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/>
  </bookViews>
  <sheets>
    <sheet name="Datos y Cálculos" sheetId="1" r:id="rId1"/>
    <sheet name="Comportamiento Carga" sheetId="2" r:id="rId2"/>
    <sheet name="Cálculo + Expansión" sheetId="6" r:id="rId3"/>
    <sheet name="Armónicos Corriente" sheetId="4" r:id="rId4"/>
    <sheet name="Armónicos Voltaje" sheetId="5" r:id="rId5"/>
    <sheet name="Análisis Técnico" sheetId="9" r:id="rId6"/>
    <sheet name="Listado de Materiales" sheetId="8" r:id="rId7"/>
  </sheets>
  <definedNames>
    <definedName name="_xlnm._FilterDatabase" localSheetId="3" hidden="1">'Armónicos Corriente'!$T$3:$V$3</definedName>
    <definedName name="_xlnm._FilterDatabase" localSheetId="4" hidden="1">'Armónicos Voltaje'!$U$3:$W$578</definedName>
    <definedName name="_xlnm._FilterDatabase" localSheetId="2" hidden="1">'Cálculo + Expansión'!$Q$1:$Q$1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8" l="1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1" i="9"/>
  <c r="AF252" i="9"/>
  <c r="AF253" i="9"/>
  <c r="AF254" i="9"/>
  <c r="AF255" i="9"/>
  <c r="AF256" i="9"/>
  <c r="AF257" i="9"/>
  <c r="AF258" i="9"/>
  <c r="AF259" i="9"/>
  <c r="AF260" i="9"/>
  <c r="AF261" i="9"/>
  <c r="AF262" i="9"/>
  <c r="AF263" i="9"/>
  <c r="AF264" i="9"/>
  <c r="AF265" i="9"/>
  <c r="AF266" i="9"/>
  <c r="AF267" i="9"/>
  <c r="AF268" i="9"/>
  <c r="AF269" i="9"/>
  <c r="AF270" i="9"/>
  <c r="AF271" i="9"/>
  <c r="AF272" i="9"/>
  <c r="AF273" i="9"/>
  <c r="AF274" i="9"/>
  <c r="AF275" i="9"/>
  <c r="AF276" i="9"/>
  <c r="AF277" i="9"/>
  <c r="AF278" i="9"/>
  <c r="AF279" i="9"/>
  <c r="AF280" i="9"/>
  <c r="AF281" i="9"/>
  <c r="AF282" i="9"/>
  <c r="AF283" i="9"/>
  <c r="AF284" i="9"/>
  <c r="AF285" i="9"/>
  <c r="AF286" i="9"/>
  <c r="AF287" i="9"/>
  <c r="AF288" i="9"/>
  <c r="AF289" i="9"/>
  <c r="AF290" i="9"/>
  <c r="AF291" i="9"/>
  <c r="AF292" i="9"/>
  <c r="AF293" i="9"/>
  <c r="AF294" i="9"/>
  <c r="AF295" i="9"/>
  <c r="AF296" i="9"/>
  <c r="AF297" i="9"/>
  <c r="AF298" i="9"/>
  <c r="AF299" i="9"/>
  <c r="AF300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2" i="9"/>
  <c r="AF323" i="9"/>
  <c r="AF324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F568" i="9"/>
  <c r="AF569" i="9"/>
  <c r="AF570" i="9"/>
  <c r="AF571" i="9"/>
  <c r="AF572" i="9"/>
  <c r="AF573" i="9"/>
  <c r="AF574" i="9"/>
  <c r="AF575" i="9"/>
  <c r="AF576" i="9"/>
  <c r="AF577" i="9"/>
  <c r="AF578" i="9"/>
  <c r="V578" i="4" l="1"/>
  <c r="Y5" i="9" l="1"/>
  <c r="Y578" i="9"/>
  <c r="Y577" i="9"/>
  <c r="Y576" i="9"/>
  <c r="Y575" i="9"/>
  <c r="Y574" i="9"/>
  <c r="Y573" i="9"/>
  <c r="Y572" i="9"/>
  <c r="Y571" i="9"/>
  <c r="Y570" i="9"/>
  <c r="Y569" i="9"/>
  <c r="Y568" i="9"/>
  <c r="Y567" i="9"/>
  <c r="Y566" i="9"/>
  <c r="Y565" i="9"/>
  <c r="Y564" i="9"/>
  <c r="Y563" i="9"/>
  <c r="Y562" i="9"/>
  <c r="Y561" i="9"/>
  <c r="Y560" i="9"/>
  <c r="Y559" i="9"/>
  <c r="Y558" i="9"/>
  <c r="Y557" i="9"/>
  <c r="Y556" i="9"/>
  <c r="Y555" i="9"/>
  <c r="Y554" i="9"/>
  <c r="Y553" i="9"/>
  <c r="Y552" i="9"/>
  <c r="Y551" i="9"/>
  <c r="Y550" i="9"/>
  <c r="Y549" i="9"/>
  <c r="Y548" i="9"/>
  <c r="Y547" i="9"/>
  <c r="Y546" i="9"/>
  <c r="Y545" i="9"/>
  <c r="Y544" i="9"/>
  <c r="Y543" i="9"/>
  <c r="Y542" i="9"/>
  <c r="Y541" i="9"/>
  <c r="Y540" i="9"/>
  <c r="Y539" i="9"/>
  <c r="Y538" i="9"/>
  <c r="Y537" i="9"/>
  <c r="Y536" i="9"/>
  <c r="Y535" i="9"/>
  <c r="Y534" i="9"/>
  <c r="Y533" i="9"/>
  <c r="Y532" i="9"/>
  <c r="Y531" i="9"/>
  <c r="Y530" i="9"/>
  <c r="Y529" i="9"/>
  <c r="Y528" i="9"/>
  <c r="Y527" i="9"/>
  <c r="Y526" i="9"/>
  <c r="Y525" i="9"/>
  <c r="Y524" i="9"/>
  <c r="Y523" i="9"/>
  <c r="Y522" i="9"/>
  <c r="Y521" i="9"/>
  <c r="Y520" i="9"/>
  <c r="Y519" i="9"/>
  <c r="Y518" i="9"/>
  <c r="Y517" i="9"/>
  <c r="Y516" i="9"/>
  <c r="Y515" i="9"/>
  <c r="Y514" i="9"/>
  <c r="Y513" i="9"/>
  <c r="Y512" i="9"/>
  <c r="Y511" i="9"/>
  <c r="Y510" i="9"/>
  <c r="Y509" i="9"/>
  <c r="Y508" i="9"/>
  <c r="Y507" i="9"/>
  <c r="Y506" i="9"/>
  <c r="Y505" i="9"/>
  <c r="Y504" i="9"/>
  <c r="Y503" i="9"/>
  <c r="Y502" i="9"/>
  <c r="Y501" i="9"/>
  <c r="Y500" i="9"/>
  <c r="Y499" i="9"/>
  <c r="Y498" i="9"/>
  <c r="Y497" i="9"/>
  <c r="Y496" i="9"/>
  <c r="Y495" i="9"/>
  <c r="Y494" i="9"/>
  <c r="Y493" i="9"/>
  <c r="Y492" i="9"/>
  <c r="Y491" i="9"/>
  <c r="Y490" i="9"/>
  <c r="Y489" i="9"/>
  <c r="Y488" i="9"/>
  <c r="Y487" i="9"/>
  <c r="Y486" i="9"/>
  <c r="Y485" i="9"/>
  <c r="Y484" i="9"/>
  <c r="Y483" i="9"/>
  <c r="Y482" i="9"/>
  <c r="Y481" i="9"/>
  <c r="Y480" i="9"/>
  <c r="Y479" i="9"/>
  <c r="Y478" i="9"/>
  <c r="Y477" i="9"/>
  <c r="Y476" i="9"/>
  <c r="Y475" i="9"/>
  <c r="Y474" i="9"/>
  <c r="Y473" i="9"/>
  <c r="Y472" i="9"/>
  <c r="Y471" i="9"/>
  <c r="Y470" i="9"/>
  <c r="Y469" i="9"/>
  <c r="Y468" i="9"/>
  <c r="Y467" i="9"/>
  <c r="Y466" i="9"/>
  <c r="Y465" i="9"/>
  <c r="Y464" i="9"/>
  <c r="Y463" i="9"/>
  <c r="Y462" i="9"/>
  <c r="Y461" i="9"/>
  <c r="Y460" i="9"/>
  <c r="Y459" i="9"/>
  <c r="Y458" i="9"/>
  <c r="Y457" i="9"/>
  <c r="Y456" i="9"/>
  <c r="Y455" i="9"/>
  <c r="Y454" i="9"/>
  <c r="Y453" i="9"/>
  <c r="Y452" i="9"/>
  <c r="Y451" i="9"/>
  <c r="Y450" i="9"/>
  <c r="Y449" i="9"/>
  <c r="Y448" i="9"/>
  <c r="Y447" i="9"/>
  <c r="Y446" i="9"/>
  <c r="Y445" i="9"/>
  <c r="Y444" i="9"/>
  <c r="Y443" i="9"/>
  <c r="Y442" i="9"/>
  <c r="Y441" i="9"/>
  <c r="Y440" i="9"/>
  <c r="Y439" i="9"/>
  <c r="Y438" i="9"/>
  <c r="Y437" i="9"/>
  <c r="Y436" i="9"/>
  <c r="Y435" i="9"/>
  <c r="Y434" i="9"/>
  <c r="Y433" i="9"/>
  <c r="Y432" i="9"/>
  <c r="Y431" i="9"/>
  <c r="Y430" i="9"/>
  <c r="Y429" i="9"/>
  <c r="Y428" i="9"/>
  <c r="Y427" i="9"/>
  <c r="Y426" i="9"/>
  <c r="Y425" i="9"/>
  <c r="Y424" i="9"/>
  <c r="Y423" i="9"/>
  <c r="Y422" i="9"/>
  <c r="Y421" i="9"/>
  <c r="Y420" i="9"/>
  <c r="Y419" i="9"/>
  <c r="Y418" i="9"/>
  <c r="Y417" i="9"/>
  <c r="Y416" i="9"/>
  <c r="Y415" i="9"/>
  <c r="Y414" i="9"/>
  <c r="Y413" i="9"/>
  <c r="Y412" i="9"/>
  <c r="Y411" i="9"/>
  <c r="Y410" i="9"/>
  <c r="Y409" i="9"/>
  <c r="Y408" i="9"/>
  <c r="Y407" i="9"/>
  <c r="Y406" i="9"/>
  <c r="Y405" i="9"/>
  <c r="Y404" i="9"/>
  <c r="Y403" i="9"/>
  <c r="Y402" i="9"/>
  <c r="Y401" i="9"/>
  <c r="Y400" i="9"/>
  <c r="Y399" i="9"/>
  <c r="Y398" i="9"/>
  <c r="Y397" i="9"/>
  <c r="Y396" i="9"/>
  <c r="Y395" i="9"/>
  <c r="Y394" i="9"/>
  <c r="Y393" i="9"/>
  <c r="Y392" i="9"/>
  <c r="Y391" i="9"/>
  <c r="Y390" i="9"/>
  <c r="Y389" i="9"/>
  <c r="Y388" i="9"/>
  <c r="Y387" i="9"/>
  <c r="Y386" i="9"/>
  <c r="Y385" i="9"/>
  <c r="Y384" i="9"/>
  <c r="Y383" i="9"/>
  <c r="Y382" i="9"/>
  <c r="Y381" i="9"/>
  <c r="Y380" i="9"/>
  <c r="Y379" i="9"/>
  <c r="Y378" i="9"/>
  <c r="Y377" i="9"/>
  <c r="Y376" i="9"/>
  <c r="Y375" i="9"/>
  <c r="Y374" i="9"/>
  <c r="Y373" i="9"/>
  <c r="Y372" i="9"/>
  <c r="Y371" i="9"/>
  <c r="Y370" i="9"/>
  <c r="Y369" i="9"/>
  <c r="Y368" i="9"/>
  <c r="Y367" i="9"/>
  <c r="Y366" i="9"/>
  <c r="Y365" i="9"/>
  <c r="Y364" i="9"/>
  <c r="Y363" i="9"/>
  <c r="Y362" i="9"/>
  <c r="Y361" i="9"/>
  <c r="Y360" i="9"/>
  <c r="Y359" i="9"/>
  <c r="Y358" i="9"/>
  <c r="Y357" i="9"/>
  <c r="Y356" i="9"/>
  <c r="Y355" i="9"/>
  <c r="Y354" i="9"/>
  <c r="Y353" i="9"/>
  <c r="Y352" i="9"/>
  <c r="Y351" i="9"/>
  <c r="Y350" i="9"/>
  <c r="Y349" i="9"/>
  <c r="Y348" i="9"/>
  <c r="Y347" i="9"/>
  <c r="Y346" i="9"/>
  <c r="Y345" i="9"/>
  <c r="Y344" i="9"/>
  <c r="Y343" i="9"/>
  <c r="Y342" i="9"/>
  <c r="Y341" i="9"/>
  <c r="Y340" i="9"/>
  <c r="Y339" i="9"/>
  <c r="Y338" i="9"/>
  <c r="Y337" i="9"/>
  <c r="Y336" i="9"/>
  <c r="Y335" i="9"/>
  <c r="Y334" i="9"/>
  <c r="Y333" i="9"/>
  <c r="Y332" i="9"/>
  <c r="Y331" i="9"/>
  <c r="Y330" i="9"/>
  <c r="Y329" i="9"/>
  <c r="Y328" i="9"/>
  <c r="Y327" i="9"/>
  <c r="Y326" i="9"/>
  <c r="Y325" i="9"/>
  <c r="Y324" i="9"/>
  <c r="Y323" i="9"/>
  <c r="Y322" i="9"/>
  <c r="Y321" i="9"/>
  <c r="Y320" i="9"/>
  <c r="Y319" i="9"/>
  <c r="Y318" i="9"/>
  <c r="Y317" i="9"/>
  <c r="Y316" i="9"/>
  <c r="Y315" i="9"/>
  <c r="Y314" i="9"/>
  <c r="Y313" i="9"/>
  <c r="Y312" i="9"/>
  <c r="Y311" i="9"/>
  <c r="Y310" i="9"/>
  <c r="Y309" i="9"/>
  <c r="Y308" i="9"/>
  <c r="Y307" i="9"/>
  <c r="Y306" i="9"/>
  <c r="Y305" i="9"/>
  <c r="Y304" i="9"/>
  <c r="Y303" i="9"/>
  <c r="Y302" i="9"/>
  <c r="Y301" i="9"/>
  <c r="Y300" i="9"/>
  <c r="Y299" i="9"/>
  <c r="Y298" i="9"/>
  <c r="Y297" i="9"/>
  <c r="Y296" i="9"/>
  <c r="Y295" i="9"/>
  <c r="Y294" i="9"/>
  <c r="Y293" i="9"/>
  <c r="Y292" i="9"/>
  <c r="Y291" i="9"/>
  <c r="Y290" i="9"/>
  <c r="Y289" i="9"/>
  <c r="Y288" i="9"/>
  <c r="Y287" i="9"/>
  <c r="Y286" i="9"/>
  <c r="Y285" i="9"/>
  <c r="Y284" i="9"/>
  <c r="Y283" i="9"/>
  <c r="Y282" i="9"/>
  <c r="Y281" i="9"/>
  <c r="Y280" i="9"/>
  <c r="Y279" i="9"/>
  <c r="Y278" i="9"/>
  <c r="Y277" i="9"/>
  <c r="Y276" i="9"/>
  <c r="Y275" i="9"/>
  <c r="Y274" i="9"/>
  <c r="Y273" i="9"/>
  <c r="Y272" i="9"/>
  <c r="Y271" i="9"/>
  <c r="Y270" i="9"/>
  <c r="Y269" i="9"/>
  <c r="Y268" i="9"/>
  <c r="Y267" i="9"/>
  <c r="Y266" i="9"/>
  <c r="Y265" i="9"/>
  <c r="Y264" i="9"/>
  <c r="Y263" i="9"/>
  <c r="Y262" i="9"/>
  <c r="Y261" i="9"/>
  <c r="Y260" i="9"/>
  <c r="Y259" i="9"/>
  <c r="Y258" i="9"/>
  <c r="Y257" i="9"/>
  <c r="Y256" i="9"/>
  <c r="Y255" i="9"/>
  <c r="Y254" i="9"/>
  <c r="Y253" i="9"/>
  <c r="Y252" i="9"/>
  <c r="Y251" i="9"/>
  <c r="Y250" i="9"/>
  <c r="Y249" i="9"/>
  <c r="Y248" i="9"/>
  <c r="Y247" i="9"/>
  <c r="Y246" i="9"/>
  <c r="Y245" i="9"/>
  <c r="Y244" i="9"/>
  <c r="Y243" i="9"/>
  <c r="Y242" i="9"/>
  <c r="Y241" i="9"/>
  <c r="Y240" i="9"/>
  <c r="Y239" i="9"/>
  <c r="Y238" i="9"/>
  <c r="Y237" i="9"/>
  <c r="Y236" i="9"/>
  <c r="Y235" i="9"/>
  <c r="Y234" i="9"/>
  <c r="Y233" i="9"/>
  <c r="Y232" i="9"/>
  <c r="Y231" i="9"/>
  <c r="Y230" i="9"/>
  <c r="Y229" i="9"/>
  <c r="Y228" i="9"/>
  <c r="Y227" i="9"/>
  <c r="Y226" i="9"/>
  <c r="Y225" i="9"/>
  <c r="Y224" i="9"/>
  <c r="Y223" i="9"/>
  <c r="Y222" i="9"/>
  <c r="Y221" i="9"/>
  <c r="Y220" i="9"/>
  <c r="Y219" i="9"/>
  <c r="Y218" i="9"/>
  <c r="Y217" i="9"/>
  <c r="Y216" i="9"/>
  <c r="Y215" i="9"/>
  <c r="Y214" i="9"/>
  <c r="Y213" i="9"/>
  <c r="Y212" i="9"/>
  <c r="Y211" i="9"/>
  <c r="Y210" i="9"/>
  <c r="Y209" i="9"/>
  <c r="Y208" i="9"/>
  <c r="Y207" i="9"/>
  <c r="Y206" i="9"/>
  <c r="Y205" i="9"/>
  <c r="Y204" i="9"/>
  <c r="Y203" i="9"/>
  <c r="Y202" i="9"/>
  <c r="Y201" i="9"/>
  <c r="Y200" i="9"/>
  <c r="Y199" i="9"/>
  <c r="Y198" i="9"/>
  <c r="Y197" i="9"/>
  <c r="Y196" i="9"/>
  <c r="Y195" i="9"/>
  <c r="Y194" i="9"/>
  <c r="Y193" i="9"/>
  <c r="Y192" i="9"/>
  <c r="Y191" i="9"/>
  <c r="Y190" i="9"/>
  <c r="Y189" i="9"/>
  <c r="Y188" i="9"/>
  <c r="Y187" i="9"/>
  <c r="Y186" i="9"/>
  <c r="Y185" i="9"/>
  <c r="Y184" i="9"/>
  <c r="Y183" i="9"/>
  <c r="Y182" i="9"/>
  <c r="Y181" i="9"/>
  <c r="Y180" i="9"/>
  <c r="Y179" i="9"/>
  <c r="Y178" i="9"/>
  <c r="Y177" i="9"/>
  <c r="Y176" i="9"/>
  <c r="Y175" i="9"/>
  <c r="Y174" i="9"/>
  <c r="Y173" i="9"/>
  <c r="Y172" i="9"/>
  <c r="Y171" i="9"/>
  <c r="Y170" i="9"/>
  <c r="Y169" i="9"/>
  <c r="Y168" i="9"/>
  <c r="Y167" i="9"/>
  <c r="Y166" i="9"/>
  <c r="Y165" i="9"/>
  <c r="Y164" i="9"/>
  <c r="Y163" i="9"/>
  <c r="Y162" i="9"/>
  <c r="Y161" i="9"/>
  <c r="Y160" i="9"/>
  <c r="Y159" i="9"/>
  <c r="Y158" i="9"/>
  <c r="Y157" i="9"/>
  <c r="Y156" i="9"/>
  <c r="Y155" i="9"/>
  <c r="Y154" i="9"/>
  <c r="Y153" i="9"/>
  <c r="Y152" i="9"/>
  <c r="Y151" i="9"/>
  <c r="Y150" i="9"/>
  <c r="Y149" i="9"/>
  <c r="Y148" i="9"/>
  <c r="Y147" i="9"/>
  <c r="Y146" i="9"/>
  <c r="Y145" i="9"/>
  <c r="Y144" i="9"/>
  <c r="Y143" i="9"/>
  <c r="Y142" i="9"/>
  <c r="Y141" i="9"/>
  <c r="Y140" i="9"/>
  <c r="Y139" i="9"/>
  <c r="Y138" i="9"/>
  <c r="Y137" i="9"/>
  <c r="Y136" i="9"/>
  <c r="Y135" i="9"/>
  <c r="Y134" i="9"/>
  <c r="Y133" i="9"/>
  <c r="Y132" i="9"/>
  <c r="Y131" i="9"/>
  <c r="Y130" i="9"/>
  <c r="Y129" i="9"/>
  <c r="Y128" i="9"/>
  <c r="Y127" i="9"/>
  <c r="Y126" i="9"/>
  <c r="Y125" i="9"/>
  <c r="Y124" i="9"/>
  <c r="Y123" i="9"/>
  <c r="Y122" i="9"/>
  <c r="Y121" i="9"/>
  <c r="Y120" i="9"/>
  <c r="Y119" i="9"/>
  <c r="Y118" i="9"/>
  <c r="Y117" i="9"/>
  <c r="Y116" i="9"/>
  <c r="Y115" i="9"/>
  <c r="Y114" i="9"/>
  <c r="Y113" i="9"/>
  <c r="Y112" i="9"/>
  <c r="Y111" i="9"/>
  <c r="Y110" i="9"/>
  <c r="Y109" i="9"/>
  <c r="Y108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1" i="9"/>
  <c r="Y90" i="9"/>
  <c r="Y89" i="9"/>
  <c r="Y88" i="9"/>
  <c r="Y87" i="9"/>
  <c r="Y86" i="9"/>
  <c r="Y85" i="9"/>
  <c r="Y84" i="9"/>
  <c r="Y83" i="9"/>
  <c r="Y82" i="9"/>
  <c r="Y81" i="9"/>
  <c r="Y80" i="9"/>
  <c r="Y79" i="9"/>
  <c r="Y78" i="9"/>
  <c r="Y77" i="9"/>
  <c r="Y76" i="9"/>
  <c r="Y75" i="9"/>
  <c r="Y74" i="9"/>
  <c r="Y73" i="9"/>
  <c r="Y72" i="9"/>
  <c r="Y71" i="9"/>
  <c r="Y70" i="9"/>
  <c r="Y69" i="9"/>
  <c r="Y68" i="9"/>
  <c r="Y67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9" i="9"/>
  <c r="Y48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4" i="9"/>
  <c r="O4" i="9"/>
  <c r="S4" i="9" s="1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1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S303" i="9" s="1"/>
  <c r="O302" i="9"/>
  <c r="O301" i="9"/>
  <c r="O300" i="9"/>
  <c r="O299" i="9"/>
  <c r="S299" i="9" s="1"/>
  <c r="O298" i="9"/>
  <c r="O297" i="9"/>
  <c r="O296" i="9"/>
  <c r="O295" i="9"/>
  <c r="S295" i="9" s="1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S279" i="9" s="1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S263" i="9" s="1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S247" i="9" s="1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S231" i="9" s="1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S137" i="9" s="1"/>
  <c r="O136" i="9"/>
  <c r="O135" i="9"/>
  <c r="O134" i="9"/>
  <c r="O133" i="9"/>
  <c r="S133" i="9" s="1"/>
  <c r="O132" i="9"/>
  <c r="O131" i="9"/>
  <c r="O130" i="9"/>
  <c r="O129" i="9"/>
  <c r="S129" i="9" s="1"/>
  <c r="O128" i="9"/>
  <c r="O127" i="9"/>
  <c r="O126" i="9"/>
  <c r="O125" i="9"/>
  <c r="S125" i="9" s="1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S61" i="9" s="1"/>
  <c r="O60" i="9"/>
  <c r="O59" i="9"/>
  <c r="O58" i="9"/>
  <c r="O57" i="9"/>
  <c r="S57" i="9" s="1"/>
  <c r="O56" i="9"/>
  <c r="O55" i="9"/>
  <c r="O54" i="9"/>
  <c r="O53" i="9"/>
  <c r="S53" i="9" s="1"/>
  <c r="O52" i="9"/>
  <c r="O51" i="9"/>
  <c r="O50" i="9"/>
  <c r="O49" i="9"/>
  <c r="S49" i="9" s="1"/>
  <c r="O48" i="9"/>
  <c r="O47" i="9"/>
  <c r="O46" i="9"/>
  <c r="O45" i="9"/>
  <c r="S45" i="9" s="1"/>
  <c r="O44" i="9"/>
  <c r="O43" i="9"/>
  <c r="O42" i="9"/>
  <c r="O41" i="9"/>
  <c r="S41" i="9" s="1"/>
  <c r="O40" i="9"/>
  <c r="O39" i="9"/>
  <c r="O38" i="9"/>
  <c r="O37" i="9"/>
  <c r="S37" i="9" s="1"/>
  <c r="O36" i="9"/>
  <c r="O35" i="9"/>
  <c r="O34" i="9"/>
  <c r="O33" i="9"/>
  <c r="S33" i="9" s="1"/>
  <c r="O32" i="9"/>
  <c r="O31" i="9"/>
  <c r="O30" i="9"/>
  <c r="O29" i="9"/>
  <c r="S29" i="9" s="1"/>
  <c r="O28" i="9"/>
  <c r="O27" i="9"/>
  <c r="O26" i="9"/>
  <c r="O25" i="9"/>
  <c r="S25" i="9" s="1"/>
  <c r="O24" i="9"/>
  <c r="O23" i="9"/>
  <c r="O22" i="9"/>
  <c r="O21" i="9"/>
  <c r="S21" i="9" s="1"/>
  <c r="O20" i="9"/>
  <c r="O19" i="9"/>
  <c r="O18" i="9"/>
  <c r="O17" i="9"/>
  <c r="S17" i="9" s="1"/>
  <c r="O16" i="9"/>
  <c r="O15" i="9"/>
  <c r="O14" i="9"/>
  <c r="O13" i="9"/>
  <c r="S13" i="9" s="1"/>
  <c r="O12" i="9"/>
  <c r="O11" i="9"/>
  <c r="O10" i="9"/>
  <c r="O9" i="9"/>
  <c r="S9" i="9" s="1"/>
  <c r="O8" i="9"/>
  <c r="O7" i="9"/>
  <c r="O6" i="9"/>
  <c r="O5" i="9"/>
  <c r="AJ5" i="9" s="1"/>
  <c r="AJ53" i="9" l="1"/>
  <c r="AJ129" i="9"/>
  <c r="AJ37" i="9"/>
  <c r="AJ21" i="9"/>
  <c r="AJ295" i="9"/>
  <c r="S10" i="9"/>
  <c r="AJ10" i="9"/>
  <c r="S18" i="9"/>
  <c r="AJ18" i="9"/>
  <c r="S26" i="9"/>
  <c r="AJ26" i="9"/>
  <c r="S38" i="9"/>
  <c r="AJ38" i="9"/>
  <c r="S46" i="9"/>
  <c r="AJ46" i="9"/>
  <c r="S54" i="9"/>
  <c r="AJ54" i="9"/>
  <c r="S66" i="9"/>
  <c r="AJ66" i="9"/>
  <c r="S74" i="9"/>
  <c r="AJ74" i="9"/>
  <c r="S82" i="9"/>
  <c r="AJ82" i="9"/>
  <c r="S94" i="9"/>
  <c r="AJ94" i="9"/>
  <c r="S102" i="9"/>
  <c r="AJ102" i="9"/>
  <c r="S110" i="9"/>
  <c r="AJ110" i="9"/>
  <c r="S122" i="9"/>
  <c r="AJ122" i="9"/>
  <c r="S130" i="9"/>
  <c r="AJ130" i="9"/>
  <c r="S138" i="9"/>
  <c r="AJ138" i="9"/>
  <c r="S154" i="9"/>
  <c r="AJ154" i="9"/>
  <c r="S162" i="9"/>
  <c r="AJ162" i="9"/>
  <c r="S166" i="9"/>
  <c r="AJ166" i="9"/>
  <c r="S178" i="9"/>
  <c r="AJ178" i="9"/>
  <c r="S186" i="9"/>
  <c r="AJ186" i="9"/>
  <c r="S194" i="9"/>
  <c r="AJ194" i="9"/>
  <c r="S206" i="9"/>
  <c r="AJ206" i="9"/>
  <c r="S214" i="9"/>
  <c r="AJ214" i="9"/>
  <c r="S222" i="9"/>
  <c r="AJ222" i="9"/>
  <c r="S238" i="9"/>
  <c r="AJ238" i="9"/>
  <c r="S246" i="9"/>
  <c r="AJ246" i="9"/>
  <c r="S254" i="9"/>
  <c r="AJ254" i="9"/>
  <c r="S266" i="9"/>
  <c r="AJ266" i="9"/>
  <c r="S274" i="9"/>
  <c r="AJ274" i="9"/>
  <c r="S282" i="9"/>
  <c r="AJ282" i="9"/>
  <c r="S294" i="9"/>
  <c r="AJ294" i="9"/>
  <c r="S302" i="9"/>
  <c r="AJ302" i="9"/>
  <c r="S310" i="9"/>
  <c r="AJ310" i="9"/>
  <c r="S322" i="9"/>
  <c r="AJ322" i="9"/>
  <c r="S330" i="9"/>
  <c r="AJ330" i="9"/>
  <c r="S338" i="9"/>
  <c r="AJ338" i="9"/>
  <c r="S350" i="9"/>
  <c r="AJ350" i="9"/>
  <c r="S358" i="9"/>
  <c r="AJ358" i="9"/>
  <c r="S366" i="9"/>
  <c r="AJ366" i="9"/>
  <c r="S378" i="9"/>
  <c r="AJ378" i="9"/>
  <c r="S386" i="9"/>
  <c r="AJ386" i="9"/>
  <c r="S394" i="9"/>
  <c r="AJ394" i="9"/>
  <c r="S406" i="9"/>
  <c r="AJ406" i="9"/>
  <c r="S414" i="9"/>
  <c r="AJ414" i="9"/>
  <c r="S422" i="9"/>
  <c r="AJ422" i="9"/>
  <c r="S434" i="9"/>
  <c r="AJ434" i="9"/>
  <c r="S438" i="9"/>
  <c r="AJ438" i="9"/>
  <c r="S446" i="9"/>
  <c r="AJ446" i="9"/>
  <c r="S458" i="9"/>
  <c r="AJ458" i="9"/>
  <c r="S466" i="9"/>
  <c r="AJ466" i="9"/>
  <c r="S478" i="9"/>
  <c r="AJ478" i="9"/>
  <c r="S490" i="9"/>
  <c r="AJ490" i="9"/>
  <c r="S498" i="9"/>
  <c r="AJ498" i="9"/>
  <c r="S510" i="9"/>
  <c r="AJ510" i="9"/>
  <c r="S518" i="9"/>
  <c r="AJ518" i="9"/>
  <c r="S530" i="9"/>
  <c r="AJ530" i="9"/>
  <c r="S538" i="9"/>
  <c r="AJ538" i="9"/>
  <c r="S562" i="9"/>
  <c r="AJ562" i="9"/>
  <c r="S7" i="9"/>
  <c r="AJ7" i="9"/>
  <c r="S15" i="9"/>
  <c r="AJ15" i="9"/>
  <c r="S23" i="9"/>
  <c r="AJ23" i="9"/>
  <c r="S27" i="9"/>
  <c r="AJ27" i="9"/>
  <c r="S35" i="9"/>
  <c r="AJ35" i="9"/>
  <c r="S43" i="9"/>
  <c r="AJ43" i="9"/>
  <c r="S51" i="9"/>
  <c r="AJ51" i="9"/>
  <c r="S59" i="9"/>
  <c r="AJ59" i="9"/>
  <c r="S67" i="9"/>
  <c r="AJ67" i="9"/>
  <c r="S79" i="9"/>
  <c r="AJ79" i="9"/>
  <c r="S87" i="9"/>
  <c r="AJ87" i="9"/>
  <c r="S95" i="9"/>
  <c r="AJ95" i="9"/>
  <c r="S103" i="9"/>
  <c r="AJ103" i="9"/>
  <c r="S111" i="9"/>
  <c r="AJ111" i="9"/>
  <c r="S119" i="9"/>
  <c r="AJ119" i="9"/>
  <c r="S127" i="9"/>
  <c r="AJ127" i="9"/>
  <c r="S135" i="9"/>
  <c r="AJ135" i="9"/>
  <c r="S143" i="9"/>
  <c r="AJ143" i="9"/>
  <c r="S151" i="9"/>
  <c r="AJ151" i="9"/>
  <c r="S159" i="9"/>
  <c r="AJ159" i="9"/>
  <c r="S167" i="9"/>
  <c r="AJ167" i="9"/>
  <c r="S175" i="9"/>
  <c r="AJ175" i="9"/>
  <c r="S183" i="9"/>
  <c r="AJ183" i="9"/>
  <c r="S191" i="9"/>
  <c r="AJ191" i="9"/>
  <c r="S199" i="9"/>
  <c r="AJ199" i="9"/>
  <c r="S207" i="9"/>
  <c r="AJ207" i="9"/>
  <c r="S215" i="9"/>
  <c r="AJ215" i="9"/>
  <c r="S251" i="9"/>
  <c r="AJ251" i="9"/>
  <c r="S255" i="9"/>
  <c r="AJ255" i="9"/>
  <c r="S259" i="9"/>
  <c r="AJ259" i="9"/>
  <c r="S267" i="9"/>
  <c r="AJ267" i="9"/>
  <c r="S287" i="9"/>
  <c r="AJ287" i="9"/>
  <c r="S291" i="9"/>
  <c r="AJ291" i="9"/>
  <c r="AJ231" i="9"/>
  <c r="S8" i="9"/>
  <c r="AJ8" i="9"/>
  <c r="S12" i="9"/>
  <c r="AJ12" i="9"/>
  <c r="S16" i="9"/>
  <c r="AJ16" i="9"/>
  <c r="S20" i="9"/>
  <c r="AJ20" i="9"/>
  <c r="S24" i="9"/>
  <c r="AJ24" i="9"/>
  <c r="S28" i="9"/>
  <c r="AJ28" i="9"/>
  <c r="S32" i="9"/>
  <c r="AJ32" i="9"/>
  <c r="S36" i="9"/>
  <c r="AJ36" i="9"/>
  <c r="S40" i="9"/>
  <c r="AJ40" i="9"/>
  <c r="S44" i="9"/>
  <c r="AJ44" i="9"/>
  <c r="S48" i="9"/>
  <c r="AJ48" i="9"/>
  <c r="S52" i="9"/>
  <c r="AJ52" i="9"/>
  <c r="S56" i="9"/>
  <c r="AJ56" i="9"/>
  <c r="S60" i="9"/>
  <c r="AJ60" i="9"/>
  <c r="S64" i="9"/>
  <c r="AJ64" i="9"/>
  <c r="S68" i="9"/>
  <c r="AJ68" i="9"/>
  <c r="S72" i="9"/>
  <c r="AJ72" i="9"/>
  <c r="S76" i="9"/>
  <c r="AJ76" i="9"/>
  <c r="S80" i="9"/>
  <c r="AJ80" i="9"/>
  <c r="S84" i="9"/>
  <c r="AJ84" i="9"/>
  <c r="S88" i="9"/>
  <c r="AJ88" i="9"/>
  <c r="S92" i="9"/>
  <c r="AJ92" i="9"/>
  <c r="S96" i="9"/>
  <c r="AJ96" i="9"/>
  <c r="S100" i="9"/>
  <c r="AJ100" i="9"/>
  <c r="S104" i="9"/>
  <c r="AJ104" i="9"/>
  <c r="S108" i="9"/>
  <c r="AJ108" i="9"/>
  <c r="S112" i="9"/>
  <c r="AJ112" i="9"/>
  <c r="S116" i="9"/>
  <c r="AJ116" i="9"/>
  <c r="S120" i="9"/>
  <c r="AJ120" i="9"/>
  <c r="S124" i="9"/>
  <c r="AJ124" i="9"/>
  <c r="S128" i="9"/>
  <c r="AJ128" i="9"/>
  <c r="S132" i="9"/>
  <c r="AJ132" i="9"/>
  <c r="S136" i="9"/>
  <c r="AJ136" i="9"/>
  <c r="S140" i="9"/>
  <c r="AJ140" i="9"/>
  <c r="S144" i="9"/>
  <c r="AJ144" i="9"/>
  <c r="S148" i="9"/>
  <c r="AJ148" i="9"/>
  <c r="S152" i="9"/>
  <c r="AJ152" i="9"/>
  <c r="S156" i="9"/>
  <c r="AJ156" i="9"/>
  <c r="S160" i="9"/>
  <c r="AJ160" i="9"/>
  <c r="S164" i="9"/>
  <c r="AJ164" i="9"/>
  <c r="S168" i="9"/>
  <c r="AJ168" i="9"/>
  <c r="S172" i="9"/>
  <c r="AJ172" i="9"/>
  <c r="S176" i="9"/>
  <c r="AJ176" i="9"/>
  <c r="S180" i="9"/>
  <c r="AJ180" i="9"/>
  <c r="S184" i="9"/>
  <c r="AJ184" i="9"/>
  <c r="S188" i="9"/>
  <c r="AJ188" i="9"/>
  <c r="S192" i="9"/>
  <c r="AJ192" i="9"/>
  <c r="S196" i="9"/>
  <c r="AJ196" i="9"/>
  <c r="S200" i="9"/>
  <c r="AJ200" i="9"/>
  <c r="S204" i="9"/>
  <c r="AJ204" i="9"/>
  <c r="S208" i="9"/>
  <c r="AJ208" i="9"/>
  <c r="S212" i="9"/>
  <c r="AJ212" i="9"/>
  <c r="S216" i="9"/>
  <c r="AJ216" i="9"/>
  <c r="S220" i="9"/>
  <c r="AJ220" i="9"/>
  <c r="S224" i="9"/>
  <c r="AJ224" i="9"/>
  <c r="S228" i="9"/>
  <c r="AJ228" i="9"/>
  <c r="S232" i="9"/>
  <c r="AJ232" i="9"/>
  <c r="S236" i="9"/>
  <c r="AJ236" i="9"/>
  <c r="S240" i="9"/>
  <c r="AJ240" i="9"/>
  <c r="S244" i="9"/>
  <c r="AJ244" i="9"/>
  <c r="S248" i="9"/>
  <c r="AJ248" i="9"/>
  <c r="S252" i="9"/>
  <c r="AJ252" i="9"/>
  <c r="S256" i="9"/>
  <c r="AJ256" i="9"/>
  <c r="S260" i="9"/>
  <c r="AJ260" i="9"/>
  <c r="S264" i="9"/>
  <c r="AJ264" i="9"/>
  <c r="S268" i="9"/>
  <c r="AJ268" i="9"/>
  <c r="S272" i="9"/>
  <c r="AJ272" i="9"/>
  <c r="S276" i="9"/>
  <c r="AJ276" i="9"/>
  <c r="S280" i="9"/>
  <c r="AJ280" i="9"/>
  <c r="S284" i="9"/>
  <c r="AJ284" i="9"/>
  <c r="S288" i="9"/>
  <c r="AJ288" i="9"/>
  <c r="S292" i="9"/>
  <c r="AJ292" i="9"/>
  <c r="S296" i="9"/>
  <c r="AJ296" i="9"/>
  <c r="S300" i="9"/>
  <c r="AJ300" i="9"/>
  <c r="S304" i="9"/>
  <c r="AJ304" i="9"/>
  <c r="S308" i="9"/>
  <c r="AJ308" i="9"/>
  <c r="S312" i="9"/>
  <c r="AJ312" i="9"/>
  <c r="S316" i="9"/>
  <c r="AJ316" i="9"/>
  <c r="S320" i="9"/>
  <c r="AJ320" i="9"/>
  <c r="S324" i="9"/>
  <c r="AJ324" i="9"/>
  <c r="S328" i="9"/>
  <c r="AJ328" i="9"/>
  <c r="S332" i="9"/>
  <c r="AJ332" i="9"/>
  <c r="S336" i="9"/>
  <c r="AJ336" i="9"/>
  <c r="S340" i="9"/>
  <c r="AJ340" i="9"/>
  <c r="S344" i="9"/>
  <c r="AJ344" i="9"/>
  <c r="S348" i="9"/>
  <c r="AJ348" i="9"/>
  <c r="S352" i="9"/>
  <c r="AJ352" i="9"/>
  <c r="S356" i="9"/>
  <c r="AJ356" i="9"/>
  <c r="S360" i="9"/>
  <c r="AJ360" i="9"/>
  <c r="S364" i="9"/>
  <c r="AJ364" i="9"/>
  <c r="S368" i="9"/>
  <c r="AJ368" i="9"/>
  <c r="S372" i="9"/>
  <c r="AJ372" i="9"/>
  <c r="S376" i="9"/>
  <c r="AJ376" i="9"/>
  <c r="S380" i="9"/>
  <c r="AJ380" i="9"/>
  <c r="S384" i="9"/>
  <c r="AJ384" i="9"/>
  <c r="S388" i="9"/>
  <c r="AJ388" i="9"/>
  <c r="S392" i="9"/>
  <c r="AJ392" i="9"/>
  <c r="S396" i="9"/>
  <c r="AJ396" i="9"/>
  <c r="S400" i="9"/>
  <c r="AJ400" i="9"/>
  <c r="S404" i="9"/>
  <c r="AJ404" i="9"/>
  <c r="S408" i="9"/>
  <c r="AJ408" i="9"/>
  <c r="S412" i="9"/>
  <c r="AJ412" i="9"/>
  <c r="S416" i="9"/>
  <c r="AJ416" i="9"/>
  <c r="S420" i="9"/>
  <c r="AJ420" i="9"/>
  <c r="S424" i="9"/>
  <c r="AJ424" i="9"/>
  <c r="S428" i="9"/>
  <c r="AJ428" i="9"/>
  <c r="S432" i="9"/>
  <c r="AJ432" i="9"/>
  <c r="S436" i="9"/>
  <c r="AJ436" i="9"/>
  <c r="S440" i="9"/>
  <c r="AJ440" i="9"/>
  <c r="S444" i="9"/>
  <c r="AJ444" i="9"/>
  <c r="S448" i="9"/>
  <c r="AJ448" i="9"/>
  <c r="S452" i="9"/>
  <c r="AJ452" i="9"/>
  <c r="S456" i="9"/>
  <c r="AJ456" i="9"/>
  <c r="S460" i="9"/>
  <c r="AJ460" i="9"/>
  <c r="S464" i="9"/>
  <c r="AJ464" i="9"/>
  <c r="AJ17" i="9"/>
  <c r="AJ33" i="9"/>
  <c r="AJ49" i="9"/>
  <c r="AJ125" i="9"/>
  <c r="AJ279" i="9"/>
  <c r="S14" i="9"/>
  <c r="AJ14" i="9"/>
  <c r="S22" i="9"/>
  <c r="AJ22" i="9"/>
  <c r="S30" i="9"/>
  <c r="AJ30" i="9"/>
  <c r="S42" i="9"/>
  <c r="AJ42" i="9"/>
  <c r="S50" i="9"/>
  <c r="AJ50" i="9"/>
  <c r="S58" i="9"/>
  <c r="AJ58" i="9"/>
  <c r="S70" i="9"/>
  <c r="AJ70" i="9"/>
  <c r="S78" i="9"/>
  <c r="AJ78" i="9"/>
  <c r="S86" i="9"/>
  <c r="AJ86" i="9"/>
  <c r="S98" i="9"/>
  <c r="AJ98" i="9"/>
  <c r="S106" i="9"/>
  <c r="AJ106" i="9"/>
  <c r="S114" i="9"/>
  <c r="AJ114" i="9"/>
  <c r="S126" i="9"/>
  <c r="AJ126" i="9"/>
  <c r="S134" i="9"/>
  <c r="AJ134" i="9"/>
  <c r="S142" i="9"/>
  <c r="AJ142" i="9"/>
  <c r="S150" i="9"/>
  <c r="AJ150" i="9"/>
  <c r="S158" i="9"/>
  <c r="AJ158" i="9"/>
  <c r="S170" i="9"/>
  <c r="AJ170" i="9"/>
  <c r="S182" i="9"/>
  <c r="AJ182" i="9"/>
  <c r="S190" i="9"/>
  <c r="AJ190" i="9"/>
  <c r="S198" i="9"/>
  <c r="AJ198" i="9"/>
  <c r="S210" i="9"/>
  <c r="AJ210" i="9"/>
  <c r="S218" i="9"/>
  <c r="AJ218" i="9"/>
  <c r="S226" i="9"/>
  <c r="AJ226" i="9"/>
  <c r="S234" i="9"/>
  <c r="AJ234" i="9"/>
  <c r="S242" i="9"/>
  <c r="AJ242" i="9"/>
  <c r="S250" i="9"/>
  <c r="AJ250" i="9"/>
  <c r="S262" i="9"/>
  <c r="AJ262" i="9"/>
  <c r="S270" i="9"/>
  <c r="AJ270" i="9"/>
  <c r="S278" i="9"/>
  <c r="AJ278" i="9"/>
  <c r="S290" i="9"/>
  <c r="AJ290" i="9"/>
  <c r="S298" i="9"/>
  <c r="AJ298" i="9"/>
  <c r="S306" i="9"/>
  <c r="AJ306" i="9"/>
  <c r="S318" i="9"/>
  <c r="AJ318" i="9"/>
  <c r="S326" i="9"/>
  <c r="AJ326" i="9"/>
  <c r="S334" i="9"/>
  <c r="AJ334" i="9"/>
  <c r="S346" i="9"/>
  <c r="AJ346" i="9"/>
  <c r="S354" i="9"/>
  <c r="AJ354" i="9"/>
  <c r="S362" i="9"/>
  <c r="AJ362" i="9"/>
  <c r="S374" i="9"/>
  <c r="AJ374" i="9"/>
  <c r="S382" i="9"/>
  <c r="AJ382" i="9"/>
  <c r="S390" i="9"/>
  <c r="AJ390" i="9"/>
  <c r="S402" i="9"/>
  <c r="AJ402" i="9"/>
  <c r="S410" i="9"/>
  <c r="AJ410" i="9"/>
  <c r="S418" i="9"/>
  <c r="AJ418" i="9"/>
  <c r="S430" i="9"/>
  <c r="AJ430" i="9"/>
  <c r="S442" i="9"/>
  <c r="AJ442" i="9"/>
  <c r="S450" i="9"/>
  <c r="AJ450" i="9"/>
  <c r="S462" i="9"/>
  <c r="AJ462" i="9"/>
  <c r="S470" i="9"/>
  <c r="AJ470" i="9"/>
  <c r="S474" i="9"/>
  <c r="AJ474" i="9"/>
  <c r="S486" i="9"/>
  <c r="AJ486" i="9"/>
  <c r="S494" i="9"/>
  <c r="AJ494" i="9"/>
  <c r="S506" i="9"/>
  <c r="AJ506" i="9"/>
  <c r="S514" i="9"/>
  <c r="AJ514" i="9"/>
  <c r="S522" i="9"/>
  <c r="AJ522" i="9"/>
  <c r="S534" i="9"/>
  <c r="AJ534" i="9"/>
  <c r="S570" i="9"/>
  <c r="AJ570" i="9"/>
  <c r="S11" i="9"/>
  <c r="AJ11" i="9"/>
  <c r="S19" i="9"/>
  <c r="AJ19" i="9"/>
  <c r="S31" i="9"/>
  <c r="AJ31" i="9"/>
  <c r="S39" i="9"/>
  <c r="AJ39" i="9"/>
  <c r="S47" i="9"/>
  <c r="AJ47" i="9"/>
  <c r="S55" i="9"/>
  <c r="AJ55" i="9"/>
  <c r="S63" i="9"/>
  <c r="AJ63" i="9"/>
  <c r="S71" i="9"/>
  <c r="AJ71" i="9"/>
  <c r="S75" i="9"/>
  <c r="AJ75" i="9"/>
  <c r="S83" i="9"/>
  <c r="AJ83" i="9"/>
  <c r="S91" i="9"/>
  <c r="AJ91" i="9"/>
  <c r="S99" i="9"/>
  <c r="AJ99" i="9"/>
  <c r="S107" i="9"/>
  <c r="AJ107" i="9"/>
  <c r="S115" i="9"/>
  <c r="AJ115" i="9"/>
  <c r="S123" i="9"/>
  <c r="AJ123" i="9"/>
  <c r="S131" i="9"/>
  <c r="AJ131" i="9"/>
  <c r="S139" i="9"/>
  <c r="AJ139" i="9"/>
  <c r="S147" i="9"/>
  <c r="AJ147" i="9"/>
  <c r="S155" i="9"/>
  <c r="AJ155" i="9"/>
  <c r="S163" i="9"/>
  <c r="AJ163" i="9"/>
  <c r="S171" i="9"/>
  <c r="AJ171" i="9"/>
  <c r="S179" i="9"/>
  <c r="AJ179" i="9"/>
  <c r="S187" i="9"/>
  <c r="AJ187" i="9"/>
  <c r="S195" i="9"/>
  <c r="AJ195" i="9"/>
  <c r="S203" i="9"/>
  <c r="AJ203" i="9"/>
  <c r="S211" i="9"/>
  <c r="AJ211" i="9"/>
  <c r="S219" i="9"/>
  <c r="AJ219" i="9"/>
  <c r="S223" i="9"/>
  <c r="AJ223" i="9"/>
  <c r="S227" i="9"/>
  <c r="AJ227" i="9"/>
  <c r="S235" i="9"/>
  <c r="AJ235" i="9"/>
  <c r="S239" i="9"/>
  <c r="AJ239" i="9"/>
  <c r="S243" i="9"/>
  <c r="AJ243" i="9"/>
  <c r="S271" i="9"/>
  <c r="AJ271" i="9"/>
  <c r="S275" i="9"/>
  <c r="AJ275" i="9"/>
  <c r="S283" i="9"/>
  <c r="AJ283" i="9"/>
  <c r="S65" i="9"/>
  <c r="AJ65" i="9"/>
  <c r="S69" i="9"/>
  <c r="AJ69" i="9"/>
  <c r="S73" i="9"/>
  <c r="AJ73" i="9"/>
  <c r="S77" i="9"/>
  <c r="AJ77" i="9"/>
  <c r="S81" i="9"/>
  <c r="AJ81" i="9"/>
  <c r="S85" i="9"/>
  <c r="AJ85" i="9"/>
  <c r="S89" i="9"/>
  <c r="AJ89" i="9"/>
  <c r="S93" i="9"/>
  <c r="AJ93" i="9"/>
  <c r="S97" i="9"/>
  <c r="AJ97" i="9"/>
  <c r="S101" i="9"/>
  <c r="AJ101" i="9"/>
  <c r="S105" i="9"/>
  <c r="AJ105" i="9"/>
  <c r="S109" i="9"/>
  <c r="AJ109" i="9"/>
  <c r="S113" i="9"/>
  <c r="AJ113" i="9"/>
  <c r="S117" i="9"/>
  <c r="AJ117" i="9"/>
  <c r="S121" i="9"/>
  <c r="AJ121" i="9"/>
  <c r="S141" i="9"/>
  <c r="AJ141" i="9"/>
  <c r="S145" i="9"/>
  <c r="AJ145" i="9"/>
  <c r="S149" i="9"/>
  <c r="AJ149" i="9"/>
  <c r="S153" i="9"/>
  <c r="AJ153" i="9"/>
  <c r="S157" i="9"/>
  <c r="AJ157" i="9"/>
  <c r="S161" i="9"/>
  <c r="AJ161" i="9"/>
  <c r="S165" i="9"/>
  <c r="AJ165" i="9"/>
  <c r="S169" i="9"/>
  <c r="AJ169" i="9"/>
  <c r="S173" i="9"/>
  <c r="AJ173" i="9"/>
  <c r="S177" i="9"/>
  <c r="AJ177" i="9"/>
  <c r="S181" i="9"/>
  <c r="AJ181" i="9"/>
  <c r="S185" i="9"/>
  <c r="AJ185" i="9"/>
  <c r="S189" i="9"/>
  <c r="AJ189" i="9"/>
  <c r="S193" i="9"/>
  <c r="AJ193" i="9"/>
  <c r="S197" i="9"/>
  <c r="AJ197" i="9"/>
  <c r="S201" i="9"/>
  <c r="AJ201" i="9"/>
  <c r="S205" i="9"/>
  <c r="AJ205" i="9"/>
  <c r="S209" i="9"/>
  <c r="AJ209" i="9"/>
  <c r="S213" i="9"/>
  <c r="AJ213" i="9"/>
  <c r="S217" i="9"/>
  <c r="AJ217" i="9"/>
  <c r="S221" i="9"/>
  <c r="AJ221" i="9"/>
  <c r="S225" i="9"/>
  <c r="AJ225" i="9"/>
  <c r="S229" i="9"/>
  <c r="AJ229" i="9"/>
  <c r="S233" i="9"/>
  <c r="AJ233" i="9"/>
  <c r="S237" i="9"/>
  <c r="AJ237" i="9"/>
  <c r="S241" i="9"/>
  <c r="AJ241" i="9"/>
  <c r="S245" i="9"/>
  <c r="AJ245" i="9"/>
  <c r="S249" i="9"/>
  <c r="AJ249" i="9"/>
  <c r="S253" i="9"/>
  <c r="AJ253" i="9"/>
  <c r="S257" i="9"/>
  <c r="AJ257" i="9"/>
  <c r="S261" i="9"/>
  <c r="AJ261" i="9"/>
  <c r="S265" i="9"/>
  <c r="AJ265" i="9"/>
  <c r="S269" i="9"/>
  <c r="AJ269" i="9"/>
  <c r="S273" i="9"/>
  <c r="AJ273" i="9"/>
  <c r="S277" i="9"/>
  <c r="AJ277" i="9"/>
  <c r="S281" i="9"/>
  <c r="AJ281" i="9"/>
  <c r="S285" i="9"/>
  <c r="AJ285" i="9"/>
  <c r="S289" i="9"/>
  <c r="AJ289" i="9"/>
  <c r="S293" i="9"/>
  <c r="AJ293" i="9"/>
  <c r="S297" i="9"/>
  <c r="AJ297" i="9"/>
  <c r="S301" i="9"/>
  <c r="AJ301" i="9"/>
  <c r="S305" i="9"/>
  <c r="AJ305" i="9"/>
  <c r="S309" i="9"/>
  <c r="AJ309" i="9"/>
  <c r="S313" i="9"/>
  <c r="AJ313" i="9"/>
  <c r="S317" i="9"/>
  <c r="AJ317" i="9"/>
  <c r="S321" i="9"/>
  <c r="AJ321" i="9"/>
  <c r="S325" i="9"/>
  <c r="AJ325" i="9"/>
  <c r="S329" i="9"/>
  <c r="AJ329" i="9"/>
  <c r="S333" i="9"/>
  <c r="AJ333" i="9"/>
  <c r="S337" i="9"/>
  <c r="AJ337" i="9"/>
  <c r="S341" i="9"/>
  <c r="AJ341" i="9"/>
  <c r="S345" i="9"/>
  <c r="AJ345" i="9"/>
  <c r="S349" i="9"/>
  <c r="AJ349" i="9"/>
  <c r="S353" i="9"/>
  <c r="AJ353" i="9"/>
  <c r="S357" i="9"/>
  <c r="AJ357" i="9"/>
  <c r="S361" i="9"/>
  <c r="AJ361" i="9"/>
  <c r="S365" i="9"/>
  <c r="AJ365" i="9"/>
  <c r="S369" i="9"/>
  <c r="AJ369" i="9"/>
  <c r="S373" i="9"/>
  <c r="AJ373" i="9"/>
  <c r="S377" i="9"/>
  <c r="AJ377" i="9"/>
  <c r="S381" i="9"/>
  <c r="AJ381" i="9"/>
  <c r="S385" i="9"/>
  <c r="AJ385" i="9"/>
  <c r="S389" i="9"/>
  <c r="AJ389" i="9"/>
  <c r="S393" i="9"/>
  <c r="AJ393" i="9"/>
  <c r="S397" i="9"/>
  <c r="AJ397" i="9"/>
  <c r="S401" i="9"/>
  <c r="AJ401" i="9"/>
  <c r="S405" i="9"/>
  <c r="AJ405" i="9"/>
  <c r="S409" i="9"/>
  <c r="AJ409" i="9"/>
  <c r="S413" i="9"/>
  <c r="AJ413" i="9"/>
  <c r="S417" i="9"/>
  <c r="AJ417" i="9"/>
  <c r="S421" i="9"/>
  <c r="AJ421" i="9"/>
  <c r="S425" i="9"/>
  <c r="AJ425" i="9"/>
  <c r="S429" i="9"/>
  <c r="AJ429" i="9"/>
  <c r="S433" i="9"/>
  <c r="AJ433" i="9"/>
  <c r="S437" i="9"/>
  <c r="AJ437" i="9"/>
  <c r="S441" i="9"/>
  <c r="AJ441" i="9"/>
  <c r="S445" i="9"/>
  <c r="AJ445" i="9"/>
  <c r="S449" i="9"/>
  <c r="AJ449" i="9"/>
  <c r="S453" i="9"/>
  <c r="AJ453" i="9"/>
  <c r="S457" i="9"/>
  <c r="AJ457" i="9"/>
  <c r="S461" i="9"/>
  <c r="AJ461" i="9"/>
  <c r="S465" i="9"/>
  <c r="AJ465" i="9"/>
  <c r="S469" i="9"/>
  <c r="AJ469" i="9"/>
  <c r="AJ13" i="9"/>
  <c r="AJ29" i="9"/>
  <c r="AJ45" i="9"/>
  <c r="AJ61" i="9"/>
  <c r="AJ137" i="9"/>
  <c r="AJ263" i="9"/>
  <c r="S6" i="9"/>
  <c r="AJ6" i="9"/>
  <c r="S34" i="9"/>
  <c r="AJ34" i="9"/>
  <c r="S62" i="9"/>
  <c r="AJ62" i="9"/>
  <c r="S90" i="9"/>
  <c r="AJ90" i="9"/>
  <c r="S118" i="9"/>
  <c r="AJ118" i="9"/>
  <c r="S146" i="9"/>
  <c r="AJ146" i="9"/>
  <c r="S174" i="9"/>
  <c r="AJ174" i="9"/>
  <c r="S202" i="9"/>
  <c r="AJ202" i="9"/>
  <c r="S230" i="9"/>
  <c r="AJ230" i="9"/>
  <c r="S258" i="9"/>
  <c r="AJ258" i="9"/>
  <c r="S286" i="9"/>
  <c r="AJ286" i="9"/>
  <c r="S314" i="9"/>
  <c r="AJ314" i="9"/>
  <c r="S342" i="9"/>
  <c r="AJ342" i="9"/>
  <c r="S370" i="9"/>
  <c r="AJ370" i="9"/>
  <c r="S398" i="9"/>
  <c r="AJ398" i="9"/>
  <c r="S426" i="9"/>
  <c r="AJ426" i="9"/>
  <c r="S454" i="9"/>
  <c r="AJ454" i="9"/>
  <c r="S482" i="9"/>
  <c r="AJ482" i="9"/>
  <c r="S502" i="9"/>
  <c r="AJ502" i="9"/>
  <c r="S526" i="9"/>
  <c r="AJ526" i="9"/>
  <c r="S542" i="9"/>
  <c r="AJ542" i="9"/>
  <c r="S546" i="9"/>
  <c r="AJ546" i="9"/>
  <c r="S550" i="9"/>
  <c r="AJ550" i="9"/>
  <c r="S554" i="9"/>
  <c r="AJ554" i="9"/>
  <c r="S558" i="9"/>
  <c r="AJ558" i="9"/>
  <c r="S566" i="9"/>
  <c r="AJ566" i="9"/>
  <c r="S574" i="9"/>
  <c r="AJ574" i="9"/>
  <c r="S578" i="9"/>
  <c r="AJ578" i="9"/>
  <c r="AJ9" i="9"/>
  <c r="AJ25" i="9"/>
  <c r="AJ41" i="9"/>
  <c r="AJ57" i="9"/>
  <c r="AJ133" i="9"/>
  <c r="AJ247" i="9"/>
  <c r="S307" i="9"/>
  <c r="AJ307" i="9"/>
  <c r="S311" i="9"/>
  <c r="AJ311" i="9"/>
  <c r="S315" i="9"/>
  <c r="AJ315" i="9"/>
  <c r="S319" i="9"/>
  <c r="AJ319" i="9"/>
  <c r="S323" i="9"/>
  <c r="AJ323" i="9"/>
  <c r="S327" i="9"/>
  <c r="AJ327" i="9"/>
  <c r="S331" i="9"/>
  <c r="AJ331" i="9"/>
  <c r="S335" i="9"/>
  <c r="AJ335" i="9"/>
  <c r="S339" i="9"/>
  <c r="AJ339" i="9"/>
  <c r="S343" i="9"/>
  <c r="AJ343" i="9"/>
  <c r="S347" i="9"/>
  <c r="AJ347" i="9"/>
  <c r="S351" i="9"/>
  <c r="AJ351" i="9"/>
  <c r="S355" i="9"/>
  <c r="AJ355" i="9"/>
  <c r="S359" i="9"/>
  <c r="AJ359" i="9"/>
  <c r="S363" i="9"/>
  <c r="AJ363" i="9"/>
  <c r="S367" i="9"/>
  <c r="AJ367" i="9"/>
  <c r="S371" i="9"/>
  <c r="AJ371" i="9"/>
  <c r="S375" i="9"/>
  <c r="AJ375" i="9"/>
  <c r="S379" i="9"/>
  <c r="AJ379" i="9"/>
  <c r="S383" i="9"/>
  <c r="AJ383" i="9"/>
  <c r="S387" i="9"/>
  <c r="AJ387" i="9"/>
  <c r="S391" i="9"/>
  <c r="AJ391" i="9"/>
  <c r="S395" i="9"/>
  <c r="AJ395" i="9"/>
  <c r="S399" i="9"/>
  <c r="AJ399" i="9"/>
  <c r="S403" i="9"/>
  <c r="AJ403" i="9"/>
  <c r="S407" i="9"/>
  <c r="AJ407" i="9"/>
  <c r="S411" i="9"/>
  <c r="AJ411" i="9"/>
  <c r="S415" i="9"/>
  <c r="AJ415" i="9"/>
  <c r="S419" i="9"/>
  <c r="AJ419" i="9"/>
  <c r="S423" i="9"/>
  <c r="AJ423" i="9"/>
  <c r="S427" i="9"/>
  <c r="AJ427" i="9"/>
  <c r="S431" i="9"/>
  <c r="AJ431" i="9"/>
  <c r="S435" i="9"/>
  <c r="AJ435" i="9"/>
  <c r="S439" i="9"/>
  <c r="AJ439" i="9"/>
  <c r="S443" i="9"/>
  <c r="AJ443" i="9"/>
  <c r="S447" i="9"/>
  <c r="AJ447" i="9"/>
  <c r="S451" i="9"/>
  <c r="AJ451" i="9"/>
  <c r="S455" i="9"/>
  <c r="AJ455" i="9"/>
  <c r="S459" i="9"/>
  <c r="AJ459" i="9"/>
  <c r="S463" i="9"/>
  <c r="AJ463" i="9"/>
  <c r="S467" i="9"/>
  <c r="AJ467" i="9"/>
  <c r="S471" i="9"/>
  <c r="AJ471" i="9"/>
  <c r="S475" i="9"/>
  <c r="AJ475" i="9"/>
  <c r="S479" i="9"/>
  <c r="AJ479" i="9"/>
  <c r="S483" i="9"/>
  <c r="AJ483" i="9"/>
  <c r="S487" i="9"/>
  <c r="AJ487" i="9"/>
  <c r="S491" i="9"/>
  <c r="AJ491" i="9"/>
  <c r="S495" i="9"/>
  <c r="AJ495" i="9"/>
  <c r="S499" i="9"/>
  <c r="AJ499" i="9"/>
  <c r="S503" i="9"/>
  <c r="AJ503" i="9"/>
  <c r="S507" i="9"/>
  <c r="AJ507" i="9"/>
  <c r="S511" i="9"/>
  <c r="AJ511" i="9"/>
  <c r="S515" i="9"/>
  <c r="AJ515" i="9"/>
  <c r="S519" i="9"/>
  <c r="AJ519" i="9"/>
  <c r="S523" i="9"/>
  <c r="AJ523" i="9"/>
  <c r="S527" i="9"/>
  <c r="AJ527" i="9"/>
  <c r="S531" i="9"/>
  <c r="AJ531" i="9"/>
  <c r="S535" i="9"/>
  <c r="AJ535" i="9"/>
  <c r="S539" i="9"/>
  <c r="AJ539" i="9"/>
  <c r="S543" i="9"/>
  <c r="AJ543" i="9"/>
  <c r="S547" i="9"/>
  <c r="AJ547" i="9"/>
  <c r="S551" i="9"/>
  <c r="AJ551" i="9"/>
  <c r="S555" i="9"/>
  <c r="AJ555" i="9"/>
  <c r="S559" i="9"/>
  <c r="AJ559" i="9"/>
  <c r="S563" i="9"/>
  <c r="AJ563" i="9"/>
  <c r="S567" i="9"/>
  <c r="AJ567" i="9"/>
  <c r="S571" i="9"/>
  <c r="AJ571" i="9"/>
  <c r="S575" i="9"/>
  <c r="AJ575" i="9"/>
  <c r="AJ4" i="9"/>
  <c r="S468" i="9"/>
  <c r="AJ468" i="9"/>
  <c r="S472" i="9"/>
  <c r="AJ472" i="9"/>
  <c r="S476" i="9"/>
  <c r="AJ476" i="9"/>
  <c r="S480" i="9"/>
  <c r="AJ480" i="9"/>
  <c r="S484" i="9"/>
  <c r="AJ484" i="9"/>
  <c r="S488" i="9"/>
  <c r="AJ488" i="9"/>
  <c r="S492" i="9"/>
  <c r="AJ492" i="9"/>
  <c r="S496" i="9"/>
  <c r="AJ496" i="9"/>
  <c r="S500" i="9"/>
  <c r="AJ500" i="9"/>
  <c r="S504" i="9"/>
  <c r="AJ504" i="9"/>
  <c r="S508" i="9"/>
  <c r="AJ508" i="9"/>
  <c r="S512" i="9"/>
  <c r="AJ512" i="9"/>
  <c r="S516" i="9"/>
  <c r="AJ516" i="9"/>
  <c r="S520" i="9"/>
  <c r="AJ520" i="9"/>
  <c r="S524" i="9"/>
  <c r="AJ524" i="9"/>
  <c r="S528" i="9"/>
  <c r="AJ528" i="9"/>
  <c r="S532" i="9"/>
  <c r="AJ532" i="9"/>
  <c r="S536" i="9"/>
  <c r="AJ536" i="9"/>
  <c r="S540" i="9"/>
  <c r="AJ540" i="9"/>
  <c r="S544" i="9"/>
  <c r="AJ544" i="9"/>
  <c r="S548" i="9"/>
  <c r="AJ548" i="9"/>
  <c r="S552" i="9"/>
  <c r="AJ552" i="9"/>
  <c r="S556" i="9"/>
  <c r="AJ556" i="9"/>
  <c r="S560" i="9"/>
  <c r="AJ560" i="9"/>
  <c r="S564" i="9"/>
  <c r="AJ564" i="9"/>
  <c r="S568" i="9"/>
  <c r="AJ568" i="9"/>
  <c r="S572" i="9"/>
  <c r="AJ572" i="9"/>
  <c r="S576" i="9"/>
  <c r="AJ576" i="9"/>
  <c r="AJ303" i="9"/>
  <c r="S473" i="9"/>
  <c r="AJ473" i="9"/>
  <c r="S477" i="9"/>
  <c r="AJ477" i="9"/>
  <c r="S481" i="9"/>
  <c r="AJ481" i="9"/>
  <c r="S485" i="9"/>
  <c r="AJ485" i="9"/>
  <c r="S489" i="9"/>
  <c r="AJ489" i="9"/>
  <c r="S493" i="9"/>
  <c r="AJ493" i="9"/>
  <c r="S497" i="9"/>
  <c r="AJ497" i="9"/>
  <c r="S501" i="9"/>
  <c r="AJ501" i="9"/>
  <c r="S505" i="9"/>
  <c r="AJ505" i="9"/>
  <c r="S509" i="9"/>
  <c r="AJ509" i="9"/>
  <c r="S513" i="9"/>
  <c r="AJ513" i="9"/>
  <c r="S517" i="9"/>
  <c r="AJ517" i="9"/>
  <c r="S521" i="9"/>
  <c r="AJ521" i="9"/>
  <c r="S525" i="9"/>
  <c r="AJ525" i="9"/>
  <c r="S529" i="9"/>
  <c r="AJ529" i="9"/>
  <c r="S533" i="9"/>
  <c r="AJ533" i="9"/>
  <c r="S537" i="9"/>
  <c r="AJ537" i="9"/>
  <c r="S541" i="9"/>
  <c r="AJ541" i="9"/>
  <c r="S545" i="9"/>
  <c r="AJ545" i="9"/>
  <c r="S549" i="9"/>
  <c r="AJ549" i="9"/>
  <c r="S553" i="9"/>
  <c r="AJ553" i="9"/>
  <c r="S557" i="9"/>
  <c r="AJ557" i="9"/>
  <c r="S561" i="9"/>
  <c r="AJ561" i="9"/>
  <c r="S565" i="9"/>
  <c r="AJ565" i="9"/>
  <c r="S569" i="9"/>
  <c r="AJ569" i="9"/>
  <c r="S573" i="9"/>
  <c r="AJ573" i="9"/>
  <c r="S577" i="9"/>
  <c r="AJ577" i="9"/>
  <c r="AJ299" i="9"/>
  <c r="Y581" i="9"/>
  <c r="Y579" i="9"/>
  <c r="Y580" i="9"/>
  <c r="O581" i="9"/>
  <c r="S5" i="9"/>
  <c r="O579" i="9"/>
  <c r="O580" i="9"/>
  <c r="AJ579" i="9" l="1"/>
  <c r="AJ580" i="9" s="1"/>
  <c r="S579" i="9"/>
  <c r="S580" i="9"/>
  <c r="S581" i="9"/>
  <c r="AJ581" i="9" l="1"/>
  <c r="H581" i="9"/>
  <c r="G581" i="9"/>
  <c r="E581" i="9"/>
  <c r="D581" i="9"/>
  <c r="C581" i="9"/>
  <c r="H580" i="9"/>
  <c r="G580" i="9"/>
  <c r="E580" i="9"/>
  <c r="D580" i="9"/>
  <c r="C580" i="9"/>
  <c r="H579" i="9"/>
  <c r="G579" i="9"/>
  <c r="E579" i="9"/>
  <c r="D579" i="9"/>
  <c r="C579" i="9"/>
  <c r="F578" i="9"/>
  <c r="F577" i="9"/>
  <c r="F576" i="9"/>
  <c r="F575" i="9"/>
  <c r="F574" i="9"/>
  <c r="F573" i="9"/>
  <c r="F572" i="9"/>
  <c r="F571" i="9"/>
  <c r="F570" i="9"/>
  <c r="F569" i="9"/>
  <c r="F568" i="9"/>
  <c r="F567" i="9"/>
  <c r="F566" i="9"/>
  <c r="F565" i="9"/>
  <c r="F564" i="9"/>
  <c r="F563" i="9"/>
  <c r="F562" i="9"/>
  <c r="F561" i="9"/>
  <c r="F560" i="9"/>
  <c r="F559" i="9"/>
  <c r="F558" i="9"/>
  <c r="F557" i="9"/>
  <c r="F556" i="9"/>
  <c r="F555" i="9"/>
  <c r="F554" i="9"/>
  <c r="F553" i="9"/>
  <c r="F552" i="9"/>
  <c r="F551" i="9"/>
  <c r="F550" i="9"/>
  <c r="F549" i="9"/>
  <c r="F548" i="9"/>
  <c r="F547" i="9"/>
  <c r="F546" i="9"/>
  <c r="F545" i="9"/>
  <c r="F544" i="9"/>
  <c r="F543" i="9"/>
  <c r="F542" i="9"/>
  <c r="F541" i="9"/>
  <c r="F540" i="9"/>
  <c r="F539" i="9"/>
  <c r="F538" i="9"/>
  <c r="F537" i="9"/>
  <c r="F536" i="9"/>
  <c r="F535" i="9"/>
  <c r="F534" i="9"/>
  <c r="F533" i="9"/>
  <c r="F532" i="9"/>
  <c r="F531" i="9"/>
  <c r="F530" i="9"/>
  <c r="F529" i="9"/>
  <c r="F528" i="9"/>
  <c r="F527" i="9"/>
  <c r="F526" i="9"/>
  <c r="F525" i="9"/>
  <c r="F524" i="9"/>
  <c r="F523" i="9"/>
  <c r="F522" i="9"/>
  <c r="F521" i="9"/>
  <c r="F520" i="9"/>
  <c r="F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AE4" i="9" s="1"/>
  <c r="L10" i="9" l="1"/>
  <c r="AE10" i="9"/>
  <c r="L26" i="9"/>
  <c r="AE26" i="9"/>
  <c r="L42" i="9"/>
  <c r="AE42" i="9"/>
  <c r="L58" i="9"/>
  <c r="AE58" i="9"/>
  <c r="L74" i="9"/>
  <c r="AE74" i="9"/>
  <c r="L90" i="9"/>
  <c r="AE90" i="9"/>
  <c r="L98" i="9"/>
  <c r="AE98" i="9"/>
  <c r="L110" i="9"/>
  <c r="AE110" i="9"/>
  <c r="L114" i="9"/>
  <c r="AE114" i="9"/>
  <c r="L122" i="9"/>
  <c r="AE122" i="9"/>
  <c r="L134" i="9"/>
  <c r="AE134" i="9"/>
  <c r="L142" i="9"/>
  <c r="AE142" i="9"/>
  <c r="L150" i="9"/>
  <c r="AE150" i="9"/>
  <c r="L158" i="9"/>
  <c r="AE158" i="9"/>
  <c r="L166" i="9"/>
  <c r="AE166" i="9"/>
  <c r="L174" i="9"/>
  <c r="AE174" i="9"/>
  <c r="L182" i="9"/>
  <c r="AE182" i="9"/>
  <c r="L190" i="9"/>
  <c r="AE190" i="9"/>
  <c r="L7" i="9"/>
  <c r="AE7" i="9"/>
  <c r="L15" i="9"/>
  <c r="AE15" i="9"/>
  <c r="L23" i="9"/>
  <c r="AE23" i="9"/>
  <c r="L31" i="9"/>
  <c r="AE31" i="9"/>
  <c r="L39" i="9"/>
  <c r="AE39" i="9"/>
  <c r="L43" i="9"/>
  <c r="AE43" i="9"/>
  <c r="L51" i="9"/>
  <c r="AE51" i="9"/>
  <c r="L59" i="9"/>
  <c r="AE59" i="9"/>
  <c r="L67" i="9"/>
  <c r="AE67" i="9"/>
  <c r="L75" i="9"/>
  <c r="AE75" i="9"/>
  <c r="L83" i="9"/>
  <c r="AE83" i="9"/>
  <c r="L91" i="9"/>
  <c r="AE91" i="9"/>
  <c r="L99" i="9"/>
  <c r="AE99" i="9"/>
  <c r="L107" i="9"/>
  <c r="AE107" i="9"/>
  <c r="L115" i="9"/>
  <c r="AE115" i="9"/>
  <c r="L123" i="9"/>
  <c r="AE123" i="9"/>
  <c r="L131" i="9"/>
  <c r="AE131" i="9"/>
  <c r="L139" i="9"/>
  <c r="AE139" i="9"/>
  <c r="L147" i="9"/>
  <c r="AE147" i="9"/>
  <c r="L155" i="9"/>
  <c r="AE155" i="9"/>
  <c r="L163" i="9"/>
  <c r="AE163" i="9"/>
  <c r="L171" i="9"/>
  <c r="AE171" i="9"/>
  <c r="L179" i="9"/>
  <c r="AE179" i="9"/>
  <c r="L187" i="9"/>
  <c r="AE187" i="9"/>
  <c r="L195" i="9"/>
  <c r="AE195" i="9"/>
  <c r="L207" i="9"/>
  <c r="AE207" i="9"/>
  <c r="L215" i="9"/>
  <c r="AE215" i="9"/>
  <c r="L223" i="9"/>
  <c r="AE223" i="9"/>
  <c r="L227" i="9"/>
  <c r="AE227" i="9"/>
  <c r="L235" i="9"/>
  <c r="AE235" i="9"/>
  <c r="L243" i="9"/>
  <c r="AE243" i="9"/>
  <c r="L8" i="9"/>
  <c r="AE8" i="9"/>
  <c r="L12" i="9"/>
  <c r="AE12" i="9"/>
  <c r="L16" i="9"/>
  <c r="AE16" i="9"/>
  <c r="L20" i="9"/>
  <c r="AE20" i="9"/>
  <c r="L24" i="9"/>
  <c r="AE24" i="9"/>
  <c r="L28" i="9"/>
  <c r="AE28" i="9"/>
  <c r="L32" i="9"/>
  <c r="AE32" i="9"/>
  <c r="L36" i="9"/>
  <c r="AE36" i="9"/>
  <c r="L40" i="9"/>
  <c r="AE40" i="9"/>
  <c r="L44" i="9"/>
  <c r="AE44" i="9"/>
  <c r="L48" i="9"/>
  <c r="AE48" i="9"/>
  <c r="L52" i="9"/>
  <c r="AE52" i="9"/>
  <c r="L56" i="9"/>
  <c r="AE56" i="9"/>
  <c r="L60" i="9"/>
  <c r="AE60" i="9"/>
  <c r="L64" i="9"/>
  <c r="AE64" i="9"/>
  <c r="L68" i="9"/>
  <c r="AE68" i="9"/>
  <c r="L72" i="9"/>
  <c r="AE72" i="9"/>
  <c r="L76" i="9"/>
  <c r="AE76" i="9"/>
  <c r="L80" i="9"/>
  <c r="AE80" i="9"/>
  <c r="L84" i="9"/>
  <c r="AE84" i="9"/>
  <c r="L88" i="9"/>
  <c r="AE88" i="9"/>
  <c r="L92" i="9"/>
  <c r="AE92" i="9"/>
  <c r="L96" i="9"/>
  <c r="AE96" i="9"/>
  <c r="L100" i="9"/>
  <c r="AE100" i="9"/>
  <c r="L104" i="9"/>
  <c r="AE104" i="9"/>
  <c r="L108" i="9"/>
  <c r="AE108" i="9"/>
  <c r="L112" i="9"/>
  <c r="AE112" i="9"/>
  <c r="L116" i="9"/>
  <c r="AE116" i="9"/>
  <c r="L120" i="9"/>
  <c r="AE120" i="9"/>
  <c r="L124" i="9"/>
  <c r="AE124" i="9"/>
  <c r="L128" i="9"/>
  <c r="AE128" i="9"/>
  <c r="L132" i="9"/>
  <c r="AE132" i="9"/>
  <c r="L136" i="9"/>
  <c r="AE136" i="9"/>
  <c r="L6" i="9"/>
  <c r="AE6" i="9"/>
  <c r="L22" i="9"/>
  <c r="AE22" i="9"/>
  <c r="L30" i="9"/>
  <c r="AE30" i="9"/>
  <c r="L46" i="9"/>
  <c r="AE46" i="9"/>
  <c r="L62" i="9"/>
  <c r="AE62" i="9"/>
  <c r="L70" i="9"/>
  <c r="AE70" i="9"/>
  <c r="L86" i="9"/>
  <c r="AE86" i="9"/>
  <c r="L94" i="9"/>
  <c r="AE94" i="9"/>
  <c r="L106" i="9"/>
  <c r="AE106" i="9"/>
  <c r="L118" i="9"/>
  <c r="AE118" i="9"/>
  <c r="L126" i="9"/>
  <c r="AE126" i="9"/>
  <c r="L138" i="9"/>
  <c r="AE138" i="9"/>
  <c r="L146" i="9"/>
  <c r="AE146" i="9"/>
  <c r="L154" i="9"/>
  <c r="AE154" i="9"/>
  <c r="L162" i="9"/>
  <c r="AE162" i="9"/>
  <c r="L170" i="9"/>
  <c r="AE170" i="9"/>
  <c r="L178" i="9"/>
  <c r="AE178" i="9"/>
  <c r="L186" i="9"/>
  <c r="AE186" i="9"/>
  <c r="L194" i="9"/>
  <c r="AE194" i="9"/>
  <c r="L11" i="9"/>
  <c r="AE11" i="9"/>
  <c r="L19" i="9"/>
  <c r="AE19" i="9"/>
  <c r="L27" i="9"/>
  <c r="AE27" i="9"/>
  <c r="L35" i="9"/>
  <c r="AE35" i="9"/>
  <c r="L47" i="9"/>
  <c r="AE47" i="9"/>
  <c r="L55" i="9"/>
  <c r="AE55" i="9"/>
  <c r="L63" i="9"/>
  <c r="AE63" i="9"/>
  <c r="L71" i="9"/>
  <c r="AE71" i="9"/>
  <c r="L79" i="9"/>
  <c r="AE79" i="9"/>
  <c r="L87" i="9"/>
  <c r="AE87" i="9"/>
  <c r="L95" i="9"/>
  <c r="AE95" i="9"/>
  <c r="L103" i="9"/>
  <c r="AE103" i="9"/>
  <c r="L111" i="9"/>
  <c r="AE111" i="9"/>
  <c r="L119" i="9"/>
  <c r="AE119" i="9"/>
  <c r="L127" i="9"/>
  <c r="AE127" i="9"/>
  <c r="L135" i="9"/>
  <c r="AE135" i="9"/>
  <c r="L143" i="9"/>
  <c r="AE143" i="9"/>
  <c r="L151" i="9"/>
  <c r="AE151" i="9"/>
  <c r="L159" i="9"/>
  <c r="AE159" i="9"/>
  <c r="L167" i="9"/>
  <c r="AE167" i="9"/>
  <c r="L175" i="9"/>
  <c r="AE175" i="9"/>
  <c r="L183" i="9"/>
  <c r="AE183" i="9"/>
  <c r="L191" i="9"/>
  <c r="AE191" i="9"/>
  <c r="L199" i="9"/>
  <c r="AE199" i="9"/>
  <c r="L203" i="9"/>
  <c r="AE203" i="9"/>
  <c r="L211" i="9"/>
  <c r="AE211" i="9"/>
  <c r="L219" i="9"/>
  <c r="AE219" i="9"/>
  <c r="L231" i="9"/>
  <c r="AE231" i="9"/>
  <c r="L239" i="9"/>
  <c r="AE239" i="9"/>
  <c r="L247" i="9"/>
  <c r="AE247" i="9"/>
  <c r="L5" i="9"/>
  <c r="AE5" i="9"/>
  <c r="L9" i="9"/>
  <c r="AE9" i="9"/>
  <c r="L13" i="9"/>
  <c r="AE13" i="9"/>
  <c r="L17" i="9"/>
  <c r="AE17" i="9"/>
  <c r="L21" i="9"/>
  <c r="AE21" i="9"/>
  <c r="L25" i="9"/>
  <c r="AE25" i="9"/>
  <c r="L29" i="9"/>
  <c r="AE29" i="9"/>
  <c r="L33" i="9"/>
  <c r="AE33" i="9"/>
  <c r="L37" i="9"/>
  <c r="AE37" i="9"/>
  <c r="L41" i="9"/>
  <c r="AE41" i="9"/>
  <c r="L45" i="9"/>
  <c r="AE45" i="9"/>
  <c r="L49" i="9"/>
  <c r="AE49" i="9"/>
  <c r="L53" i="9"/>
  <c r="AE53" i="9"/>
  <c r="L57" i="9"/>
  <c r="AE57" i="9"/>
  <c r="L61" i="9"/>
  <c r="AE61" i="9"/>
  <c r="L65" i="9"/>
  <c r="AE65" i="9"/>
  <c r="L69" i="9"/>
  <c r="AE69" i="9"/>
  <c r="L73" i="9"/>
  <c r="AE73" i="9"/>
  <c r="L77" i="9"/>
  <c r="AE77" i="9"/>
  <c r="L81" i="9"/>
  <c r="AE81" i="9"/>
  <c r="L85" i="9"/>
  <c r="AE85" i="9"/>
  <c r="L89" i="9"/>
  <c r="AE89" i="9"/>
  <c r="L93" i="9"/>
  <c r="AE93" i="9"/>
  <c r="L97" i="9"/>
  <c r="AE97" i="9"/>
  <c r="L101" i="9"/>
  <c r="AE101" i="9"/>
  <c r="L105" i="9"/>
  <c r="AE105" i="9"/>
  <c r="L109" i="9"/>
  <c r="AE109" i="9"/>
  <c r="L113" i="9"/>
  <c r="AE113" i="9"/>
  <c r="L117" i="9"/>
  <c r="AE117" i="9"/>
  <c r="L121" i="9"/>
  <c r="AE121" i="9"/>
  <c r="L125" i="9"/>
  <c r="AE125" i="9"/>
  <c r="L129" i="9"/>
  <c r="AE129" i="9"/>
  <c r="L133" i="9"/>
  <c r="AE133" i="9"/>
  <c r="L137" i="9"/>
  <c r="AE137" i="9"/>
  <c r="L14" i="9"/>
  <c r="AE14" i="9"/>
  <c r="L34" i="9"/>
  <c r="AE34" i="9"/>
  <c r="L50" i="9"/>
  <c r="AE50" i="9"/>
  <c r="L66" i="9"/>
  <c r="AE66" i="9"/>
  <c r="L82" i="9"/>
  <c r="AE82" i="9"/>
  <c r="L102" i="9"/>
  <c r="AE102" i="9"/>
  <c r="L130" i="9"/>
  <c r="AE130" i="9"/>
  <c r="L198" i="9"/>
  <c r="AE198" i="9"/>
  <c r="L18" i="9"/>
  <c r="AE18" i="9"/>
  <c r="L38" i="9"/>
  <c r="AE38" i="9"/>
  <c r="L54" i="9"/>
  <c r="AE54" i="9"/>
  <c r="L78" i="9"/>
  <c r="AE78" i="9"/>
  <c r="L251" i="9"/>
  <c r="AE251" i="9"/>
  <c r="L140" i="9"/>
  <c r="AE140" i="9"/>
  <c r="L144" i="9"/>
  <c r="AE144" i="9"/>
  <c r="L148" i="9"/>
  <c r="AE148" i="9"/>
  <c r="L152" i="9"/>
  <c r="AE152" i="9"/>
  <c r="L156" i="9"/>
  <c r="AE156" i="9"/>
  <c r="L160" i="9"/>
  <c r="AE160" i="9"/>
  <c r="L164" i="9"/>
  <c r="AE164" i="9"/>
  <c r="L168" i="9"/>
  <c r="AE168" i="9"/>
  <c r="L172" i="9"/>
  <c r="AE172" i="9"/>
  <c r="L176" i="9"/>
  <c r="AE176" i="9"/>
  <c r="L180" i="9"/>
  <c r="AE180" i="9"/>
  <c r="L184" i="9"/>
  <c r="AE184" i="9"/>
  <c r="L188" i="9"/>
  <c r="AE188" i="9"/>
  <c r="L192" i="9"/>
  <c r="AE192" i="9"/>
  <c r="L196" i="9"/>
  <c r="AE196" i="9"/>
  <c r="L200" i="9"/>
  <c r="AE200" i="9"/>
  <c r="L204" i="9"/>
  <c r="AE204" i="9"/>
  <c r="L208" i="9"/>
  <c r="AE208" i="9"/>
  <c r="L212" i="9"/>
  <c r="AE212" i="9"/>
  <c r="L216" i="9"/>
  <c r="AE216" i="9"/>
  <c r="L220" i="9"/>
  <c r="AE220" i="9"/>
  <c r="L224" i="9"/>
  <c r="AE224" i="9"/>
  <c r="L228" i="9"/>
  <c r="AE228" i="9"/>
  <c r="L232" i="9"/>
  <c r="AE232" i="9"/>
  <c r="L236" i="9"/>
  <c r="AE236" i="9"/>
  <c r="L240" i="9"/>
  <c r="AE240" i="9"/>
  <c r="L244" i="9"/>
  <c r="AE244" i="9"/>
  <c r="L248" i="9"/>
  <c r="AE248" i="9"/>
  <c r="L252" i="9"/>
  <c r="AE252" i="9"/>
  <c r="L256" i="9"/>
  <c r="AE256" i="9"/>
  <c r="L260" i="9"/>
  <c r="AE260" i="9"/>
  <c r="L264" i="9"/>
  <c r="AE264" i="9"/>
  <c r="L268" i="9"/>
  <c r="AE268" i="9"/>
  <c r="L272" i="9"/>
  <c r="AE272" i="9"/>
  <c r="L276" i="9"/>
  <c r="AE276" i="9"/>
  <c r="L280" i="9"/>
  <c r="AE280" i="9"/>
  <c r="L284" i="9"/>
  <c r="AE284" i="9"/>
  <c r="L288" i="9"/>
  <c r="AE288" i="9"/>
  <c r="L292" i="9"/>
  <c r="AE292" i="9"/>
  <c r="L296" i="9"/>
  <c r="AE296" i="9"/>
  <c r="L300" i="9"/>
  <c r="AE300" i="9"/>
  <c r="L304" i="9"/>
  <c r="AE304" i="9"/>
  <c r="L308" i="9"/>
  <c r="AE308" i="9"/>
  <c r="L312" i="9"/>
  <c r="AE312" i="9"/>
  <c r="L316" i="9"/>
  <c r="AE316" i="9"/>
  <c r="L320" i="9"/>
  <c r="AE320" i="9"/>
  <c r="L324" i="9"/>
  <c r="AE324" i="9"/>
  <c r="L328" i="9"/>
  <c r="AE328" i="9"/>
  <c r="L332" i="9"/>
  <c r="AE332" i="9"/>
  <c r="L336" i="9"/>
  <c r="AE336" i="9"/>
  <c r="L340" i="9"/>
  <c r="AE340" i="9"/>
  <c r="L344" i="9"/>
  <c r="AE344" i="9"/>
  <c r="L348" i="9"/>
  <c r="AE348" i="9"/>
  <c r="L352" i="9"/>
  <c r="AE352" i="9"/>
  <c r="L356" i="9"/>
  <c r="AE356" i="9"/>
  <c r="L360" i="9"/>
  <c r="AE360" i="9"/>
  <c r="L364" i="9"/>
  <c r="AE364" i="9"/>
  <c r="L368" i="9"/>
  <c r="AE368" i="9"/>
  <c r="L372" i="9"/>
  <c r="AE372" i="9"/>
  <c r="L376" i="9"/>
  <c r="AE376" i="9"/>
  <c r="L380" i="9"/>
  <c r="AE380" i="9"/>
  <c r="L384" i="9"/>
  <c r="AE384" i="9"/>
  <c r="L388" i="9"/>
  <c r="AE388" i="9"/>
  <c r="L392" i="9"/>
  <c r="AE392" i="9"/>
  <c r="L396" i="9"/>
  <c r="AE396" i="9"/>
  <c r="L400" i="9"/>
  <c r="AE400" i="9"/>
  <c r="L404" i="9"/>
  <c r="AE404" i="9"/>
  <c r="L408" i="9"/>
  <c r="AE408" i="9"/>
  <c r="L412" i="9"/>
  <c r="AE412" i="9"/>
  <c r="L416" i="9"/>
  <c r="AE416" i="9"/>
  <c r="L420" i="9"/>
  <c r="AE420" i="9"/>
  <c r="L424" i="9"/>
  <c r="AE424" i="9"/>
  <c r="L428" i="9"/>
  <c r="AE428" i="9"/>
  <c r="L432" i="9"/>
  <c r="AE432" i="9"/>
  <c r="L436" i="9"/>
  <c r="AE436" i="9"/>
  <c r="L440" i="9"/>
  <c r="AE440" i="9"/>
  <c r="L444" i="9"/>
  <c r="AE444" i="9"/>
  <c r="L448" i="9"/>
  <c r="AE448" i="9"/>
  <c r="L452" i="9"/>
  <c r="AE452" i="9"/>
  <c r="L456" i="9"/>
  <c r="AE456" i="9"/>
  <c r="L460" i="9"/>
  <c r="AE460" i="9"/>
  <c r="L464" i="9"/>
  <c r="AE464" i="9"/>
  <c r="L468" i="9"/>
  <c r="AE468" i="9"/>
  <c r="L472" i="9"/>
  <c r="AE472" i="9"/>
  <c r="L476" i="9"/>
  <c r="AE476" i="9"/>
  <c r="L480" i="9"/>
  <c r="AE480" i="9"/>
  <c r="L484" i="9"/>
  <c r="AE484" i="9"/>
  <c r="L488" i="9"/>
  <c r="AE488" i="9"/>
  <c r="L492" i="9"/>
  <c r="AE492" i="9"/>
  <c r="L496" i="9"/>
  <c r="AE496" i="9"/>
  <c r="L500" i="9"/>
  <c r="AE500" i="9"/>
  <c r="L504" i="9"/>
  <c r="AE504" i="9"/>
  <c r="L508" i="9"/>
  <c r="AE508" i="9"/>
  <c r="L512" i="9"/>
  <c r="AE512" i="9"/>
  <c r="L516" i="9"/>
  <c r="AE516" i="9"/>
  <c r="L520" i="9"/>
  <c r="AE520" i="9"/>
  <c r="L524" i="9"/>
  <c r="AE524" i="9"/>
  <c r="L528" i="9"/>
  <c r="AE528" i="9"/>
  <c r="L532" i="9"/>
  <c r="AE532" i="9"/>
  <c r="L536" i="9"/>
  <c r="AE536" i="9"/>
  <c r="L540" i="9"/>
  <c r="AE540" i="9"/>
  <c r="L544" i="9"/>
  <c r="AE544" i="9"/>
  <c r="L548" i="9"/>
  <c r="AE548" i="9"/>
  <c r="L552" i="9"/>
  <c r="AE552" i="9"/>
  <c r="L556" i="9"/>
  <c r="AE556" i="9"/>
  <c r="L560" i="9"/>
  <c r="AE560" i="9"/>
  <c r="L564" i="9"/>
  <c r="AE564" i="9"/>
  <c r="L568" i="9"/>
  <c r="AE568" i="9"/>
  <c r="L572" i="9"/>
  <c r="AE572" i="9"/>
  <c r="L576" i="9"/>
  <c r="AE576" i="9"/>
  <c r="L141" i="9"/>
  <c r="AE141" i="9"/>
  <c r="L145" i="9"/>
  <c r="AE145" i="9"/>
  <c r="L149" i="9"/>
  <c r="AE149" i="9"/>
  <c r="L153" i="9"/>
  <c r="AE153" i="9"/>
  <c r="L157" i="9"/>
  <c r="AE157" i="9"/>
  <c r="L161" i="9"/>
  <c r="AE161" i="9"/>
  <c r="L165" i="9"/>
  <c r="AE165" i="9"/>
  <c r="L169" i="9"/>
  <c r="AE169" i="9"/>
  <c r="L173" i="9"/>
  <c r="AE173" i="9"/>
  <c r="L177" i="9"/>
  <c r="AE177" i="9"/>
  <c r="L181" i="9"/>
  <c r="AE181" i="9"/>
  <c r="L185" i="9"/>
  <c r="AE185" i="9"/>
  <c r="L189" i="9"/>
  <c r="AE189" i="9"/>
  <c r="L193" i="9"/>
  <c r="AE193" i="9"/>
  <c r="L197" i="9"/>
  <c r="AE197" i="9"/>
  <c r="L201" i="9"/>
  <c r="AE201" i="9"/>
  <c r="L205" i="9"/>
  <c r="AE205" i="9"/>
  <c r="L209" i="9"/>
  <c r="AE209" i="9"/>
  <c r="L213" i="9"/>
  <c r="AE213" i="9"/>
  <c r="L217" i="9"/>
  <c r="AE217" i="9"/>
  <c r="L221" i="9"/>
  <c r="AE221" i="9"/>
  <c r="L225" i="9"/>
  <c r="AE225" i="9"/>
  <c r="L229" i="9"/>
  <c r="AE229" i="9"/>
  <c r="L233" i="9"/>
  <c r="AE233" i="9"/>
  <c r="L237" i="9"/>
  <c r="AE237" i="9"/>
  <c r="L241" i="9"/>
  <c r="AE241" i="9"/>
  <c r="L245" i="9"/>
  <c r="AE245" i="9"/>
  <c r="L249" i="9"/>
  <c r="AE249" i="9"/>
  <c r="L253" i="9"/>
  <c r="AE253" i="9"/>
  <c r="L257" i="9"/>
  <c r="AE257" i="9"/>
  <c r="L261" i="9"/>
  <c r="AE261" i="9"/>
  <c r="L265" i="9"/>
  <c r="AE265" i="9"/>
  <c r="L269" i="9"/>
  <c r="AE269" i="9"/>
  <c r="L273" i="9"/>
  <c r="AE273" i="9"/>
  <c r="L277" i="9"/>
  <c r="AE277" i="9"/>
  <c r="L281" i="9"/>
  <c r="AE281" i="9"/>
  <c r="L285" i="9"/>
  <c r="AE285" i="9"/>
  <c r="L289" i="9"/>
  <c r="AE289" i="9"/>
  <c r="L293" i="9"/>
  <c r="AE293" i="9"/>
  <c r="L297" i="9"/>
  <c r="AE297" i="9"/>
  <c r="L301" i="9"/>
  <c r="AE301" i="9"/>
  <c r="L305" i="9"/>
  <c r="AE305" i="9"/>
  <c r="L309" i="9"/>
  <c r="AE309" i="9"/>
  <c r="L313" i="9"/>
  <c r="AE313" i="9"/>
  <c r="L317" i="9"/>
  <c r="AE317" i="9"/>
  <c r="L321" i="9"/>
  <c r="AE321" i="9"/>
  <c r="L325" i="9"/>
  <c r="AE325" i="9"/>
  <c r="L329" i="9"/>
  <c r="AE329" i="9"/>
  <c r="L333" i="9"/>
  <c r="AE333" i="9"/>
  <c r="L337" i="9"/>
  <c r="AE337" i="9"/>
  <c r="L341" i="9"/>
  <c r="AE341" i="9"/>
  <c r="L345" i="9"/>
  <c r="AE345" i="9"/>
  <c r="L349" i="9"/>
  <c r="AE349" i="9"/>
  <c r="L353" i="9"/>
  <c r="AE353" i="9"/>
  <c r="L357" i="9"/>
  <c r="AE357" i="9"/>
  <c r="L361" i="9"/>
  <c r="AE361" i="9"/>
  <c r="L365" i="9"/>
  <c r="AE365" i="9"/>
  <c r="L369" i="9"/>
  <c r="AE369" i="9"/>
  <c r="L373" i="9"/>
  <c r="AE373" i="9"/>
  <c r="L377" i="9"/>
  <c r="AE377" i="9"/>
  <c r="L381" i="9"/>
  <c r="AE381" i="9"/>
  <c r="L385" i="9"/>
  <c r="AE385" i="9"/>
  <c r="L389" i="9"/>
  <c r="AE389" i="9"/>
  <c r="L393" i="9"/>
  <c r="AE393" i="9"/>
  <c r="L397" i="9"/>
  <c r="AE397" i="9"/>
  <c r="L401" i="9"/>
  <c r="AE401" i="9"/>
  <c r="L405" i="9"/>
  <c r="AE405" i="9"/>
  <c r="L409" i="9"/>
  <c r="AE409" i="9"/>
  <c r="L413" i="9"/>
  <c r="AE413" i="9"/>
  <c r="L417" i="9"/>
  <c r="AE417" i="9"/>
  <c r="L421" i="9"/>
  <c r="AE421" i="9"/>
  <c r="L425" i="9"/>
  <c r="AE425" i="9"/>
  <c r="L429" i="9"/>
  <c r="AE429" i="9"/>
  <c r="L433" i="9"/>
  <c r="AE433" i="9"/>
  <c r="L437" i="9"/>
  <c r="AE437" i="9"/>
  <c r="L441" i="9"/>
  <c r="AE441" i="9"/>
  <c r="L445" i="9"/>
  <c r="AE445" i="9"/>
  <c r="L449" i="9"/>
  <c r="AE449" i="9"/>
  <c r="L453" i="9"/>
  <c r="AE453" i="9"/>
  <c r="L457" i="9"/>
  <c r="AE457" i="9"/>
  <c r="L461" i="9"/>
  <c r="AE461" i="9"/>
  <c r="L465" i="9"/>
  <c r="AE465" i="9"/>
  <c r="L469" i="9"/>
  <c r="AE469" i="9"/>
  <c r="L473" i="9"/>
  <c r="AE473" i="9"/>
  <c r="L477" i="9"/>
  <c r="AE477" i="9"/>
  <c r="L481" i="9"/>
  <c r="AE481" i="9"/>
  <c r="L485" i="9"/>
  <c r="AE485" i="9"/>
  <c r="L489" i="9"/>
  <c r="AE489" i="9"/>
  <c r="L493" i="9"/>
  <c r="AE493" i="9"/>
  <c r="L497" i="9"/>
  <c r="AE497" i="9"/>
  <c r="L501" i="9"/>
  <c r="AE501" i="9"/>
  <c r="L505" i="9"/>
  <c r="AE505" i="9"/>
  <c r="L509" i="9"/>
  <c r="AE509" i="9"/>
  <c r="L513" i="9"/>
  <c r="AE513" i="9"/>
  <c r="L517" i="9"/>
  <c r="AE517" i="9"/>
  <c r="L521" i="9"/>
  <c r="AE521" i="9"/>
  <c r="L525" i="9"/>
  <c r="AE525" i="9"/>
  <c r="L529" i="9"/>
  <c r="AE529" i="9"/>
  <c r="L533" i="9"/>
  <c r="AE533" i="9"/>
  <c r="L537" i="9"/>
  <c r="AE537" i="9"/>
  <c r="L541" i="9"/>
  <c r="AE541" i="9"/>
  <c r="L545" i="9"/>
  <c r="AE545" i="9"/>
  <c r="L549" i="9"/>
  <c r="AE549" i="9"/>
  <c r="L553" i="9"/>
  <c r="AE553" i="9"/>
  <c r="L557" i="9"/>
  <c r="AE557" i="9"/>
  <c r="L561" i="9"/>
  <c r="AE561" i="9"/>
  <c r="L565" i="9"/>
  <c r="AE565" i="9"/>
  <c r="L569" i="9"/>
  <c r="AE569" i="9"/>
  <c r="L573" i="9"/>
  <c r="AE573" i="9"/>
  <c r="L577" i="9"/>
  <c r="AE577" i="9"/>
  <c r="L202" i="9"/>
  <c r="AE202" i="9"/>
  <c r="L206" i="9"/>
  <c r="AE206" i="9"/>
  <c r="L210" i="9"/>
  <c r="AE210" i="9"/>
  <c r="L214" i="9"/>
  <c r="AE214" i="9"/>
  <c r="L218" i="9"/>
  <c r="AE218" i="9"/>
  <c r="L222" i="9"/>
  <c r="AE222" i="9"/>
  <c r="L226" i="9"/>
  <c r="AE226" i="9"/>
  <c r="L230" i="9"/>
  <c r="AE230" i="9"/>
  <c r="L234" i="9"/>
  <c r="AE234" i="9"/>
  <c r="L238" i="9"/>
  <c r="AE238" i="9"/>
  <c r="L242" i="9"/>
  <c r="AE242" i="9"/>
  <c r="L246" i="9"/>
  <c r="AE246" i="9"/>
  <c r="L250" i="9"/>
  <c r="AE250" i="9"/>
  <c r="L254" i="9"/>
  <c r="AE254" i="9"/>
  <c r="L258" i="9"/>
  <c r="AE258" i="9"/>
  <c r="L262" i="9"/>
  <c r="AE262" i="9"/>
  <c r="L266" i="9"/>
  <c r="AE266" i="9"/>
  <c r="L270" i="9"/>
  <c r="AE270" i="9"/>
  <c r="L274" i="9"/>
  <c r="AE274" i="9"/>
  <c r="L278" i="9"/>
  <c r="AE278" i="9"/>
  <c r="L282" i="9"/>
  <c r="AE282" i="9"/>
  <c r="L286" i="9"/>
  <c r="AE286" i="9"/>
  <c r="L290" i="9"/>
  <c r="AE290" i="9"/>
  <c r="L294" i="9"/>
  <c r="AE294" i="9"/>
  <c r="L298" i="9"/>
  <c r="AE298" i="9"/>
  <c r="L302" i="9"/>
  <c r="AE302" i="9"/>
  <c r="L306" i="9"/>
  <c r="AE306" i="9"/>
  <c r="L310" i="9"/>
  <c r="AE310" i="9"/>
  <c r="L314" i="9"/>
  <c r="AE314" i="9"/>
  <c r="L318" i="9"/>
  <c r="AE318" i="9"/>
  <c r="L322" i="9"/>
  <c r="AE322" i="9"/>
  <c r="L326" i="9"/>
  <c r="AE326" i="9"/>
  <c r="L330" i="9"/>
  <c r="AE330" i="9"/>
  <c r="L334" i="9"/>
  <c r="AE334" i="9"/>
  <c r="L338" i="9"/>
  <c r="AE338" i="9"/>
  <c r="L342" i="9"/>
  <c r="AE342" i="9"/>
  <c r="L346" i="9"/>
  <c r="AE346" i="9"/>
  <c r="L350" i="9"/>
  <c r="AE350" i="9"/>
  <c r="L354" i="9"/>
  <c r="AE354" i="9"/>
  <c r="L358" i="9"/>
  <c r="AE358" i="9"/>
  <c r="L362" i="9"/>
  <c r="AE362" i="9"/>
  <c r="L366" i="9"/>
  <c r="AE366" i="9"/>
  <c r="L370" i="9"/>
  <c r="AE370" i="9"/>
  <c r="L374" i="9"/>
  <c r="AE374" i="9"/>
  <c r="L378" i="9"/>
  <c r="AE378" i="9"/>
  <c r="L382" i="9"/>
  <c r="AE382" i="9"/>
  <c r="L386" i="9"/>
  <c r="AE386" i="9"/>
  <c r="L390" i="9"/>
  <c r="AE390" i="9"/>
  <c r="L394" i="9"/>
  <c r="AE394" i="9"/>
  <c r="L398" i="9"/>
  <c r="AE398" i="9"/>
  <c r="L402" i="9"/>
  <c r="AE402" i="9"/>
  <c r="L406" i="9"/>
  <c r="AE406" i="9"/>
  <c r="L410" i="9"/>
  <c r="AE410" i="9"/>
  <c r="L414" i="9"/>
  <c r="AE414" i="9"/>
  <c r="L418" i="9"/>
  <c r="AE418" i="9"/>
  <c r="L422" i="9"/>
  <c r="AE422" i="9"/>
  <c r="L426" i="9"/>
  <c r="AE426" i="9"/>
  <c r="L430" i="9"/>
  <c r="AE430" i="9"/>
  <c r="L434" i="9"/>
  <c r="AE434" i="9"/>
  <c r="L438" i="9"/>
  <c r="AE438" i="9"/>
  <c r="L442" i="9"/>
  <c r="AE442" i="9"/>
  <c r="L446" i="9"/>
  <c r="AE446" i="9"/>
  <c r="L450" i="9"/>
  <c r="AE450" i="9"/>
  <c r="L454" i="9"/>
  <c r="AE454" i="9"/>
  <c r="L458" i="9"/>
  <c r="AE458" i="9"/>
  <c r="L462" i="9"/>
  <c r="AE462" i="9"/>
  <c r="L466" i="9"/>
  <c r="AE466" i="9"/>
  <c r="L470" i="9"/>
  <c r="AE470" i="9"/>
  <c r="L474" i="9"/>
  <c r="AE474" i="9"/>
  <c r="L478" i="9"/>
  <c r="AE478" i="9"/>
  <c r="L482" i="9"/>
  <c r="AE482" i="9"/>
  <c r="L486" i="9"/>
  <c r="AE486" i="9"/>
  <c r="L490" i="9"/>
  <c r="AE490" i="9"/>
  <c r="L494" i="9"/>
  <c r="AE494" i="9"/>
  <c r="L498" i="9"/>
  <c r="AE498" i="9"/>
  <c r="L502" i="9"/>
  <c r="AE502" i="9"/>
  <c r="L506" i="9"/>
  <c r="AE506" i="9"/>
  <c r="L510" i="9"/>
  <c r="AE510" i="9"/>
  <c r="L514" i="9"/>
  <c r="AE514" i="9"/>
  <c r="L518" i="9"/>
  <c r="AE518" i="9"/>
  <c r="L522" i="9"/>
  <c r="AE522" i="9"/>
  <c r="L526" i="9"/>
  <c r="AE526" i="9"/>
  <c r="L530" i="9"/>
  <c r="AE530" i="9"/>
  <c r="L534" i="9"/>
  <c r="AE534" i="9"/>
  <c r="L538" i="9"/>
  <c r="AE538" i="9"/>
  <c r="L542" i="9"/>
  <c r="AE542" i="9"/>
  <c r="L546" i="9"/>
  <c r="AE546" i="9"/>
  <c r="L550" i="9"/>
  <c r="AE550" i="9"/>
  <c r="L554" i="9"/>
  <c r="AE554" i="9"/>
  <c r="L558" i="9"/>
  <c r="AE558" i="9"/>
  <c r="L562" i="9"/>
  <c r="AE562" i="9"/>
  <c r="L566" i="9"/>
  <c r="AE566" i="9"/>
  <c r="L570" i="9"/>
  <c r="AE570" i="9"/>
  <c r="L574" i="9"/>
  <c r="AE574" i="9"/>
  <c r="L578" i="9"/>
  <c r="AE578" i="9"/>
  <c r="L255" i="9"/>
  <c r="AE255" i="9"/>
  <c r="L259" i="9"/>
  <c r="AE259" i="9"/>
  <c r="L263" i="9"/>
  <c r="AE263" i="9"/>
  <c r="L267" i="9"/>
  <c r="AE267" i="9"/>
  <c r="L271" i="9"/>
  <c r="AE271" i="9"/>
  <c r="L275" i="9"/>
  <c r="AE275" i="9"/>
  <c r="L279" i="9"/>
  <c r="AE279" i="9"/>
  <c r="L283" i="9"/>
  <c r="AE283" i="9"/>
  <c r="L287" i="9"/>
  <c r="AE287" i="9"/>
  <c r="L291" i="9"/>
  <c r="AE291" i="9"/>
  <c r="L295" i="9"/>
  <c r="AE295" i="9"/>
  <c r="L299" i="9"/>
  <c r="AE299" i="9"/>
  <c r="L303" i="9"/>
  <c r="AE303" i="9"/>
  <c r="L307" i="9"/>
  <c r="AE307" i="9"/>
  <c r="L311" i="9"/>
  <c r="AE311" i="9"/>
  <c r="L315" i="9"/>
  <c r="AE315" i="9"/>
  <c r="L319" i="9"/>
  <c r="AE319" i="9"/>
  <c r="L323" i="9"/>
  <c r="AE323" i="9"/>
  <c r="L327" i="9"/>
  <c r="AE327" i="9"/>
  <c r="L331" i="9"/>
  <c r="AE331" i="9"/>
  <c r="L335" i="9"/>
  <c r="AE335" i="9"/>
  <c r="L339" i="9"/>
  <c r="AE339" i="9"/>
  <c r="L343" i="9"/>
  <c r="AE343" i="9"/>
  <c r="L347" i="9"/>
  <c r="AE347" i="9"/>
  <c r="L351" i="9"/>
  <c r="AE351" i="9"/>
  <c r="L355" i="9"/>
  <c r="AE355" i="9"/>
  <c r="L359" i="9"/>
  <c r="AE359" i="9"/>
  <c r="L363" i="9"/>
  <c r="AE363" i="9"/>
  <c r="L367" i="9"/>
  <c r="AE367" i="9"/>
  <c r="L371" i="9"/>
  <c r="AE371" i="9"/>
  <c r="L375" i="9"/>
  <c r="AE375" i="9"/>
  <c r="L379" i="9"/>
  <c r="AE379" i="9"/>
  <c r="L383" i="9"/>
  <c r="AE383" i="9"/>
  <c r="L387" i="9"/>
  <c r="AE387" i="9"/>
  <c r="L391" i="9"/>
  <c r="AE391" i="9"/>
  <c r="L395" i="9"/>
  <c r="AE395" i="9"/>
  <c r="L399" i="9"/>
  <c r="AE399" i="9"/>
  <c r="L403" i="9"/>
  <c r="AE403" i="9"/>
  <c r="L407" i="9"/>
  <c r="AE407" i="9"/>
  <c r="L411" i="9"/>
  <c r="AE411" i="9"/>
  <c r="L415" i="9"/>
  <c r="AE415" i="9"/>
  <c r="L419" i="9"/>
  <c r="AE419" i="9"/>
  <c r="L423" i="9"/>
  <c r="AE423" i="9"/>
  <c r="L427" i="9"/>
  <c r="AE427" i="9"/>
  <c r="L431" i="9"/>
  <c r="AE431" i="9"/>
  <c r="L435" i="9"/>
  <c r="AE435" i="9"/>
  <c r="L439" i="9"/>
  <c r="AE439" i="9"/>
  <c r="L443" i="9"/>
  <c r="AE443" i="9"/>
  <c r="L447" i="9"/>
  <c r="AE447" i="9"/>
  <c r="L451" i="9"/>
  <c r="AE451" i="9"/>
  <c r="L455" i="9"/>
  <c r="AE455" i="9"/>
  <c r="L459" i="9"/>
  <c r="AE459" i="9"/>
  <c r="L463" i="9"/>
  <c r="AE463" i="9"/>
  <c r="L467" i="9"/>
  <c r="AE467" i="9"/>
  <c r="L471" i="9"/>
  <c r="AE471" i="9"/>
  <c r="L475" i="9"/>
  <c r="AE475" i="9"/>
  <c r="L479" i="9"/>
  <c r="AE479" i="9"/>
  <c r="L483" i="9"/>
  <c r="AE483" i="9"/>
  <c r="L487" i="9"/>
  <c r="AE487" i="9"/>
  <c r="L491" i="9"/>
  <c r="AE491" i="9"/>
  <c r="L495" i="9"/>
  <c r="AE495" i="9"/>
  <c r="L499" i="9"/>
  <c r="AE499" i="9"/>
  <c r="L503" i="9"/>
  <c r="AE503" i="9"/>
  <c r="L507" i="9"/>
  <c r="AE507" i="9"/>
  <c r="L511" i="9"/>
  <c r="AE511" i="9"/>
  <c r="L515" i="9"/>
  <c r="AE515" i="9"/>
  <c r="L519" i="9"/>
  <c r="AE519" i="9"/>
  <c r="L523" i="9"/>
  <c r="AE523" i="9"/>
  <c r="L527" i="9"/>
  <c r="AE527" i="9"/>
  <c r="L531" i="9"/>
  <c r="AE531" i="9"/>
  <c r="L535" i="9"/>
  <c r="AE535" i="9"/>
  <c r="L539" i="9"/>
  <c r="AE539" i="9"/>
  <c r="L543" i="9"/>
  <c r="AE543" i="9"/>
  <c r="L547" i="9"/>
  <c r="AE547" i="9"/>
  <c r="L551" i="9"/>
  <c r="AE551" i="9"/>
  <c r="L555" i="9"/>
  <c r="AE555" i="9"/>
  <c r="L559" i="9"/>
  <c r="AE559" i="9"/>
  <c r="L563" i="9"/>
  <c r="AE563" i="9"/>
  <c r="L567" i="9"/>
  <c r="AE567" i="9"/>
  <c r="L571" i="9"/>
  <c r="AE571" i="9"/>
  <c r="L575" i="9"/>
  <c r="AE575" i="9"/>
  <c r="F580" i="9"/>
  <c r="L4" i="9"/>
  <c r="F579" i="9"/>
  <c r="F581" i="9"/>
  <c r="G23" i="8"/>
  <c r="G22" i="8"/>
  <c r="G21" i="8"/>
  <c r="G20" i="8"/>
  <c r="G19" i="8"/>
  <c r="G18" i="8"/>
  <c r="G16" i="8"/>
  <c r="G15" i="8"/>
  <c r="G14" i="8"/>
  <c r="G13" i="8"/>
  <c r="G12" i="8"/>
  <c r="G11" i="8"/>
  <c r="G10" i="8"/>
  <c r="G9" i="8"/>
  <c r="G8" i="8"/>
  <c r="G7" i="8"/>
  <c r="G6" i="8"/>
  <c r="G5" i="8"/>
  <c r="AE579" i="9" l="1"/>
  <c r="AE580" i="9" s="1"/>
  <c r="AE581" i="9" s="1"/>
  <c r="L579" i="9"/>
  <c r="L580" i="9"/>
  <c r="L581" i="9"/>
  <c r="G24" i="8"/>
  <c r="D579" i="6" l="1"/>
  <c r="E579" i="6"/>
  <c r="G579" i="6"/>
  <c r="H579" i="6"/>
  <c r="O579" i="6"/>
  <c r="Q579" i="6"/>
  <c r="D580" i="6"/>
  <c r="E580" i="6"/>
  <c r="G580" i="6"/>
  <c r="H580" i="6"/>
  <c r="O580" i="6"/>
  <c r="Q580" i="6"/>
  <c r="D581" i="6"/>
  <c r="E581" i="6"/>
  <c r="G581" i="6"/>
  <c r="H581" i="6"/>
  <c r="O581" i="6"/>
  <c r="Q581" i="6"/>
  <c r="C581" i="6"/>
  <c r="C580" i="6"/>
  <c r="C579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0" i="6"/>
  <c r="R431" i="6"/>
  <c r="R432" i="6"/>
  <c r="R433" i="6"/>
  <c r="R434" i="6"/>
  <c r="R435" i="6"/>
  <c r="R436" i="6"/>
  <c r="R437" i="6"/>
  <c r="R438" i="6"/>
  <c r="R439" i="6"/>
  <c r="R440" i="6"/>
  <c r="R441" i="6"/>
  <c r="R442" i="6"/>
  <c r="R443" i="6"/>
  <c r="R444" i="6"/>
  <c r="R445" i="6"/>
  <c r="R446" i="6"/>
  <c r="R447" i="6"/>
  <c r="R448" i="6"/>
  <c r="R449" i="6"/>
  <c r="R450" i="6"/>
  <c r="R451" i="6"/>
  <c r="R452" i="6"/>
  <c r="R453" i="6"/>
  <c r="R454" i="6"/>
  <c r="R455" i="6"/>
  <c r="R456" i="6"/>
  <c r="R457" i="6"/>
  <c r="R458" i="6"/>
  <c r="R459" i="6"/>
  <c r="R460" i="6"/>
  <c r="R461" i="6"/>
  <c r="R462" i="6"/>
  <c r="R463" i="6"/>
  <c r="R464" i="6"/>
  <c r="R465" i="6"/>
  <c r="R466" i="6"/>
  <c r="R467" i="6"/>
  <c r="R468" i="6"/>
  <c r="R469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84" i="6"/>
  <c r="R485" i="6"/>
  <c r="R486" i="6"/>
  <c r="R487" i="6"/>
  <c r="R488" i="6"/>
  <c r="R489" i="6"/>
  <c r="R490" i="6"/>
  <c r="R491" i="6"/>
  <c r="R492" i="6"/>
  <c r="R493" i="6"/>
  <c r="R494" i="6"/>
  <c r="R495" i="6"/>
  <c r="R496" i="6"/>
  <c r="R497" i="6"/>
  <c r="R498" i="6"/>
  <c r="R499" i="6"/>
  <c r="R500" i="6"/>
  <c r="R501" i="6"/>
  <c r="R502" i="6"/>
  <c r="R503" i="6"/>
  <c r="R504" i="6"/>
  <c r="R505" i="6"/>
  <c r="R506" i="6"/>
  <c r="R507" i="6"/>
  <c r="R508" i="6"/>
  <c r="R509" i="6"/>
  <c r="R510" i="6"/>
  <c r="R511" i="6"/>
  <c r="R512" i="6"/>
  <c r="R513" i="6"/>
  <c r="R514" i="6"/>
  <c r="R515" i="6"/>
  <c r="R516" i="6"/>
  <c r="R517" i="6"/>
  <c r="R518" i="6"/>
  <c r="R519" i="6"/>
  <c r="R520" i="6"/>
  <c r="R521" i="6"/>
  <c r="R522" i="6"/>
  <c r="R523" i="6"/>
  <c r="R524" i="6"/>
  <c r="R525" i="6"/>
  <c r="R526" i="6"/>
  <c r="R527" i="6"/>
  <c r="R528" i="6"/>
  <c r="R529" i="6"/>
  <c r="R530" i="6"/>
  <c r="R531" i="6"/>
  <c r="R532" i="6"/>
  <c r="R533" i="6"/>
  <c r="R534" i="6"/>
  <c r="R535" i="6"/>
  <c r="R536" i="6"/>
  <c r="R537" i="6"/>
  <c r="R538" i="6"/>
  <c r="R539" i="6"/>
  <c r="R540" i="6"/>
  <c r="R541" i="6"/>
  <c r="R542" i="6"/>
  <c r="R543" i="6"/>
  <c r="R544" i="6"/>
  <c r="R545" i="6"/>
  <c r="R546" i="6"/>
  <c r="R547" i="6"/>
  <c r="R548" i="6"/>
  <c r="R549" i="6"/>
  <c r="R550" i="6"/>
  <c r="R551" i="6"/>
  <c r="R552" i="6"/>
  <c r="R553" i="6"/>
  <c r="R554" i="6"/>
  <c r="R555" i="6"/>
  <c r="R556" i="6"/>
  <c r="R557" i="6"/>
  <c r="R558" i="6"/>
  <c r="R559" i="6"/>
  <c r="R560" i="6"/>
  <c r="R561" i="6"/>
  <c r="R562" i="6"/>
  <c r="R563" i="6"/>
  <c r="R564" i="6"/>
  <c r="R565" i="6"/>
  <c r="R566" i="6"/>
  <c r="R567" i="6"/>
  <c r="R568" i="6"/>
  <c r="R569" i="6"/>
  <c r="R570" i="6"/>
  <c r="R571" i="6"/>
  <c r="R572" i="6"/>
  <c r="R573" i="6"/>
  <c r="R574" i="6"/>
  <c r="R575" i="6"/>
  <c r="R576" i="6"/>
  <c r="R577" i="6"/>
  <c r="R578" i="6"/>
  <c r="R12" i="6"/>
  <c r="R11" i="6"/>
  <c r="R10" i="6"/>
  <c r="R9" i="6"/>
  <c r="R8" i="6"/>
  <c r="R7" i="6"/>
  <c r="R6" i="6"/>
  <c r="R5" i="6"/>
  <c r="R4" i="6"/>
  <c r="I11" i="6"/>
  <c r="L11" i="6" s="1"/>
  <c r="U11" i="6" s="1"/>
  <c r="V11" i="6" s="1"/>
  <c r="I12" i="6"/>
  <c r="I13" i="6"/>
  <c r="L13" i="6" s="1"/>
  <c r="I14" i="6"/>
  <c r="L14" i="6" s="1"/>
  <c r="I15" i="6"/>
  <c r="L15" i="6" s="1"/>
  <c r="I16" i="6"/>
  <c r="I17" i="6"/>
  <c r="L17" i="6" s="1"/>
  <c r="I18" i="6"/>
  <c r="L18" i="6" s="1"/>
  <c r="I19" i="6"/>
  <c r="L19" i="6" s="1"/>
  <c r="I20" i="6"/>
  <c r="I21" i="6"/>
  <c r="L21" i="6" s="1"/>
  <c r="I22" i="6"/>
  <c r="L22" i="6" s="1"/>
  <c r="I23" i="6"/>
  <c r="L23" i="6" s="1"/>
  <c r="I24" i="6"/>
  <c r="I25" i="6"/>
  <c r="L25" i="6" s="1"/>
  <c r="I26" i="6"/>
  <c r="L26" i="6" s="1"/>
  <c r="I27" i="6"/>
  <c r="L27" i="6" s="1"/>
  <c r="I28" i="6"/>
  <c r="J28" i="6" s="1"/>
  <c r="M28" i="6" s="1"/>
  <c r="Y28" i="6" s="1"/>
  <c r="I29" i="6"/>
  <c r="L29" i="6" s="1"/>
  <c r="I30" i="6"/>
  <c r="L30" i="6" s="1"/>
  <c r="I31" i="6"/>
  <c r="L31" i="6" s="1"/>
  <c r="I32" i="6"/>
  <c r="I33" i="6"/>
  <c r="L33" i="6" s="1"/>
  <c r="I34" i="6"/>
  <c r="L34" i="6" s="1"/>
  <c r="I35" i="6"/>
  <c r="L35" i="6" s="1"/>
  <c r="I36" i="6"/>
  <c r="I37" i="6"/>
  <c r="L37" i="6" s="1"/>
  <c r="I38" i="6"/>
  <c r="L38" i="6" s="1"/>
  <c r="I39" i="6"/>
  <c r="L39" i="6" s="1"/>
  <c r="I40" i="6"/>
  <c r="I41" i="6"/>
  <c r="L41" i="6" s="1"/>
  <c r="I42" i="6"/>
  <c r="L42" i="6" s="1"/>
  <c r="I43" i="6"/>
  <c r="L43" i="6" s="1"/>
  <c r="I44" i="6"/>
  <c r="I45" i="6"/>
  <c r="L45" i="6" s="1"/>
  <c r="I46" i="6"/>
  <c r="L46" i="6" s="1"/>
  <c r="I47" i="6"/>
  <c r="L47" i="6" s="1"/>
  <c r="I48" i="6"/>
  <c r="I49" i="6"/>
  <c r="J49" i="6" s="1"/>
  <c r="M49" i="6" s="1"/>
  <c r="Y49" i="6" s="1"/>
  <c r="I50" i="6"/>
  <c r="J50" i="6" s="1"/>
  <c r="M50" i="6" s="1"/>
  <c r="Y50" i="6" s="1"/>
  <c r="I51" i="6"/>
  <c r="L51" i="6" s="1"/>
  <c r="I52" i="6"/>
  <c r="I53" i="6"/>
  <c r="L53" i="6" s="1"/>
  <c r="I54" i="6"/>
  <c r="L54" i="6" s="1"/>
  <c r="I55" i="6"/>
  <c r="L55" i="6" s="1"/>
  <c r="I56" i="6"/>
  <c r="I57" i="6"/>
  <c r="L57" i="6" s="1"/>
  <c r="I58" i="6"/>
  <c r="L58" i="6" s="1"/>
  <c r="I59" i="6"/>
  <c r="L59" i="6" s="1"/>
  <c r="I60" i="6"/>
  <c r="I61" i="6"/>
  <c r="L61" i="6" s="1"/>
  <c r="I62" i="6"/>
  <c r="L62" i="6" s="1"/>
  <c r="I63" i="6"/>
  <c r="L63" i="6" s="1"/>
  <c r="I64" i="6"/>
  <c r="I65" i="6"/>
  <c r="L65" i="6" s="1"/>
  <c r="I66" i="6"/>
  <c r="L66" i="6" s="1"/>
  <c r="I67" i="6"/>
  <c r="L67" i="6" s="1"/>
  <c r="I68" i="6"/>
  <c r="I69" i="6"/>
  <c r="L69" i="6" s="1"/>
  <c r="I70" i="6"/>
  <c r="L70" i="6" s="1"/>
  <c r="I71" i="6"/>
  <c r="L71" i="6" s="1"/>
  <c r="I72" i="6"/>
  <c r="J72" i="6" s="1"/>
  <c r="M72" i="6" s="1"/>
  <c r="Y72" i="6" s="1"/>
  <c r="I73" i="6"/>
  <c r="L73" i="6" s="1"/>
  <c r="I74" i="6"/>
  <c r="L74" i="6" s="1"/>
  <c r="I75" i="6"/>
  <c r="L75" i="6" s="1"/>
  <c r="I76" i="6"/>
  <c r="I77" i="6"/>
  <c r="L77" i="6" s="1"/>
  <c r="I78" i="6"/>
  <c r="L78" i="6" s="1"/>
  <c r="I79" i="6"/>
  <c r="L79" i="6" s="1"/>
  <c r="I80" i="6"/>
  <c r="I81" i="6"/>
  <c r="L81" i="6" s="1"/>
  <c r="I82" i="6"/>
  <c r="L82" i="6" s="1"/>
  <c r="I83" i="6"/>
  <c r="L83" i="6" s="1"/>
  <c r="I84" i="6"/>
  <c r="I85" i="6"/>
  <c r="L85" i="6" s="1"/>
  <c r="I86" i="6"/>
  <c r="L86" i="6" s="1"/>
  <c r="I87" i="6"/>
  <c r="L87" i="6" s="1"/>
  <c r="I88" i="6"/>
  <c r="I89" i="6"/>
  <c r="L89" i="6" s="1"/>
  <c r="I90" i="6"/>
  <c r="L90" i="6" s="1"/>
  <c r="I91" i="6"/>
  <c r="L91" i="6" s="1"/>
  <c r="I92" i="6"/>
  <c r="J92" i="6" s="1"/>
  <c r="M92" i="6" s="1"/>
  <c r="Y92" i="6" s="1"/>
  <c r="I93" i="6"/>
  <c r="J93" i="6" s="1"/>
  <c r="M93" i="6" s="1"/>
  <c r="Y93" i="6" s="1"/>
  <c r="I94" i="6"/>
  <c r="L94" i="6" s="1"/>
  <c r="I95" i="6"/>
  <c r="L95" i="6" s="1"/>
  <c r="I96" i="6"/>
  <c r="I97" i="6"/>
  <c r="L97" i="6" s="1"/>
  <c r="I98" i="6"/>
  <c r="L98" i="6" s="1"/>
  <c r="I99" i="6"/>
  <c r="L99" i="6" s="1"/>
  <c r="I100" i="6"/>
  <c r="I101" i="6"/>
  <c r="L101" i="6" s="1"/>
  <c r="I102" i="6"/>
  <c r="L102" i="6" s="1"/>
  <c r="I103" i="6"/>
  <c r="L103" i="6" s="1"/>
  <c r="I104" i="6"/>
  <c r="J104" i="6" s="1"/>
  <c r="M104" i="6" s="1"/>
  <c r="Y104" i="6" s="1"/>
  <c r="I105" i="6"/>
  <c r="L105" i="6" s="1"/>
  <c r="I106" i="6"/>
  <c r="L106" i="6" s="1"/>
  <c r="I107" i="6"/>
  <c r="L107" i="6" s="1"/>
  <c r="I108" i="6"/>
  <c r="I109" i="6"/>
  <c r="L109" i="6" s="1"/>
  <c r="I110" i="6"/>
  <c r="L110" i="6" s="1"/>
  <c r="I111" i="6"/>
  <c r="L111" i="6" s="1"/>
  <c r="I112" i="6"/>
  <c r="I113" i="6"/>
  <c r="L113" i="6" s="1"/>
  <c r="I114" i="6"/>
  <c r="L114" i="6" s="1"/>
  <c r="I115" i="6"/>
  <c r="L115" i="6" s="1"/>
  <c r="I116" i="6"/>
  <c r="I117" i="6"/>
  <c r="L117" i="6" s="1"/>
  <c r="I118" i="6"/>
  <c r="L118" i="6" s="1"/>
  <c r="I119" i="6"/>
  <c r="L119" i="6" s="1"/>
  <c r="I120" i="6"/>
  <c r="J120" i="6" s="1"/>
  <c r="M120" i="6" s="1"/>
  <c r="Y120" i="6" s="1"/>
  <c r="I121" i="6"/>
  <c r="L121" i="6" s="1"/>
  <c r="I122" i="6"/>
  <c r="L122" i="6" s="1"/>
  <c r="I123" i="6"/>
  <c r="L123" i="6" s="1"/>
  <c r="I124" i="6"/>
  <c r="J124" i="6" s="1"/>
  <c r="M124" i="6" s="1"/>
  <c r="Y124" i="6" s="1"/>
  <c r="I125" i="6"/>
  <c r="L125" i="6" s="1"/>
  <c r="I126" i="6"/>
  <c r="L126" i="6" s="1"/>
  <c r="I127" i="6"/>
  <c r="L127" i="6" s="1"/>
  <c r="I128" i="6"/>
  <c r="I129" i="6"/>
  <c r="L129" i="6" s="1"/>
  <c r="I130" i="6"/>
  <c r="L130" i="6" s="1"/>
  <c r="I131" i="6"/>
  <c r="L131" i="6" s="1"/>
  <c r="I132" i="6"/>
  <c r="I133" i="6"/>
  <c r="L133" i="6" s="1"/>
  <c r="I134" i="6"/>
  <c r="L134" i="6" s="1"/>
  <c r="I135" i="6"/>
  <c r="L135" i="6" s="1"/>
  <c r="I136" i="6"/>
  <c r="J136" i="6" s="1"/>
  <c r="M136" i="6" s="1"/>
  <c r="Y136" i="6" s="1"/>
  <c r="I137" i="6"/>
  <c r="L137" i="6" s="1"/>
  <c r="I138" i="6"/>
  <c r="L138" i="6" s="1"/>
  <c r="I139" i="6"/>
  <c r="L139" i="6" s="1"/>
  <c r="I140" i="6"/>
  <c r="I141" i="6"/>
  <c r="L141" i="6" s="1"/>
  <c r="I142" i="6"/>
  <c r="L142" i="6" s="1"/>
  <c r="I143" i="6"/>
  <c r="L143" i="6" s="1"/>
  <c r="I144" i="6"/>
  <c r="I145" i="6"/>
  <c r="L145" i="6" s="1"/>
  <c r="I146" i="6"/>
  <c r="J146" i="6" s="1"/>
  <c r="M146" i="6" s="1"/>
  <c r="Y146" i="6" s="1"/>
  <c r="I147" i="6"/>
  <c r="L147" i="6" s="1"/>
  <c r="I148" i="6"/>
  <c r="I149" i="6"/>
  <c r="L149" i="6" s="1"/>
  <c r="I150" i="6"/>
  <c r="L150" i="6" s="1"/>
  <c r="I151" i="6"/>
  <c r="L151" i="6" s="1"/>
  <c r="I152" i="6"/>
  <c r="J152" i="6" s="1"/>
  <c r="M152" i="6" s="1"/>
  <c r="Y152" i="6" s="1"/>
  <c r="I153" i="6"/>
  <c r="L153" i="6" s="1"/>
  <c r="I154" i="6"/>
  <c r="L154" i="6" s="1"/>
  <c r="I155" i="6"/>
  <c r="L155" i="6" s="1"/>
  <c r="I156" i="6"/>
  <c r="I157" i="6"/>
  <c r="L157" i="6" s="1"/>
  <c r="I158" i="6"/>
  <c r="L158" i="6" s="1"/>
  <c r="I159" i="6"/>
  <c r="L159" i="6" s="1"/>
  <c r="I160" i="6"/>
  <c r="I161" i="6"/>
  <c r="L161" i="6" s="1"/>
  <c r="I162" i="6"/>
  <c r="L162" i="6" s="1"/>
  <c r="I163" i="6"/>
  <c r="L163" i="6" s="1"/>
  <c r="I164" i="6"/>
  <c r="I165" i="6"/>
  <c r="L165" i="6" s="1"/>
  <c r="I166" i="6"/>
  <c r="J166" i="6" s="1"/>
  <c r="M166" i="6" s="1"/>
  <c r="Y166" i="6" s="1"/>
  <c r="I167" i="6"/>
  <c r="L167" i="6" s="1"/>
  <c r="I168" i="6"/>
  <c r="I169" i="6"/>
  <c r="L169" i="6" s="1"/>
  <c r="I170" i="6"/>
  <c r="L170" i="6" s="1"/>
  <c r="I171" i="6"/>
  <c r="L171" i="6" s="1"/>
  <c r="I172" i="6"/>
  <c r="I173" i="6"/>
  <c r="L173" i="6" s="1"/>
  <c r="I174" i="6"/>
  <c r="L174" i="6" s="1"/>
  <c r="I175" i="6"/>
  <c r="L175" i="6" s="1"/>
  <c r="I176" i="6"/>
  <c r="I177" i="6"/>
  <c r="J177" i="6" s="1"/>
  <c r="M177" i="6" s="1"/>
  <c r="Y177" i="6" s="1"/>
  <c r="I178" i="6"/>
  <c r="J178" i="6" s="1"/>
  <c r="M178" i="6" s="1"/>
  <c r="Y178" i="6" s="1"/>
  <c r="I179" i="6"/>
  <c r="L179" i="6" s="1"/>
  <c r="I180" i="6"/>
  <c r="I181" i="6"/>
  <c r="L181" i="6" s="1"/>
  <c r="I182" i="6"/>
  <c r="L182" i="6" s="1"/>
  <c r="I183" i="6"/>
  <c r="L183" i="6" s="1"/>
  <c r="I184" i="6"/>
  <c r="I185" i="6"/>
  <c r="L185" i="6" s="1"/>
  <c r="I186" i="6"/>
  <c r="L186" i="6" s="1"/>
  <c r="I187" i="6"/>
  <c r="L187" i="6" s="1"/>
  <c r="I188" i="6"/>
  <c r="I189" i="6"/>
  <c r="L189" i="6" s="1"/>
  <c r="I190" i="6"/>
  <c r="L190" i="6" s="1"/>
  <c r="I191" i="6"/>
  <c r="L191" i="6" s="1"/>
  <c r="I192" i="6"/>
  <c r="I193" i="6"/>
  <c r="L193" i="6" s="1"/>
  <c r="I194" i="6"/>
  <c r="L194" i="6" s="1"/>
  <c r="I195" i="6"/>
  <c r="L195" i="6" s="1"/>
  <c r="I196" i="6"/>
  <c r="J196" i="6" s="1"/>
  <c r="M196" i="6" s="1"/>
  <c r="Y196" i="6" s="1"/>
  <c r="I197" i="6"/>
  <c r="L197" i="6" s="1"/>
  <c r="I198" i="6"/>
  <c r="J198" i="6" s="1"/>
  <c r="M198" i="6" s="1"/>
  <c r="Y198" i="6" s="1"/>
  <c r="I199" i="6"/>
  <c r="L199" i="6" s="1"/>
  <c r="I200" i="6"/>
  <c r="I201" i="6"/>
  <c r="L201" i="6" s="1"/>
  <c r="I202" i="6"/>
  <c r="L202" i="6" s="1"/>
  <c r="I203" i="6"/>
  <c r="L203" i="6" s="1"/>
  <c r="I204" i="6"/>
  <c r="J204" i="6" s="1"/>
  <c r="M204" i="6" s="1"/>
  <c r="Y204" i="6" s="1"/>
  <c r="I205" i="6"/>
  <c r="L205" i="6" s="1"/>
  <c r="I206" i="6"/>
  <c r="L206" i="6" s="1"/>
  <c r="I207" i="6"/>
  <c r="L207" i="6" s="1"/>
  <c r="I208" i="6"/>
  <c r="I209" i="6"/>
  <c r="L209" i="6" s="1"/>
  <c r="I210" i="6"/>
  <c r="J210" i="6" s="1"/>
  <c r="M210" i="6" s="1"/>
  <c r="Y210" i="6" s="1"/>
  <c r="I211" i="6"/>
  <c r="L211" i="6" s="1"/>
  <c r="I212" i="6"/>
  <c r="J212" i="6" s="1"/>
  <c r="M212" i="6" s="1"/>
  <c r="Y212" i="6" s="1"/>
  <c r="I213" i="6"/>
  <c r="L213" i="6" s="1"/>
  <c r="I214" i="6"/>
  <c r="L214" i="6" s="1"/>
  <c r="I215" i="6"/>
  <c r="L215" i="6" s="1"/>
  <c r="I216" i="6"/>
  <c r="I217" i="6"/>
  <c r="L217" i="6" s="1"/>
  <c r="I218" i="6"/>
  <c r="L218" i="6" s="1"/>
  <c r="I219" i="6"/>
  <c r="J219" i="6" s="1"/>
  <c r="M219" i="6" s="1"/>
  <c r="Y219" i="6" s="1"/>
  <c r="I220" i="6"/>
  <c r="I221" i="6"/>
  <c r="L221" i="6" s="1"/>
  <c r="I222" i="6"/>
  <c r="L222" i="6" s="1"/>
  <c r="I223" i="6"/>
  <c r="L223" i="6" s="1"/>
  <c r="I224" i="6"/>
  <c r="J224" i="6" s="1"/>
  <c r="M224" i="6" s="1"/>
  <c r="Y224" i="6" s="1"/>
  <c r="I225" i="6"/>
  <c r="L225" i="6" s="1"/>
  <c r="I226" i="6"/>
  <c r="J226" i="6" s="1"/>
  <c r="M226" i="6" s="1"/>
  <c r="Y226" i="6" s="1"/>
  <c r="I227" i="6"/>
  <c r="L227" i="6" s="1"/>
  <c r="I228" i="6"/>
  <c r="I229" i="6"/>
  <c r="L229" i="6" s="1"/>
  <c r="I230" i="6"/>
  <c r="L230" i="6" s="1"/>
  <c r="I231" i="6"/>
  <c r="L231" i="6" s="1"/>
  <c r="I232" i="6"/>
  <c r="I233" i="6"/>
  <c r="L233" i="6" s="1"/>
  <c r="I234" i="6"/>
  <c r="L234" i="6" s="1"/>
  <c r="I235" i="6"/>
  <c r="L235" i="6" s="1"/>
  <c r="I236" i="6"/>
  <c r="I237" i="6"/>
  <c r="L237" i="6" s="1"/>
  <c r="I238" i="6"/>
  <c r="L238" i="6" s="1"/>
  <c r="I239" i="6"/>
  <c r="L239" i="6" s="1"/>
  <c r="I240" i="6"/>
  <c r="J240" i="6" s="1"/>
  <c r="M240" i="6" s="1"/>
  <c r="Y240" i="6" s="1"/>
  <c r="I241" i="6"/>
  <c r="L241" i="6" s="1"/>
  <c r="I242" i="6"/>
  <c r="L242" i="6" s="1"/>
  <c r="I243" i="6"/>
  <c r="L243" i="6" s="1"/>
  <c r="I244" i="6"/>
  <c r="I245" i="6"/>
  <c r="L245" i="6" s="1"/>
  <c r="I246" i="6"/>
  <c r="L246" i="6" s="1"/>
  <c r="I247" i="6"/>
  <c r="L247" i="6" s="1"/>
  <c r="I248" i="6"/>
  <c r="I249" i="6"/>
  <c r="L249" i="6" s="1"/>
  <c r="I250" i="6"/>
  <c r="L250" i="6" s="1"/>
  <c r="I251" i="6"/>
  <c r="L251" i="6" s="1"/>
  <c r="I252" i="6"/>
  <c r="J252" i="6" s="1"/>
  <c r="M252" i="6" s="1"/>
  <c r="Y252" i="6" s="1"/>
  <c r="I253" i="6"/>
  <c r="L253" i="6" s="1"/>
  <c r="I254" i="6"/>
  <c r="L254" i="6" s="1"/>
  <c r="I255" i="6"/>
  <c r="J255" i="6" s="1"/>
  <c r="M255" i="6" s="1"/>
  <c r="Y255" i="6" s="1"/>
  <c r="I256" i="6"/>
  <c r="I257" i="6"/>
  <c r="L257" i="6" s="1"/>
  <c r="I258" i="6"/>
  <c r="L258" i="6" s="1"/>
  <c r="I259" i="6"/>
  <c r="L259" i="6" s="1"/>
  <c r="I260" i="6"/>
  <c r="J260" i="6" s="1"/>
  <c r="M260" i="6" s="1"/>
  <c r="Y260" i="6" s="1"/>
  <c r="I261" i="6"/>
  <c r="L261" i="6" s="1"/>
  <c r="I262" i="6"/>
  <c r="J262" i="6" s="1"/>
  <c r="M262" i="6" s="1"/>
  <c r="Y262" i="6" s="1"/>
  <c r="I263" i="6"/>
  <c r="L263" i="6" s="1"/>
  <c r="I264" i="6"/>
  <c r="I265" i="6"/>
  <c r="L265" i="6" s="1"/>
  <c r="I266" i="6"/>
  <c r="L266" i="6" s="1"/>
  <c r="I267" i="6"/>
  <c r="J267" i="6" s="1"/>
  <c r="M267" i="6" s="1"/>
  <c r="Y267" i="6" s="1"/>
  <c r="I268" i="6"/>
  <c r="J268" i="6" s="1"/>
  <c r="M268" i="6" s="1"/>
  <c r="Y268" i="6" s="1"/>
  <c r="I269" i="6"/>
  <c r="L269" i="6" s="1"/>
  <c r="I270" i="6"/>
  <c r="L270" i="6" s="1"/>
  <c r="I271" i="6"/>
  <c r="L271" i="6" s="1"/>
  <c r="I272" i="6"/>
  <c r="I273" i="6"/>
  <c r="L273" i="6" s="1"/>
  <c r="I274" i="6"/>
  <c r="L274" i="6" s="1"/>
  <c r="I275" i="6"/>
  <c r="L275" i="6" s="1"/>
  <c r="I276" i="6"/>
  <c r="J276" i="6" s="1"/>
  <c r="M276" i="6" s="1"/>
  <c r="Y276" i="6" s="1"/>
  <c r="I277" i="6"/>
  <c r="L277" i="6" s="1"/>
  <c r="I278" i="6"/>
  <c r="L278" i="6" s="1"/>
  <c r="I279" i="6"/>
  <c r="L279" i="6" s="1"/>
  <c r="I280" i="6"/>
  <c r="I281" i="6"/>
  <c r="L281" i="6" s="1"/>
  <c r="I282" i="6"/>
  <c r="L282" i="6" s="1"/>
  <c r="I283" i="6"/>
  <c r="J283" i="6" s="1"/>
  <c r="M283" i="6" s="1"/>
  <c r="Y283" i="6" s="1"/>
  <c r="I284" i="6"/>
  <c r="I285" i="6"/>
  <c r="L285" i="6" s="1"/>
  <c r="I286" i="6"/>
  <c r="L286" i="6" s="1"/>
  <c r="I287" i="6"/>
  <c r="L287" i="6" s="1"/>
  <c r="I288" i="6"/>
  <c r="J288" i="6" s="1"/>
  <c r="M288" i="6" s="1"/>
  <c r="Y288" i="6" s="1"/>
  <c r="I289" i="6"/>
  <c r="L289" i="6" s="1"/>
  <c r="I290" i="6"/>
  <c r="L290" i="6" s="1"/>
  <c r="I291" i="6"/>
  <c r="L291" i="6" s="1"/>
  <c r="I292" i="6"/>
  <c r="I293" i="6"/>
  <c r="L293" i="6" s="1"/>
  <c r="I294" i="6"/>
  <c r="L294" i="6" s="1"/>
  <c r="I295" i="6"/>
  <c r="L295" i="6" s="1"/>
  <c r="I296" i="6"/>
  <c r="I297" i="6"/>
  <c r="L297" i="6" s="1"/>
  <c r="I298" i="6"/>
  <c r="L298" i="6" s="1"/>
  <c r="I299" i="6"/>
  <c r="L299" i="6" s="1"/>
  <c r="I300" i="6"/>
  <c r="I301" i="6"/>
  <c r="L301" i="6" s="1"/>
  <c r="I302" i="6"/>
  <c r="L302" i="6" s="1"/>
  <c r="I303" i="6"/>
  <c r="L303" i="6" s="1"/>
  <c r="I304" i="6"/>
  <c r="J304" i="6" s="1"/>
  <c r="M304" i="6" s="1"/>
  <c r="Y304" i="6" s="1"/>
  <c r="I305" i="6"/>
  <c r="L305" i="6" s="1"/>
  <c r="I306" i="6"/>
  <c r="L306" i="6" s="1"/>
  <c r="I307" i="6"/>
  <c r="L307" i="6" s="1"/>
  <c r="I308" i="6"/>
  <c r="I309" i="6"/>
  <c r="L309" i="6" s="1"/>
  <c r="I310" i="6"/>
  <c r="J310" i="6" s="1"/>
  <c r="M310" i="6" s="1"/>
  <c r="Y310" i="6" s="1"/>
  <c r="I311" i="6"/>
  <c r="J311" i="6" s="1"/>
  <c r="M311" i="6" s="1"/>
  <c r="Y311" i="6" s="1"/>
  <c r="I312" i="6"/>
  <c r="I313" i="6"/>
  <c r="L313" i="6" s="1"/>
  <c r="I314" i="6"/>
  <c r="L314" i="6" s="1"/>
  <c r="I315" i="6"/>
  <c r="L315" i="6" s="1"/>
  <c r="I316" i="6"/>
  <c r="J316" i="6" s="1"/>
  <c r="M316" i="6" s="1"/>
  <c r="Y316" i="6" s="1"/>
  <c r="I317" i="6"/>
  <c r="L317" i="6" s="1"/>
  <c r="I318" i="6"/>
  <c r="L318" i="6" s="1"/>
  <c r="I319" i="6"/>
  <c r="L319" i="6" s="1"/>
  <c r="I320" i="6"/>
  <c r="I321" i="6"/>
  <c r="L321" i="6" s="1"/>
  <c r="I322" i="6"/>
  <c r="L322" i="6" s="1"/>
  <c r="I323" i="6"/>
  <c r="L323" i="6" s="1"/>
  <c r="I324" i="6"/>
  <c r="J324" i="6" s="1"/>
  <c r="M324" i="6" s="1"/>
  <c r="Y324" i="6" s="1"/>
  <c r="I325" i="6"/>
  <c r="L325" i="6" s="1"/>
  <c r="I326" i="6"/>
  <c r="J326" i="6" s="1"/>
  <c r="M326" i="6" s="1"/>
  <c r="Y326" i="6" s="1"/>
  <c r="I327" i="6"/>
  <c r="L327" i="6" s="1"/>
  <c r="I328" i="6"/>
  <c r="I329" i="6"/>
  <c r="L329" i="6" s="1"/>
  <c r="I330" i="6"/>
  <c r="L330" i="6" s="1"/>
  <c r="I331" i="6"/>
  <c r="L331" i="6" s="1"/>
  <c r="I332" i="6"/>
  <c r="J332" i="6" s="1"/>
  <c r="M332" i="6" s="1"/>
  <c r="Y332" i="6" s="1"/>
  <c r="I333" i="6"/>
  <c r="L333" i="6" s="1"/>
  <c r="I334" i="6"/>
  <c r="L334" i="6" s="1"/>
  <c r="I335" i="6"/>
  <c r="L335" i="6" s="1"/>
  <c r="I336" i="6"/>
  <c r="I337" i="6"/>
  <c r="L337" i="6" s="1"/>
  <c r="I338" i="6"/>
  <c r="J338" i="6" s="1"/>
  <c r="M338" i="6" s="1"/>
  <c r="Y338" i="6" s="1"/>
  <c r="I339" i="6"/>
  <c r="L339" i="6" s="1"/>
  <c r="I340" i="6"/>
  <c r="J340" i="6" s="1"/>
  <c r="M340" i="6" s="1"/>
  <c r="Y340" i="6" s="1"/>
  <c r="I341" i="6"/>
  <c r="L341" i="6" s="1"/>
  <c r="I342" i="6"/>
  <c r="L342" i="6" s="1"/>
  <c r="I343" i="6"/>
  <c r="L343" i="6" s="1"/>
  <c r="I344" i="6"/>
  <c r="I345" i="6"/>
  <c r="L345" i="6" s="1"/>
  <c r="I346" i="6"/>
  <c r="L346" i="6" s="1"/>
  <c r="I347" i="6"/>
  <c r="J347" i="6" s="1"/>
  <c r="M347" i="6" s="1"/>
  <c r="Y347" i="6" s="1"/>
  <c r="I348" i="6"/>
  <c r="I349" i="6"/>
  <c r="L349" i="6" s="1"/>
  <c r="I350" i="6"/>
  <c r="L350" i="6" s="1"/>
  <c r="I351" i="6"/>
  <c r="L351" i="6" s="1"/>
  <c r="I352" i="6"/>
  <c r="J352" i="6" s="1"/>
  <c r="M352" i="6" s="1"/>
  <c r="Y352" i="6" s="1"/>
  <c r="I353" i="6"/>
  <c r="L353" i="6" s="1"/>
  <c r="I354" i="6"/>
  <c r="J354" i="6" s="1"/>
  <c r="M354" i="6" s="1"/>
  <c r="Y354" i="6" s="1"/>
  <c r="I355" i="6"/>
  <c r="L355" i="6" s="1"/>
  <c r="I356" i="6"/>
  <c r="I357" i="6"/>
  <c r="L357" i="6" s="1"/>
  <c r="I358" i="6"/>
  <c r="L358" i="6" s="1"/>
  <c r="I359" i="6"/>
  <c r="L359" i="6" s="1"/>
  <c r="I360" i="6"/>
  <c r="I361" i="6"/>
  <c r="L361" i="6" s="1"/>
  <c r="I362" i="6"/>
  <c r="L362" i="6" s="1"/>
  <c r="I363" i="6"/>
  <c r="L363" i="6" s="1"/>
  <c r="I364" i="6"/>
  <c r="I365" i="6"/>
  <c r="L365" i="6" s="1"/>
  <c r="I366" i="6"/>
  <c r="L366" i="6" s="1"/>
  <c r="I367" i="6"/>
  <c r="L367" i="6" s="1"/>
  <c r="I368" i="6"/>
  <c r="J368" i="6" s="1"/>
  <c r="M368" i="6" s="1"/>
  <c r="Y368" i="6" s="1"/>
  <c r="I369" i="6"/>
  <c r="L369" i="6" s="1"/>
  <c r="I370" i="6"/>
  <c r="L370" i="6" s="1"/>
  <c r="I371" i="6"/>
  <c r="L371" i="6" s="1"/>
  <c r="I372" i="6"/>
  <c r="I373" i="6"/>
  <c r="L373" i="6" s="1"/>
  <c r="I374" i="6"/>
  <c r="L374" i="6" s="1"/>
  <c r="I375" i="6"/>
  <c r="L375" i="6" s="1"/>
  <c r="I376" i="6"/>
  <c r="I377" i="6"/>
  <c r="L377" i="6" s="1"/>
  <c r="I378" i="6"/>
  <c r="L378" i="6" s="1"/>
  <c r="I379" i="6"/>
  <c r="L379" i="6" s="1"/>
  <c r="I380" i="6"/>
  <c r="J380" i="6" s="1"/>
  <c r="M380" i="6" s="1"/>
  <c r="Y380" i="6" s="1"/>
  <c r="I381" i="6"/>
  <c r="L381" i="6" s="1"/>
  <c r="I382" i="6"/>
  <c r="L382" i="6" s="1"/>
  <c r="I383" i="6"/>
  <c r="L383" i="6" s="1"/>
  <c r="I384" i="6"/>
  <c r="I385" i="6"/>
  <c r="L385" i="6" s="1"/>
  <c r="I386" i="6"/>
  <c r="L386" i="6" s="1"/>
  <c r="I387" i="6"/>
  <c r="L387" i="6" s="1"/>
  <c r="I388" i="6"/>
  <c r="J388" i="6" s="1"/>
  <c r="M388" i="6" s="1"/>
  <c r="Y388" i="6" s="1"/>
  <c r="I389" i="6"/>
  <c r="L389" i="6" s="1"/>
  <c r="I390" i="6"/>
  <c r="J390" i="6" s="1"/>
  <c r="M390" i="6" s="1"/>
  <c r="Y390" i="6" s="1"/>
  <c r="I391" i="6"/>
  <c r="L391" i="6" s="1"/>
  <c r="I392" i="6"/>
  <c r="I393" i="6"/>
  <c r="L393" i="6" s="1"/>
  <c r="I394" i="6"/>
  <c r="L394" i="6" s="1"/>
  <c r="I395" i="6"/>
  <c r="J395" i="6" s="1"/>
  <c r="M395" i="6" s="1"/>
  <c r="Y395" i="6" s="1"/>
  <c r="I396" i="6"/>
  <c r="J396" i="6" s="1"/>
  <c r="M396" i="6" s="1"/>
  <c r="Y396" i="6" s="1"/>
  <c r="I397" i="6"/>
  <c r="L397" i="6" s="1"/>
  <c r="I398" i="6"/>
  <c r="L398" i="6" s="1"/>
  <c r="I399" i="6"/>
  <c r="L399" i="6" s="1"/>
  <c r="I400" i="6"/>
  <c r="I401" i="6"/>
  <c r="L401" i="6" s="1"/>
  <c r="I402" i="6"/>
  <c r="L402" i="6" s="1"/>
  <c r="I403" i="6"/>
  <c r="L403" i="6" s="1"/>
  <c r="I404" i="6"/>
  <c r="J404" i="6" s="1"/>
  <c r="M404" i="6" s="1"/>
  <c r="Y404" i="6" s="1"/>
  <c r="I405" i="6"/>
  <c r="L405" i="6" s="1"/>
  <c r="I406" i="6"/>
  <c r="L406" i="6" s="1"/>
  <c r="I407" i="6"/>
  <c r="L407" i="6" s="1"/>
  <c r="I408" i="6"/>
  <c r="I409" i="6"/>
  <c r="L409" i="6" s="1"/>
  <c r="I410" i="6"/>
  <c r="L410" i="6" s="1"/>
  <c r="I411" i="6"/>
  <c r="J411" i="6" s="1"/>
  <c r="M411" i="6" s="1"/>
  <c r="Y411" i="6" s="1"/>
  <c r="I412" i="6"/>
  <c r="I413" i="6"/>
  <c r="L413" i="6" s="1"/>
  <c r="I414" i="6"/>
  <c r="L414" i="6" s="1"/>
  <c r="I415" i="6"/>
  <c r="L415" i="6" s="1"/>
  <c r="I416" i="6"/>
  <c r="J416" i="6" s="1"/>
  <c r="M416" i="6" s="1"/>
  <c r="Y416" i="6" s="1"/>
  <c r="I417" i="6"/>
  <c r="L417" i="6" s="1"/>
  <c r="I418" i="6"/>
  <c r="L418" i="6" s="1"/>
  <c r="I419" i="6"/>
  <c r="L419" i="6" s="1"/>
  <c r="I420" i="6"/>
  <c r="I421" i="6"/>
  <c r="L421" i="6" s="1"/>
  <c r="I422" i="6"/>
  <c r="L422" i="6" s="1"/>
  <c r="I423" i="6"/>
  <c r="L423" i="6" s="1"/>
  <c r="I424" i="6"/>
  <c r="I425" i="6"/>
  <c r="L425" i="6" s="1"/>
  <c r="I426" i="6"/>
  <c r="J426" i="6" s="1"/>
  <c r="M426" i="6" s="1"/>
  <c r="Y426" i="6" s="1"/>
  <c r="I427" i="6"/>
  <c r="L427" i="6" s="1"/>
  <c r="I428" i="6"/>
  <c r="I429" i="6"/>
  <c r="L429" i="6" s="1"/>
  <c r="I430" i="6"/>
  <c r="L430" i="6" s="1"/>
  <c r="I431" i="6"/>
  <c r="L431" i="6" s="1"/>
  <c r="I432" i="6"/>
  <c r="J432" i="6" s="1"/>
  <c r="M432" i="6" s="1"/>
  <c r="Y432" i="6" s="1"/>
  <c r="I433" i="6"/>
  <c r="L433" i="6" s="1"/>
  <c r="I434" i="6"/>
  <c r="L434" i="6" s="1"/>
  <c r="I435" i="6"/>
  <c r="L435" i="6" s="1"/>
  <c r="I436" i="6"/>
  <c r="I437" i="6"/>
  <c r="L437" i="6" s="1"/>
  <c r="I438" i="6"/>
  <c r="J438" i="6" s="1"/>
  <c r="M438" i="6" s="1"/>
  <c r="Y438" i="6" s="1"/>
  <c r="I439" i="6"/>
  <c r="J439" i="6" s="1"/>
  <c r="M439" i="6" s="1"/>
  <c r="Y439" i="6" s="1"/>
  <c r="I440" i="6"/>
  <c r="I441" i="6"/>
  <c r="L441" i="6" s="1"/>
  <c r="I442" i="6"/>
  <c r="L442" i="6" s="1"/>
  <c r="I443" i="6"/>
  <c r="L443" i="6" s="1"/>
  <c r="I444" i="6"/>
  <c r="J444" i="6" s="1"/>
  <c r="M444" i="6" s="1"/>
  <c r="Y444" i="6" s="1"/>
  <c r="I445" i="6"/>
  <c r="L445" i="6" s="1"/>
  <c r="I446" i="6"/>
  <c r="L446" i="6" s="1"/>
  <c r="I447" i="6"/>
  <c r="L447" i="6" s="1"/>
  <c r="I448" i="6"/>
  <c r="I449" i="6"/>
  <c r="L449" i="6" s="1"/>
  <c r="I450" i="6"/>
  <c r="L450" i="6" s="1"/>
  <c r="I451" i="6"/>
  <c r="L451" i="6" s="1"/>
  <c r="I452" i="6"/>
  <c r="J452" i="6" s="1"/>
  <c r="M452" i="6" s="1"/>
  <c r="Y452" i="6" s="1"/>
  <c r="I453" i="6"/>
  <c r="L453" i="6" s="1"/>
  <c r="I454" i="6"/>
  <c r="J454" i="6" s="1"/>
  <c r="M454" i="6" s="1"/>
  <c r="Y454" i="6" s="1"/>
  <c r="I455" i="6"/>
  <c r="L455" i="6" s="1"/>
  <c r="I456" i="6"/>
  <c r="I457" i="6"/>
  <c r="L457" i="6" s="1"/>
  <c r="I458" i="6"/>
  <c r="L458" i="6" s="1"/>
  <c r="I459" i="6"/>
  <c r="L459" i="6" s="1"/>
  <c r="I460" i="6"/>
  <c r="J460" i="6" s="1"/>
  <c r="M460" i="6" s="1"/>
  <c r="Y460" i="6" s="1"/>
  <c r="I461" i="6"/>
  <c r="L461" i="6" s="1"/>
  <c r="I462" i="6"/>
  <c r="L462" i="6" s="1"/>
  <c r="I463" i="6"/>
  <c r="L463" i="6" s="1"/>
  <c r="I464" i="6"/>
  <c r="I465" i="6"/>
  <c r="L465" i="6" s="1"/>
  <c r="I466" i="6"/>
  <c r="J466" i="6" s="1"/>
  <c r="M466" i="6" s="1"/>
  <c r="Y466" i="6" s="1"/>
  <c r="I467" i="6"/>
  <c r="L467" i="6" s="1"/>
  <c r="I468" i="6"/>
  <c r="J468" i="6" s="1"/>
  <c r="M468" i="6" s="1"/>
  <c r="Y468" i="6" s="1"/>
  <c r="I469" i="6"/>
  <c r="L469" i="6" s="1"/>
  <c r="I470" i="6"/>
  <c r="L470" i="6" s="1"/>
  <c r="I471" i="6"/>
  <c r="L471" i="6" s="1"/>
  <c r="I472" i="6"/>
  <c r="I473" i="6"/>
  <c r="L473" i="6" s="1"/>
  <c r="I474" i="6"/>
  <c r="L474" i="6" s="1"/>
  <c r="I475" i="6"/>
  <c r="J475" i="6" s="1"/>
  <c r="M475" i="6" s="1"/>
  <c r="Y475" i="6" s="1"/>
  <c r="I476" i="6"/>
  <c r="I477" i="6"/>
  <c r="L477" i="6" s="1"/>
  <c r="I478" i="6"/>
  <c r="L478" i="6" s="1"/>
  <c r="I479" i="6"/>
  <c r="L479" i="6" s="1"/>
  <c r="I480" i="6"/>
  <c r="J480" i="6" s="1"/>
  <c r="M480" i="6" s="1"/>
  <c r="Y480" i="6" s="1"/>
  <c r="I481" i="6"/>
  <c r="L481" i="6" s="1"/>
  <c r="I482" i="6"/>
  <c r="J482" i="6" s="1"/>
  <c r="M482" i="6" s="1"/>
  <c r="Y482" i="6" s="1"/>
  <c r="I483" i="6"/>
  <c r="L483" i="6" s="1"/>
  <c r="I484" i="6"/>
  <c r="I485" i="6"/>
  <c r="L485" i="6" s="1"/>
  <c r="I486" i="6"/>
  <c r="L486" i="6" s="1"/>
  <c r="I487" i="6"/>
  <c r="L487" i="6" s="1"/>
  <c r="I488" i="6"/>
  <c r="I489" i="6"/>
  <c r="L489" i="6" s="1"/>
  <c r="I490" i="6"/>
  <c r="L490" i="6" s="1"/>
  <c r="I491" i="6"/>
  <c r="L491" i="6" s="1"/>
  <c r="I492" i="6"/>
  <c r="I493" i="6"/>
  <c r="L493" i="6" s="1"/>
  <c r="I494" i="6"/>
  <c r="L494" i="6" s="1"/>
  <c r="I495" i="6"/>
  <c r="L495" i="6" s="1"/>
  <c r="I496" i="6"/>
  <c r="J496" i="6" s="1"/>
  <c r="M496" i="6" s="1"/>
  <c r="Y496" i="6" s="1"/>
  <c r="I497" i="6"/>
  <c r="L497" i="6" s="1"/>
  <c r="I498" i="6"/>
  <c r="L498" i="6" s="1"/>
  <c r="I499" i="6"/>
  <c r="L499" i="6" s="1"/>
  <c r="I500" i="6"/>
  <c r="I501" i="6"/>
  <c r="L501" i="6" s="1"/>
  <c r="I502" i="6"/>
  <c r="L502" i="6" s="1"/>
  <c r="I503" i="6"/>
  <c r="L503" i="6" s="1"/>
  <c r="I504" i="6"/>
  <c r="I505" i="6"/>
  <c r="L505" i="6" s="1"/>
  <c r="I506" i="6"/>
  <c r="L506" i="6" s="1"/>
  <c r="I507" i="6"/>
  <c r="L507" i="6" s="1"/>
  <c r="I508" i="6"/>
  <c r="L508" i="6" s="1"/>
  <c r="I509" i="6"/>
  <c r="L509" i="6" s="1"/>
  <c r="I510" i="6"/>
  <c r="L510" i="6" s="1"/>
  <c r="I511" i="6"/>
  <c r="L511" i="6" s="1"/>
  <c r="I512" i="6"/>
  <c r="L512" i="6" s="1"/>
  <c r="I513" i="6"/>
  <c r="L513" i="6" s="1"/>
  <c r="I514" i="6"/>
  <c r="L514" i="6" s="1"/>
  <c r="I515" i="6"/>
  <c r="J515" i="6" s="1"/>
  <c r="M515" i="6" s="1"/>
  <c r="Y515" i="6" s="1"/>
  <c r="I516" i="6"/>
  <c r="L516" i="6" s="1"/>
  <c r="I517" i="6"/>
  <c r="L517" i="6" s="1"/>
  <c r="I518" i="6"/>
  <c r="L518" i="6" s="1"/>
  <c r="I519" i="6"/>
  <c r="J519" i="6" s="1"/>
  <c r="M519" i="6" s="1"/>
  <c r="Y519" i="6" s="1"/>
  <c r="I520" i="6"/>
  <c r="J520" i="6" s="1"/>
  <c r="M520" i="6" s="1"/>
  <c r="Y520" i="6" s="1"/>
  <c r="I521" i="6"/>
  <c r="L521" i="6" s="1"/>
  <c r="I522" i="6"/>
  <c r="L522" i="6" s="1"/>
  <c r="I523" i="6"/>
  <c r="L523" i="6" s="1"/>
  <c r="I524" i="6"/>
  <c r="L524" i="6" s="1"/>
  <c r="I525" i="6"/>
  <c r="L525" i="6" s="1"/>
  <c r="I526" i="6"/>
  <c r="L526" i="6" s="1"/>
  <c r="I527" i="6"/>
  <c r="L527" i="6" s="1"/>
  <c r="I528" i="6"/>
  <c r="L528" i="6" s="1"/>
  <c r="I529" i="6"/>
  <c r="L529" i="6" s="1"/>
  <c r="I530" i="6"/>
  <c r="L530" i="6" s="1"/>
  <c r="I531" i="6"/>
  <c r="J531" i="6" s="1"/>
  <c r="M531" i="6" s="1"/>
  <c r="Y531" i="6" s="1"/>
  <c r="I532" i="6"/>
  <c r="L532" i="6" s="1"/>
  <c r="I533" i="6"/>
  <c r="L533" i="6" s="1"/>
  <c r="I534" i="6"/>
  <c r="L534" i="6" s="1"/>
  <c r="I535" i="6"/>
  <c r="L535" i="6" s="1"/>
  <c r="I536" i="6"/>
  <c r="L536" i="6" s="1"/>
  <c r="I537" i="6"/>
  <c r="L537" i="6" s="1"/>
  <c r="I538" i="6"/>
  <c r="L538" i="6" s="1"/>
  <c r="I539" i="6"/>
  <c r="L539" i="6" s="1"/>
  <c r="I540" i="6"/>
  <c r="J540" i="6" s="1"/>
  <c r="M540" i="6" s="1"/>
  <c r="Y540" i="6" s="1"/>
  <c r="I541" i="6"/>
  <c r="L541" i="6" s="1"/>
  <c r="I542" i="6"/>
  <c r="L542" i="6" s="1"/>
  <c r="I543" i="6"/>
  <c r="L543" i="6" s="1"/>
  <c r="I544" i="6"/>
  <c r="L544" i="6" s="1"/>
  <c r="I545" i="6"/>
  <c r="L545" i="6" s="1"/>
  <c r="I546" i="6"/>
  <c r="L546" i="6" s="1"/>
  <c r="I547" i="6"/>
  <c r="J547" i="6" s="1"/>
  <c r="M547" i="6" s="1"/>
  <c r="Y547" i="6" s="1"/>
  <c r="I548" i="6"/>
  <c r="L548" i="6" s="1"/>
  <c r="I549" i="6"/>
  <c r="L549" i="6" s="1"/>
  <c r="I550" i="6"/>
  <c r="L550" i="6" s="1"/>
  <c r="I551" i="6"/>
  <c r="J551" i="6" s="1"/>
  <c r="M551" i="6" s="1"/>
  <c r="Y551" i="6" s="1"/>
  <c r="I552" i="6"/>
  <c r="L552" i="6" s="1"/>
  <c r="I553" i="6"/>
  <c r="L553" i="6" s="1"/>
  <c r="I554" i="6"/>
  <c r="L554" i="6" s="1"/>
  <c r="I555" i="6"/>
  <c r="L555" i="6" s="1"/>
  <c r="I556" i="6"/>
  <c r="L556" i="6" s="1"/>
  <c r="I557" i="6"/>
  <c r="L557" i="6" s="1"/>
  <c r="I558" i="6"/>
  <c r="L558" i="6" s="1"/>
  <c r="I559" i="6"/>
  <c r="L559" i="6" s="1"/>
  <c r="I560" i="6"/>
  <c r="L560" i="6" s="1"/>
  <c r="I561" i="6"/>
  <c r="L561" i="6" s="1"/>
  <c r="I562" i="6"/>
  <c r="L562" i="6" s="1"/>
  <c r="I563" i="6"/>
  <c r="J563" i="6" s="1"/>
  <c r="M563" i="6" s="1"/>
  <c r="Y563" i="6" s="1"/>
  <c r="I564" i="6"/>
  <c r="L564" i="6" s="1"/>
  <c r="I565" i="6"/>
  <c r="L565" i="6" s="1"/>
  <c r="I566" i="6"/>
  <c r="L566" i="6" s="1"/>
  <c r="I567" i="6"/>
  <c r="L567" i="6" s="1"/>
  <c r="I568" i="6"/>
  <c r="L568" i="6" s="1"/>
  <c r="I569" i="6"/>
  <c r="L569" i="6" s="1"/>
  <c r="I570" i="6"/>
  <c r="L570" i="6" s="1"/>
  <c r="I571" i="6"/>
  <c r="L571" i="6" s="1"/>
  <c r="I572" i="6"/>
  <c r="J572" i="6" s="1"/>
  <c r="M572" i="6" s="1"/>
  <c r="Y572" i="6" s="1"/>
  <c r="I573" i="6"/>
  <c r="L573" i="6" s="1"/>
  <c r="I574" i="6"/>
  <c r="J574" i="6" s="1"/>
  <c r="M574" i="6" s="1"/>
  <c r="Y574" i="6" s="1"/>
  <c r="I575" i="6"/>
  <c r="L575" i="6" s="1"/>
  <c r="I576" i="6"/>
  <c r="L576" i="6" s="1"/>
  <c r="I577" i="6"/>
  <c r="L577" i="6" s="1"/>
  <c r="I578" i="6"/>
  <c r="L578" i="6" s="1"/>
  <c r="I5" i="6"/>
  <c r="J5" i="6" s="1"/>
  <c r="M5" i="6" s="1"/>
  <c r="Y5" i="6" s="1"/>
  <c r="I6" i="6"/>
  <c r="L6" i="6" s="1"/>
  <c r="I7" i="6"/>
  <c r="L7" i="6" s="1"/>
  <c r="U7" i="6" s="1"/>
  <c r="V7" i="6" s="1"/>
  <c r="I8" i="6"/>
  <c r="L8" i="6" s="1"/>
  <c r="I9" i="6"/>
  <c r="L9" i="6" s="1"/>
  <c r="I10" i="6"/>
  <c r="J10" i="6" s="1"/>
  <c r="M10" i="6" s="1"/>
  <c r="Y10" i="6" s="1"/>
  <c r="I4" i="6"/>
  <c r="L4" i="6" s="1"/>
  <c r="J501" i="6" l="1"/>
  <c r="M501" i="6" s="1"/>
  <c r="Y501" i="6" s="1"/>
  <c r="Z501" i="6" s="1"/>
  <c r="AA501" i="6" s="1"/>
  <c r="J229" i="6"/>
  <c r="M229" i="6" s="1"/>
  <c r="Y229" i="6" s="1"/>
  <c r="Z229" i="6" s="1"/>
  <c r="AA229" i="6" s="1"/>
  <c r="J421" i="6"/>
  <c r="M421" i="6" s="1"/>
  <c r="Y421" i="6" s="1"/>
  <c r="Z421" i="6" s="1"/>
  <c r="AA421" i="6" s="1"/>
  <c r="J165" i="6"/>
  <c r="M165" i="6" s="1"/>
  <c r="Y165" i="6" s="1"/>
  <c r="Z165" i="6" s="1"/>
  <c r="AA165" i="6" s="1"/>
  <c r="J357" i="6"/>
  <c r="M357" i="6" s="1"/>
  <c r="Y357" i="6" s="1"/>
  <c r="Z357" i="6" s="1"/>
  <c r="AA357" i="6" s="1"/>
  <c r="J101" i="6"/>
  <c r="M101" i="6" s="1"/>
  <c r="Y101" i="6" s="1"/>
  <c r="Z101" i="6" s="1"/>
  <c r="AA101" i="6" s="1"/>
  <c r="J293" i="6"/>
  <c r="M293" i="6" s="1"/>
  <c r="Y293" i="6" s="1"/>
  <c r="Z293" i="6" s="1"/>
  <c r="AA293" i="6" s="1"/>
  <c r="J37" i="6"/>
  <c r="M37" i="6" s="1"/>
  <c r="Y37" i="6" s="1"/>
  <c r="Z37" i="6" s="1"/>
  <c r="AA37" i="6" s="1"/>
  <c r="J489" i="6"/>
  <c r="M489" i="6" s="1"/>
  <c r="Y489" i="6" s="1"/>
  <c r="Z489" i="6" s="1"/>
  <c r="AA489" i="6" s="1"/>
  <c r="J409" i="6"/>
  <c r="M409" i="6" s="1"/>
  <c r="Y409" i="6" s="1"/>
  <c r="Z409" i="6" s="1"/>
  <c r="AA409" i="6" s="1"/>
  <c r="J345" i="6"/>
  <c r="M345" i="6" s="1"/>
  <c r="Y345" i="6" s="1"/>
  <c r="Z345" i="6" s="1"/>
  <c r="AA345" i="6" s="1"/>
  <c r="J281" i="6"/>
  <c r="M281" i="6" s="1"/>
  <c r="Y281" i="6" s="1"/>
  <c r="Z281" i="6" s="1"/>
  <c r="AA281" i="6" s="1"/>
  <c r="J217" i="6"/>
  <c r="M217" i="6" s="1"/>
  <c r="Y217" i="6" s="1"/>
  <c r="Z217" i="6" s="1"/>
  <c r="AA217" i="6" s="1"/>
  <c r="J153" i="6"/>
  <c r="M153" i="6" s="1"/>
  <c r="Y153" i="6" s="1"/>
  <c r="Z153" i="6" s="1"/>
  <c r="AA153" i="6" s="1"/>
  <c r="J89" i="6"/>
  <c r="M89" i="6" s="1"/>
  <c r="Y89" i="6" s="1"/>
  <c r="Z89" i="6" s="1"/>
  <c r="AA89" i="6" s="1"/>
  <c r="J25" i="6"/>
  <c r="M25" i="6" s="1"/>
  <c r="Y25" i="6" s="1"/>
  <c r="Z25" i="6" s="1"/>
  <c r="AA25" i="6" s="1"/>
  <c r="J437" i="6"/>
  <c r="M437" i="6" s="1"/>
  <c r="Y437" i="6" s="1"/>
  <c r="Z437" i="6" s="1"/>
  <c r="AA437" i="6" s="1"/>
  <c r="J373" i="6"/>
  <c r="M373" i="6" s="1"/>
  <c r="Y373" i="6" s="1"/>
  <c r="Z373" i="6" s="1"/>
  <c r="AA373" i="6" s="1"/>
  <c r="J309" i="6"/>
  <c r="M309" i="6" s="1"/>
  <c r="Y309" i="6" s="1"/>
  <c r="Z309" i="6" s="1"/>
  <c r="AA309" i="6" s="1"/>
  <c r="J245" i="6"/>
  <c r="M245" i="6" s="1"/>
  <c r="Y245" i="6" s="1"/>
  <c r="Z245" i="6" s="1"/>
  <c r="AA245" i="6" s="1"/>
  <c r="J181" i="6"/>
  <c r="M181" i="6" s="1"/>
  <c r="Y181" i="6" s="1"/>
  <c r="Z181" i="6" s="1"/>
  <c r="AA181" i="6" s="1"/>
  <c r="J117" i="6"/>
  <c r="M117" i="6" s="1"/>
  <c r="Y117" i="6" s="1"/>
  <c r="Z117" i="6" s="1"/>
  <c r="AA117" i="6" s="1"/>
  <c r="J53" i="6"/>
  <c r="M53" i="6" s="1"/>
  <c r="Y53" i="6" s="1"/>
  <c r="Z53" i="6" s="1"/>
  <c r="AA53" i="6" s="1"/>
  <c r="L93" i="6"/>
  <c r="U93" i="6" s="1"/>
  <c r="V93" i="6" s="1"/>
  <c r="J425" i="6"/>
  <c r="M425" i="6" s="1"/>
  <c r="Y425" i="6" s="1"/>
  <c r="Z425" i="6" s="1"/>
  <c r="AA425" i="6" s="1"/>
  <c r="J361" i="6"/>
  <c r="M361" i="6" s="1"/>
  <c r="Y361" i="6" s="1"/>
  <c r="Z361" i="6" s="1"/>
  <c r="AA361" i="6" s="1"/>
  <c r="J297" i="6"/>
  <c r="M297" i="6" s="1"/>
  <c r="Y297" i="6" s="1"/>
  <c r="Z297" i="6" s="1"/>
  <c r="AA297" i="6" s="1"/>
  <c r="J233" i="6"/>
  <c r="M233" i="6" s="1"/>
  <c r="Y233" i="6" s="1"/>
  <c r="Z233" i="6" s="1"/>
  <c r="AA233" i="6" s="1"/>
  <c r="J169" i="6"/>
  <c r="M169" i="6" s="1"/>
  <c r="Y169" i="6" s="1"/>
  <c r="Z169" i="6" s="1"/>
  <c r="AA169" i="6" s="1"/>
  <c r="J105" i="6"/>
  <c r="M105" i="6" s="1"/>
  <c r="Y105" i="6" s="1"/>
  <c r="Z105" i="6" s="1"/>
  <c r="AA105" i="6" s="1"/>
  <c r="J41" i="6"/>
  <c r="M41" i="6" s="1"/>
  <c r="Y41" i="6" s="1"/>
  <c r="Z41" i="6" s="1"/>
  <c r="AA41" i="6" s="1"/>
  <c r="U383" i="6"/>
  <c r="V383" i="6" s="1"/>
  <c r="U562" i="6"/>
  <c r="V562" i="6" s="1"/>
  <c r="U530" i="6"/>
  <c r="V530" i="6" s="1"/>
  <c r="U510" i="6"/>
  <c r="V510" i="6" s="1"/>
  <c r="U410" i="6"/>
  <c r="V410" i="6" s="1"/>
  <c r="U298" i="6"/>
  <c r="V298" i="6" s="1"/>
  <c r="U282" i="6"/>
  <c r="V282" i="6" s="1"/>
  <c r="U542" i="6"/>
  <c r="V542" i="6" s="1"/>
  <c r="U571" i="6"/>
  <c r="V571" i="6" s="1"/>
  <c r="U567" i="6"/>
  <c r="V567" i="6" s="1"/>
  <c r="U559" i="6"/>
  <c r="V559" i="6" s="1"/>
  <c r="U523" i="6"/>
  <c r="V523" i="6" s="1"/>
  <c r="U503" i="6"/>
  <c r="V503" i="6" s="1"/>
  <c r="U491" i="6"/>
  <c r="V491" i="6" s="1"/>
  <c r="U479" i="6"/>
  <c r="V479" i="6" s="1"/>
  <c r="U467" i="6"/>
  <c r="V467" i="6" s="1"/>
  <c r="U455" i="6"/>
  <c r="V455" i="6" s="1"/>
  <c r="U443" i="6"/>
  <c r="V443" i="6" s="1"/>
  <c r="U399" i="6"/>
  <c r="V399" i="6" s="1"/>
  <c r="U287" i="6"/>
  <c r="V287" i="6" s="1"/>
  <c r="U578" i="6"/>
  <c r="V578" i="6" s="1"/>
  <c r="U570" i="6"/>
  <c r="V570" i="6" s="1"/>
  <c r="U558" i="6"/>
  <c r="V558" i="6" s="1"/>
  <c r="U550" i="6"/>
  <c r="V550" i="6" s="1"/>
  <c r="U534" i="6"/>
  <c r="V534" i="6" s="1"/>
  <c r="U522" i="6"/>
  <c r="V522" i="6" s="1"/>
  <c r="U514" i="6"/>
  <c r="V514" i="6" s="1"/>
  <c r="U506" i="6"/>
  <c r="V506" i="6" s="1"/>
  <c r="U498" i="6"/>
  <c r="V498" i="6" s="1"/>
  <c r="U494" i="6"/>
  <c r="V494" i="6" s="1"/>
  <c r="U490" i="6"/>
  <c r="V490" i="6" s="1"/>
  <c r="U486" i="6"/>
  <c r="V486" i="6" s="1"/>
  <c r="U450" i="6"/>
  <c r="V450" i="6" s="1"/>
  <c r="U446" i="6"/>
  <c r="V446" i="6" s="1"/>
  <c r="U442" i="6"/>
  <c r="V442" i="6" s="1"/>
  <c r="U434" i="6"/>
  <c r="V434" i="6" s="1"/>
  <c r="U422" i="6"/>
  <c r="V422" i="6" s="1"/>
  <c r="U414" i="6"/>
  <c r="V414" i="6" s="1"/>
  <c r="U406" i="6"/>
  <c r="V406" i="6" s="1"/>
  <c r="U402" i="6"/>
  <c r="V402" i="6" s="1"/>
  <c r="U398" i="6"/>
  <c r="V398" i="6" s="1"/>
  <c r="U394" i="6"/>
  <c r="V394" i="6" s="1"/>
  <c r="U386" i="6"/>
  <c r="V386" i="6" s="1"/>
  <c r="U378" i="6"/>
  <c r="V378" i="6" s="1"/>
  <c r="U370" i="6"/>
  <c r="V370" i="6" s="1"/>
  <c r="U366" i="6"/>
  <c r="V366" i="6" s="1"/>
  <c r="U362" i="6"/>
  <c r="V362" i="6" s="1"/>
  <c r="U358" i="6"/>
  <c r="V358" i="6" s="1"/>
  <c r="U334" i="6"/>
  <c r="V334" i="6" s="1"/>
  <c r="U330" i="6"/>
  <c r="V330" i="6" s="1"/>
  <c r="U302" i="6"/>
  <c r="V302" i="6" s="1"/>
  <c r="U294" i="6"/>
  <c r="V294" i="6" s="1"/>
  <c r="U286" i="6"/>
  <c r="V286" i="6" s="1"/>
  <c r="U278" i="6"/>
  <c r="V278" i="6" s="1"/>
  <c r="U274" i="6"/>
  <c r="V274" i="6" s="1"/>
  <c r="U270" i="6"/>
  <c r="V270" i="6" s="1"/>
  <c r="U266" i="6"/>
  <c r="V266" i="6" s="1"/>
  <c r="U258" i="6"/>
  <c r="V258" i="6" s="1"/>
  <c r="U250" i="6"/>
  <c r="V250" i="6" s="1"/>
  <c r="U206" i="6"/>
  <c r="V206" i="6" s="1"/>
  <c r="U202" i="6"/>
  <c r="V202" i="6" s="1"/>
  <c r="U194" i="6"/>
  <c r="V194" i="6" s="1"/>
  <c r="U174" i="6"/>
  <c r="V174" i="6" s="1"/>
  <c r="U170" i="6"/>
  <c r="V170" i="6" s="1"/>
  <c r="U162" i="6"/>
  <c r="V162" i="6" s="1"/>
  <c r="U158" i="6"/>
  <c r="V158" i="6" s="1"/>
  <c r="U154" i="6"/>
  <c r="V154" i="6" s="1"/>
  <c r="U150" i="6"/>
  <c r="V150" i="6" s="1"/>
  <c r="U114" i="6"/>
  <c r="V114" i="6" s="1"/>
  <c r="I579" i="6"/>
  <c r="I580" i="6"/>
  <c r="I581" i="6"/>
  <c r="U573" i="6"/>
  <c r="V573" i="6" s="1"/>
  <c r="U569" i="6"/>
  <c r="V569" i="6" s="1"/>
  <c r="U565" i="6"/>
  <c r="V565" i="6" s="1"/>
  <c r="U561" i="6"/>
  <c r="V561" i="6" s="1"/>
  <c r="U557" i="6"/>
  <c r="V557" i="6" s="1"/>
  <c r="U553" i="6"/>
  <c r="V553" i="6" s="1"/>
  <c r="U549" i="6"/>
  <c r="V549" i="6" s="1"/>
  <c r="U545" i="6"/>
  <c r="V545" i="6" s="1"/>
  <c r="U541" i="6"/>
  <c r="V541" i="6" s="1"/>
  <c r="U537" i="6"/>
  <c r="V537" i="6" s="1"/>
  <c r="U533" i="6"/>
  <c r="V533" i="6" s="1"/>
  <c r="U529" i="6"/>
  <c r="V529" i="6" s="1"/>
  <c r="U525" i="6"/>
  <c r="V525" i="6" s="1"/>
  <c r="U521" i="6"/>
  <c r="V521" i="6" s="1"/>
  <c r="U517" i="6"/>
  <c r="V517" i="6" s="1"/>
  <c r="U513" i="6"/>
  <c r="V513" i="6" s="1"/>
  <c r="U509" i="6"/>
  <c r="V509" i="6" s="1"/>
  <c r="U505" i="6"/>
  <c r="V505" i="6" s="1"/>
  <c r="U501" i="6"/>
  <c r="V501" i="6" s="1"/>
  <c r="U497" i="6"/>
  <c r="V497" i="6" s="1"/>
  <c r="U493" i="6"/>
  <c r="V493" i="6" s="1"/>
  <c r="U489" i="6"/>
  <c r="V489" i="6" s="1"/>
  <c r="U485" i="6"/>
  <c r="V485" i="6" s="1"/>
  <c r="U481" i="6"/>
  <c r="V481" i="6" s="1"/>
  <c r="U477" i="6"/>
  <c r="V477" i="6" s="1"/>
  <c r="U473" i="6"/>
  <c r="V473" i="6" s="1"/>
  <c r="U469" i="6"/>
  <c r="V469" i="6" s="1"/>
  <c r="U465" i="6"/>
  <c r="V465" i="6" s="1"/>
  <c r="U461" i="6"/>
  <c r="V461" i="6" s="1"/>
  <c r="U457" i="6"/>
  <c r="V457" i="6" s="1"/>
  <c r="U453" i="6"/>
  <c r="V453" i="6" s="1"/>
  <c r="U449" i="6"/>
  <c r="V449" i="6" s="1"/>
  <c r="U445" i="6"/>
  <c r="V445" i="6" s="1"/>
  <c r="U441" i="6"/>
  <c r="V441" i="6" s="1"/>
  <c r="U437" i="6"/>
  <c r="V437" i="6" s="1"/>
  <c r="U433" i="6"/>
  <c r="V433" i="6" s="1"/>
  <c r="U429" i="6"/>
  <c r="V429" i="6" s="1"/>
  <c r="U425" i="6"/>
  <c r="V425" i="6" s="1"/>
  <c r="U421" i="6"/>
  <c r="V421" i="6" s="1"/>
  <c r="U417" i="6"/>
  <c r="V417" i="6" s="1"/>
  <c r="U413" i="6"/>
  <c r="V413" i="6" s="1"/>
  <c r="U409" i="6"/>
  <c r="V409" i="6" s="1"/>
  <c r="U405" i="6"/>
  <c r="V405" i="6" s="1"/>
  <c r="U401" i="6"/>
  <c r="V401" i="6" s="1"/>
  <c r="U397" i="6"/>
  <c r="V397" i="6" s="1"/>
  <c r="U393" i="6"/>
  <c r="V393" i="6" s="1"/>
  <c r="U389" i="6"/>
  <c r="V389" i="6" s="1"/>
  <c r="U385" i="6"/>
  <c r="V385" i="6" s="1"/>
  <c r="U381" i="6"/>
  <c r="V381" i="6" s="1"/>
  <c r="U377" i="6"/>
  <c r="V377" i="6" s="1"/>
  <c r="U373" i="6"/>
  <c r="V373" i="6" s="1"/>
  <c r="U369" i="6"/>
  <c r="V369" i="6" s="1"/>
  <c r="U365" i="6"/>
  <c r="V365" i="6" s="1"/>
  <c r="U361" i="6"/>
  <c r="V361" i="6" s="1"/>
  <c r="U357" i="6"/>
  <c r="V357" i="6" s="1"/>
  <c r="U353" i="6"/>
  <c r="V353" i="6" s="1"/>
  <c r="U349" i="6"/>
  <c r="V349" i="6" s="1"/>
  <c r="U345" i="6"/>
  <c r="V345" i="6" s="1"/>
  <c r="U341" i="6"/>
  <c r="V341" i="6" s="1"/>
  <c r="U337" i="6"/>
  <c r="V337" i="6" s="1"/>
  <c r="U333" i="6"/>
  <c r="V333" i="6" s="1"/>
  <c r="U329" i="6"/>
  <c r="V329" i="6" s="1"/>
  <c r="U325" i="6"/>
  <c r="V325" i="6" s="1"/>
  <c r="U321" i="6"/>
  <c r="V321" i="6" s="1"/>
  <c r="U317" i="6"/>
  <c r="V317" i="6" s="1"/>
  <c r="U313" i="6"/>
  <c r="V313" i="6" s="1"/>
  <c r="U309" i="6"/>
  <c r="V309" i="6" s="1"/>
  <c r="U305" i="6"/>
  <c r="V305" i="6" s="1"/>
  <c r="U301" i="6"/>
  <c r="V301" i="6" s="1"/>
  <c r="U297" i="6"/>
  <c r="V297" i="6" s="1"/>
  <c r="U293" i="6"/>
  <c r="V293" i="6" s="1"/>
  <c r="U289" i="6"/>
  <c r="V289" i="6" s="1"/>
  <c r="U285" i="6"/>
  <c r="V285" i="6" s="1"/>
  <c r="U281" i="6"/>
  <c r="V281" i="6" s="1"/>
  <c r="U277" i="6"/>
  <c r="V277" i="6" s="1"/>
  <c r="U273" i="6"/>
  <c r="V273" i="6" s="1"/>
  <c r="U269" i="6"/>
  <c r="V269" i="6" s="1"/>
  <c r="U265" i="6"/>
  <c r="V265" i="6" s="1"/>
  <c r="U261" i="6"/>
  <c r="V261" i="6" s="1"/>
  <c r="U257" i="6"/>
  <c r="V257" i="6" s="1"/>
  <c r="U253" i="6"/>
  <c r="V253" i="6" s="1"/>
  <c r="U249" i="6"/>
  <c r="V249" i="6" s="1"/>
  <c r="U245" i="6"/>
  <c r="V245" i="6" s="1"/>
  <c r="U241" i="6"/>
  <c r="V241" i="6" s="1"/>
  <c r="U237" i="6"/>
  <c r="V237" i="6" s="1"/>
  <c r="U233" i="6"/>
  <c r="V233" i="6" s="1"/>
  <c r="U229" i="6"/>
  <c r="V229" i="6" s="1"/>
  <c r="U225" i="6"/>
  <c r="V225" i="6" s="1"/>
  <c r="U221" i="6"/>
  <c r="V221" i="6" s="1"/>
  <c r="U217" i="6"/>
  <c r="V217" i="6" s="1"/>
  <c r="U213" i="6"/>
  <c r="V213" i="6" s="1"/>
  <c r="U209" i="6"/>
  <c r="V209" i="6" s="1"/>
  <c r="U205" i="6"/>
  <c r="V205" i="6" s="1"/>
  <c r="U201" i="6"/>
  <c r="V201" i="6" s="1"/>
  <c r="U197" i="6"/>
  <c r="V197" i="6" s="1"/>
  <c r="U193" i="6"/>
  <c r="V193" i="6" s="1"/>
  <c r="U189" i="6"/>
  <c r="V189" i="6" s="1"/>
  <c r="U185" i="6"/>
  <c r="V185" i="6" s="1"/>
  <c r="U181" i="6"/>
  <c r="V181" i="6" s="1"/>
  <c r="U173" i="6"/>
  <c r="V173" i="6" s="1"/>
  <c r="U169" i="6"/>
  <c r="V169" i="6" s="1"/>
  <c r="U165" i="6"/>
  <c r="V165" i="6" s="1"/>
  <c r="U161" i="6"/>
  <c r="V161" i="6" s="1"/>
  <c r="U157" i="6"/>
  <c r="V157" i="6" s="1"/>
  <c r="U153" i="6"/>
  <c r="V153" i="6" s="1"/>
  <c r="U149" i="6"/>
  <c r="V149" i="6" s="1"/>
  <c r="U145" i="6"/>
  <c r="V145" i="6" s="1"/>
  <c r="U141" i="6"/>
  <c r="V141" i="6" s="1"/>
  <c r="U137" i="6"/>
  <c r="V137" i="6" s="1"/>
  <c r="U133" i="6"/>
  <c r="V133" i="6" s="1"/>
  <c r="U129" i="6"/>
  <c r="V129" i="6" s="1"/>
  <c r="U125" i="6"/>
  <c r="V125" i="6" s="1"/>
  <c r="U121" i="6"/>
  <c r="V121" i="6" s="1"/>
  <c r="U117" i="6"/>
  <c r="V117" i="6" s="1"/>
  <c r="U113" i="6"/>
  <c r="V113" i="6" s="1"/>
  <c r="U109" i="6"/>
  <c r="V109" i="6" s="1"/>
  <c r="U105" i="6"/>
  <c r="V105" i="6" s="1"/>
  <c r="U101" i="6"/>
  <c r="V101" i="6" s="1"/>
  <c r="U97" i="6"/>
  <c r="V97" i="6" s="1"/>
  <c r="U89" i="6"/>
  <c r="V89" i="6" s="1"/>
  <c r="U85" i="6"/>
  <c r="V85" i="6" s="1"/>
  <c r="U81" i="6"/>
  <c r="V81" i="6" s="1"/>
  <c r="U77" i="6"/>
  <c r="V77" i="6" s="1"/>
  <c r="U73" i="6"/>
  <c r="V73" i="6" s="1"/>
  <c r="U69" i="6"/>
  <c r="V69" i="6" s="1"/>
  <c r="U65" i="6"/>
  <c r="V65" i="6" s="1"/>
  <c r="U61" i="6"/>
  <c r="V61" i="6" s="1"/>
  <c r="U57" i="6"/>
  <c r="V57" i="6" s="1"/>
  <c r="U53" i="6"/>
  <c r="V53" i="6" s="1"/>
  <c r="U45" i="6"/>
  <c r="V45" i="6" s="1"/>
  <c r="U41" i="6"/>
  <c r="V41" i="6" s="1"/>
  <c r="U37" i="6"/>
  <c r="V37" i="6" s="1"/>
  <c r="U33" i="6"/>
  <c r="V33" i="6" s="1"/>
  <c r="U29" i="6"/>
  <c r="V29" i="6" s="1"/>
  <c r="U25" i="6"/>
  <c r="V25" i="6" s="1"/>
  <c r="U21" i="6"/>
  <c r="V21" i="6" s="1"/>
  <c r="U17" i="6"/>
  <c r="V17" i="6" s="1"/>
  <c r="U13" i="6"/>
  <c r="V13" i="6" s="1"/>
  <c r="J578" i="6"/>
  <c r="M578" i="6" s="1"/>
  <c r="Y578" i="6" s="1"/>
  <c r="Z578" i="6" s="1"/>
  <c r="AA578" i="6" s="1"/>
  <c r="J570" i="6"/>
  <c r="M570" i="6" s="1"/>
  <c r="Y570" i="6" s="1"/>
  <c r="Z570" i="6" s="1"/>
  <c r="AA570" i="6" s="1"/>
  <c r="J562" i="6"/>
  <c r="M562" i="6" s="1"/>
  <c r="Y562" i="6" s="1"/>
  <c r="Z562" i="6" s="1"/>
  <c r="AA562" i="6" s="1"/>
  <c r="J554" i="6"/>
  <c r="M554" i="6" s="1"/>
  <c r="Y554" i="6" s="1"/>
  <c r="Z554" i="6" s="1"/>
  <c r="AA554" i="6" s="1"/>
  <c r="J546" i="6"/>
  <c r="M546" i="6" s="1"/>
  <c r="Y546" i="6" s="1"/>
  <c r="Z546" i="6" s="1"/>
  <c r="AA546" i="6" s="1"/>
  <c r="J538" i="6"/>
  <c r="M538" i="6" s="1"/>
  <c r="Y538" i="6" s="1"/>
  <c r="Z538" i="6" s="1"/>
  <c r="AA538" i="6" s="1"/>
  <c r="J530" i="6"/>
  <c r="M530" i="6" s="1"/>
  <c r="Y530" i="6" s="1"/>
  <c r="Z530" i="6" s="1"/>
  <c r="AA530" i="6" s="1"/>
  <c r="J522" i="6"/>
  <c r="M522" i="6" s="1"/>
  <c r="Y522" i="6" s="1"/>
  <c r="Z522" i="6" s="1"/>
  <c r="AA522" i="6" s="1"/>
  <c r="J514" i="6"/>
  <c r="M514" i="6" s="1"/>
  <c r="Y514" i="6" s="1"/>
  <c r="Z514" i="6" s="1"/>
  <c r="AA514" i="6" s="1"/>
  <c r="J506" i="6"/>
  <c r="M506" i="6" s="1"/>
  <c r="Y506" i="6" s="1"/>
  <c r="Z506" i="6" s="1"/>
  <c r="AA506" i="6" s="1"/>
  <c r="J494" i="6"/>
  <c r="M494" i="6" s="1"/>
  <c r="Y494" i="6" s="1"/>
  <c r="Z494" i="6" s="1"/>
  <c r="AA494" i="6" s="1"/>
  <c r="J479" i="6"/>
  <c r="M479" i="6" s="1"/>
  <c r="Y479" i="6" s="1"/>
  <c r="Z479" i="6" s="1"/>
  <c r="AA479" i="6" s="1"/>
  <c r="J469" i="6"/>
  <c r="M469" i="6" s="1"/>
  <c r="Y469" i="6" s="1"/>
  <c r="Z469" i="6" s="1"/>
  <c r="AA469" i="6" s="1"/>
  <c r="J457" i="6"/>
  <c r="M457" i="6" s="1"/>
  <c r="Y457" i="6" s="1"/>
  <c r="Z457" i="6" s="1"/>
  <c r="AA457" i="6" s="1"/>
  <c r="J442" i="6"/>
  <c r="M442" i="6" s="1"/>
  <c r="Y442" i="6" s="1"/>
  <c r="Z442" i="6" s="1"/>
  <c r="AA442" i="6" s="1"/>
  <c r="J430" i="6"/>
  <c r="M430" i="6" s="1"/>
  <c r="Y430" i="6" s="1"/>
  <c r="Z430" i="6" s="1"/>
  <c r="AA430" i="6" s="1"/>
  <c r="J415" i="6"/>
  <c r="M415" i="6" s="1"/>
  <c r="Y415" i="6" s="1"/>
  <c r="Z415" i="6" s="1"/>
  <c r="AA415" i="6" s="1"/>
  <c r="J405" i="6"/>
  <c r="M405" i="6" s="1"/>
  <c r="Y405" i="6" s="1"/>
  <c r="Z405" i="6" s="1"/>
  <c r="AA405" i="6" s="1"/>
  <c r="J393" i="6"/>
  <c r="M393" i="6" s="1"/>
  <c r="Y393" i="6" s="1"/>
  <c r="Z393" i="6" s="1"/>
  <c r="AA393" i="6" s="1"/>
  <c r="J378" i="6"/>
  <c r="M378" i="6" s="1"/>
  <c r="Y378" i="6" s="1"/>
  <c r="Z378" i="6" s="1"/>
  <c r="AA378" i="6" s="1"/>
  <c r="J366" i="6"/>
  <c r="M366" i="6" s="1"/>
  <c r="Y366" i="6" s="1"/>
  <c r="Z366" i="6" s="1"/>
  <c r="AA366" i="6" s="1"/>
  <c r="J351" i="6"/>
  <c r="M351" i="6" s="1"/>
  <c r="Y351" i="6" s="1"/>
  <c r="Z351" i="6" s="1"/>
  <c r="AA351" i="6" s="1"/>
  <c r="J341" i="6"/>
  <c r="M341" i="6" s="1"/>
  <c r="Y341" i="6" s="1"/>
  <c r="Z341" i="6" s="1"/>
  <c r="AA341" i="6" s="1"/>
  <c r="J329" i="6"/>
  <c r="M329" i="6" s="1"/>
  <c r="Y329" i="6" s="1"/>
  <c r="Z329" i="6" s="1"/>
  <c r="AA329" i="6" s="1"/>
  <c r="J314" i="6"/>
  <c r="M314" i="6" s="1"/>
  <c r="Y314" i="6" s="1"/>
  <c r="Z314" i="6" s="1"/>
  <c r="AA314" i="6" s="1"/>
  <c r="J302" i="6"/>
  <c r="M302" i="6" s="1"/>
  <c r="Y302" i="6" s="1"/>
  <c r="Z302" i="6" s="1"/>
  <c r="AA302" i="6" s="1"/>
  <c r="J287" i="6"/>
  <c r="M287" i="6" s="1"/>
  <c r="Y287" i="6" s="1"/>
  <c r="Z287" i="6" s="1"/>
  <c r="AA287" i="6" s="1"/>
  <c r="J277" i="6"/>
  <c r="M277" i="6" s="1"/>
  <c r="Y277" i="6" s="1"/>
  <c r="Z277" i="6" s="1"/>
  <c r="AA277" i="6" s="1"/>
  <c r="J265" i="6"/>
  <c r="M265" i="6" s="1"/>
  <c r="Y265" i="6" s="1"/>
  <c r="Z265" i="6" s="1"/>
  <c r="AA265" i="6" s="1"/>
  <c r="J250" i="6"/>
  <c r="M250" i="6" s="1"/>
  <c r="Y250" i="6" s="1"/>
  <c r="Z250" i="6" s="1"/>
  <c r="AA250" i="6" s="1"/>
  <c r="J238" i="6"/>
  <c r="M238" i="6" s="1"/>
  <c r="Y238" i="6" s="1"/>
  <c r="Z238" i="6" s="1"/>
  <c r="AA238" i="6" s="1"/>
  <c r="J223" i="6"/>
  <c r="M223" i="6" s="1"/>
  <c r="Y223" i="6" s="1"/>
  <c r="Z223" i="6" s="1"/>
  <c r="AA223" i="6" s="1"/>
  <c r="J213" i="6"/>
  <c r="M213" i="6" s="1"/>
  <c r="Y213" i="6" s="1"/>
  <c r="Z213" i="6" s="1"/>
  <c r="AA213" i="6" s="1"/>
  <c r="J201" i="6"/>
  <c r="M201" i="6" s="1"/>
  <c r="Y201" i="6" s="1"/>
  <c r="Z201" i="6" s="1"/>
  <c r="AA201" i="6" s="1"/>
  <c r="J186" i="6"/>
  <c r="M186" i="6" s="1"/>
  <c r="Y186" i="6" s="1"/>
  <c r="Z186" i="6" s="1"/>
  <c r="AA186" i="6" s="1"/>
  <c r="J174" i="6"/>
  <c r="M174" i="6" s="1"/>
  <c r="Y174" i="6" s="1"/>
  <c r="Z174" i="6" s="1"/>
  <c r="AA174" i="6" s="1"/>
  <c r="J159" i="6"/>
  <c r="M159" i="6" s="1"/>
  <c r="Y159" i="6" s="1"/>
  <c r="Z159" i="6" s="1"/>
  <c r="AA159" i="6" s="1"/>
  <c r="J149" i="6"/>
  <c r="M149" i="6" s="1"/>
  <c r="Y149" i="6" s="1"/>
  <c r="Z149" i="6" s="1"/>
  <c r="AA149" i="6" s="1"/>
  <c r="J137" i="6"/>
  <c r="M137" i="6" s="1"/>
  <c r="Y137" i="6" s="1"/>
  <c r="Z137" i="6" s="1"/>
  <c r="AA137" i="6" s="1"/>
  <c r="J122" i="6"/>
  <c r="M122" i="6" s="1"/>
  <c r="Y122" i="6" s="1"/>
  <c r="Z122" i="6" s="1"/>
  <c r="AA122" i="6" s="1"/>
  <c r="J110" i="6"/>
  <c r="M110" i="6" s="1"/>
  <c r="Y110" i="6" s="1"/>
  <c r="Z110" i="6" s="1"/>
  <c r="AA110" i="6" s="1"/>
  <c r="J95" i="6"/>
  <c r="M95" i="6" s="1"/>
  <c r="Y95" i="6" s="1"/>
  <c r="Z95" i="6" s="1"/>
  <c r="AA95" i="6" s="1"/>
  <c r="J85" i="6"/>
  <c r="M85" i="6" s="1"/>
  <c r="Y85" i="6" s="1"/>
  <c r="Z85" i="6" s="1"/>
  <c r="AA85" i="6" s="1"/>
  <c r="J73" i="6"/>
  <c r="M73" i="6" s="1"/>
  <c r="Y73" i="6" s="1"/>
  <c r="Z73" i="6" s="1"/>
  <c r="AA73" i="6" s="1"/>
  <c r="J58" i="6"/>
  <c r="M58" i="6" s="1"/>
  <c r="Y58" i="6" s="1"/>
  <c r="Z58" i="6" s="1"/>
  <c r="AA58" i="6" s="1"/>
  <c r="J46" i="6"/>
  <c r="M46" i="6" s="1"/>
  <c r="Y46" i="6" s="1"/>
  <c r="Z46" i="6" s="1"/>
  <c r="AA46" i="6" s="1"/>
  <c r="J31" i="6"/>
  <c r="M31" i="6" s="1"/>
  <c r="Y31" i="6" s="1"/>
  <c r="Z31" i="6" s="1"/>
  <c r="AA31" i="6" s="1"/>
  <c r="J21" i="6"/>
  <c r="M21" i="6" s="1"/>
  <c r="Y21" i="6" s="1"/>
  <c r="Z21" i="6" s="1"/>
  <c r="AA21" i="6" s="1"/>
  <c r="L574" i="6"/>
  <c r="Z574" i="6" s="1"/>
  <c r="AA574" i="6" s="1"/>
  <c r="L531" i="6"/>
  <c r="Z531" i="6" s="1"/>
  <c r="AA531" i="6" s="1"/>
  <c r="L466" i="6"/>
  <c r="Z466" i="6" s="1"/>
  <c r="AA466" i="6" s="1"/>
  <c r="L426" i="6"/>
  <c r="Z426" i="6" s="1"/>
  <c r="AA426" i="6" s="1"/>
  <c r="L354" i="6"/>
  <c r="Z354" i="6" s="1"/>
  <c r="AA354" i="6" s="1"/>
  <c r="L310" i="6"/>
  <c r="Z310" i="6" s="1"/>
  <c r="AA310" i="6" s="1"/>
  <c r="L255" i="6"/>
  <c r="Z255" i="6" s="1"/>
  <c r="AA255" i="6" s="1"/>
  <c r="L178" i="6"/>
  <c r="Z178" i="6" s="1"/>
  <c r="AA178" i="6" s="1"/>
  <c r="L50" i="6"/>
  <c r="Z50" i="6" s="1"/>
  <c r="AA50" i="6" s="1"/>
  <c r="R580" i="6"/>
  <c r="R581" i="6"/>
  <c r="R579" i="6"/>
  <c r="U577" i="6"/>
  <c r="V577" i="6" s="1"/>
  <c r="U555" i="6"/>
  <c r="V555" i="6" s="1"/>
  <c r="U543" i="6"/>
  <c r="V543" i="6" s="1"/>
  <c r="U539" i="6"/>
  <c r="V539" i="6" s="1"/>
  <c r="U535" i="6"/>
  <c r="V535" i="6" s="1"/>
  <c r="U527" i="6"/>
  <c r="V527" i="6" s="1"/>
  <c r="U511" i="6"/>
  <c r="V511" i="6" s="1"/>
  <c r="U463" i="6"/>
  <c r="V463" i="6" s="1"/>
  <c r="U451" i="6"/>
  <c r="V451" i="6" s="1"/>
  <c r="U431" i="6"/>
  <c r="V431" i="6" s="1"/>
  <c r="U379" i="6"/>
  <c r="V379" i="6" s="1"/>
  <c r="U371" i="6"/>
  <c r="V371" i="6" s="1"/>
  <c r="U359" i="6"/>
  <c r="V359" i="6" s="1"/>
  <c r="U343" i="6"/>
  <c r="V343" i="6" s="1"/>
  <c r="U327" i="6"/>
  <c r="V327" i="6" s="1"/>
  <c r="U295" i="6"/>
  <c r="V295" i="6" s="1"/>
  <c r="U576" i="6"/>
  <c r="V576" i="6" s="1"/>
  <c r="U568" i="6"/>
  <c r="V568" i="6" s="1"/>
  <c r="U564" i="6"/>
  <c r="V564" i="6" s="1"/>
  <c r="U560" i="6"/>
  <c r="V560" i="6" s="1"/>
  <c r="U556" i="6"/>
  <c r="V556" i="6" s="1"/>
  <c r="U552" i="6"/>
  <c r="V552" i="6" s="1"/>
  <c r="U548" i="6"/>
  <c r="V548" i="6" s="1"/>
  <c r="U544" i="6"/>
  <c r="V544" i="6" s="1"/>
  <c r="U536" i="6"/>
  <c r="V536" i="6" s="1"/>
  <c r="U532" i="6"/>
  <c r="V532" i="6" s="1"/>
  <c r="U528" i="6"/>
  <c r="V528" i="6" s="1"/>
  <c r="U524" i="6"/>
  <c r="V524" i="6" s="1"/>
  <c r="U516" i="6"/>
  <c r="V516" i="6" s="1"/>
  <c r="U512" i="6"/>
  <c r="V512" i="6" s="1"/>
  <c r="U508" i="6"/>
  <c r="V508" i="6" s="1"/>
  <c r="J577" i="6"/>
  <c r="M577" i="6" s="1"/>
  <c r="Y577" i="6" s="1"/>
  <c r="Z577" i="6" s="1"/>
  <c r="AA577" i="6" s="1"/>
  <c r="J569" i="6"/>
  <c r="M569" i="6" s="1"/>
  <c r="Y569" i="6" s="1"/>
  <c r="Z569" i="6" s="1"/>
  <c r="AA569" i="6" s="1"/>
  <c r="J561" i="6"/>
  <c r="M561" i="6" s="1"/>
  <c r="Y561" i="6" s="1"/>
  <c r="Z561" i="6" s="1"/>
  <c r="AA561" i="6" s="1"/>
  <c r="J553" i="6"/>
  <c r="M553" i="6" s="1"/>
  <c r="Y553" i="6" s="1"/>
  <c r="Z553" i="6" s="1"/>
  <c r="AA553" i="6" s="1"/>
  <c r="J545" i="6"/>
  <c r="M545" i="6" s="1"/>
  <c r="Y545" i="6" s="1"/>
  <c r="Z545" i="6" s="1"/>
  <c r="AA545" i="6" s="1"/>
  <c r="J537" i="6"/>
  <c r="M537" i="6" s="1"/>
  <c r="Y537" i="6" s="1"/>
  <c r="Z537" i="6" s="1"/>
  <c r="AA537" i="6" s="1"/>
  <c r="J529" i="6"/>
  <c r="M529" i="6" s="1"/>
  <c r="Y529" i="6" s="1"/>
  <c r="Z529" i="6" s="1"/>
  <c r="AA529" i="6" s="1"/>
  <c r="J521" i="6"/>
  <c r="M521" i="6" s="1"/>
  <c r="Y521" i="6" s="1"/>
  <c r="Z521" i="6" s="1"/>
  <c r="AA521" i="6" s="1"/>
  <c r="J513" i="6"/>
  <c r="M513" i="6" s="1"/>
  <c r="Y513" i="6" s="1"/>
  <c r="Z513" i="6" s="1"/>
  <c r="AA513" i="6" s="1"/>
  <c r="J505" i="6"/>
  <c r="M505" i="6" s="1"/>
  <c r="Y505" i="6" s="1"/>
  <c r="Z505" i="6" s="1"/>
  <c r="AA505" i="6" s="1"/>
  <c r="J490" i="6"/>
  <c r="M490" i="6" s="1"/>
  <c r="Y490" i="6" s="1"/>
  <c r="Z490" i="6" s="1"/>
  <c r="AA490" i="6" s="1"/>
  <c r="J478" i="6"/>
  <c r="M478" i="6" s="1"/>
  <c r="Y478" i="6" s="1"/>
  <c r="Z478" i="6" s="1"/>
  <c r="AA478" i="6" s="1"/>
  <c r="J463" i="6"/>
  <c r="M463" i="6" s="1"/>
  <c r="Y463" i="6" s="1"/>
  <c r="Z463" i="6" s="1"/>
  <c r="AA463" i="6" s="1"/>
  <c r="J453" i="6"/>
  <c r="M453" i="6" s="1"/>
  <c r="Y453" i="6" s="1"/>
  <c r="Z453" i="6" s="1"/>
  <c r="AA453" i="6" s="1"/>
  <c r="J441" i="6"/>
  <c r="M441" i="6" s="1"/>
  <c r="Y441" i="6" s="1"/>
  <c r="Z441" i="6" s="1"/>
  <c r="AA441" i="6" s="1"/>
  <c r="J414" i="6"/>
  <c r="M414" i="6" s="1"/>
  <c r="Y414" i="6" s="1"/>
  <c r="Z414" i="6" s="1"/>
  <c r="AA414" i="6" s="1"/>
  <c r="J399" i="6"/>
  <c r="M399" i="6" s="1"/>
  <c r="Y399" i="6" s="1"/>
  <c r="Z399" i="6" s="1"/>
  <c r="AA399" i="6" s="1"/>
  <c r="J389" i="6"/>
  <c r="M389" i="6" s="1"/>
  <c r="Y389" i="6" s="1"/>
  <c r="Z389" i="6" s="1"/>
  <c r="AA389" i="6" s="1"/>
  <c r="J377" i="6"/>
  <c r="M377" i="6" s="1"/>
  <c r="Y377" i="6" s="1"/>
  <c r="Z377" i="6" s="1"/>
  <c r="AA377" i="6" s="1"/>
  <c r="J362" i="6"/>
  <c r="M362" i="6" s="1"/>
  <c r="Y362" i="6" s="1"/>
  <c r="Z362" i="6" s="1"/>
  <c r="AA362" i="6" s="1"/>
  <c r="J350" i="6"/>
  <c r="M350" i="6" s="1"/>
  <c r="Y350" i="6" s="1"/>
  <c r="Z350" i="6" s="1"/>
  <c r="AA350" i="6" s="1"/>
  <c r="J335" i="6"/>
  <c r="M335" i="6" s="1"/>
  <c r="Y335" i="6" s="1"/>
  <c r="Z335" i="6" s="1"/>
  <c r="AA335" i="6" s="1"/>
  <c r="J325" i="6"/>
  <c r="M325" i="6" s="1"/>
  <c r="Y325" i="6" s="1"/>
  <c r="Z325" i="6" s="1"/>
  <c r="AA325" i="6" s="1"/>
  <c r="J313" i="6"/>
  <c r="M313" i="6" s="1"/>
  <c r="Y313" i="6" s="1"/>
  <c r="Z313" i="6" s="1"/>
  <c r="AA313" i="6" s="1"/>
  <c r="J298" i="6"/>
  <c r="M298" i="6" s="1"/>
  <c r="Y298" i="6" s="1"/>
  <c r="Z298" i="6" s="1"/>
  <c r="AA298" i="6" s="1"/>
  <c r="J286" i="6"/>
  <c r="M286" i="6" s="1"/>
  <c r="Y286" i="6" s="1"/>
  <c r="Z286" i="6" s="1"/>
  <c r="AA286" i="6" s="1"/>
  <c r="J271" i="6"/>
  <c r="M271" i="6" s="1"/>
  <c r="Y271" i="6" s="1"/>
  <c r="Z271" i="6" s="1"/>
  <c r="AA271" i="6" s="1"/>
  <c r="J261" i="6"/>
  <c r="M261" i="6" s="1"/>
  <c r="Y261" i="6" s="1"/>
  <c r="Z261" i="6" s="1"/>
  <c r="AA261" i="6" s="1"/>
  <c r="J249" i="6"/>
  <c r="M249" i="6" s="1"/>
  <c r="Y249" i="6" s="1"/>
  <c r="Z249" i="6" s="1"/>
  <c r="AA249" i="6" s="1"/>
  <c r="J234" i="6"/>
  <c r="M234" i="6" s="1"/>
  <c r="Y234" i="6" s="1"/>
  <c r="Z234" i="6" s="1"/>
  <c r="AA234" i="6" s="1"/>
  <c r="J222" i="6"/>
  <c r="M222" i="6" s="1"/>
  <c r="Y222" i="6" s="1"/>
  <c r="Z222" i="6" s="1"/>
  <c r="AA222" i="6" s="1"/>
  <c r="J207" i="6"/>
  <c r="M207" i="6" s="1"/>
  <c r="Y207" i="6" s="1"/>
  <c r="Z207" i="6" s="1"/>
  <c r="AA207" i="6" s="1"/>
  <c r="J197" i="6"/>
  <c r="M197" i="6" s="1"/>
  <c r="Y197" i="6" s="1"/>
  <c r="Z197" i="6" s="1"/>
  <c r="AA197" i="6" s="1"/>
  <c r="J185" i="6"/>
  <c r="M185" i="6" s="1"/>
  <c r="Y185" i="6" s="1"/>
  <c r="Z185" i="6" s="1"/>
  <c r="AA185" i="6" s="1"/>
  <c r="J170" i="6"/>
  <c r="M170" i="6" s="1"/>
  <c r="Y170" i="6" s="1"/>
  <c r="Z170" i="6" s="1"/>
  <c r="AA170" i="6" s="1"/>
  <c r="J158" i="6"/>
  <c r="M158" i="6" s="1"/>
  <c r="Y158" i="6" s="1"/>
  <c r="Z158" i="6" s="1"/>
  <c r="AA158" i="6" s="1"/>
  <c r="J143" i="6"/>
  <c r="M143" i="6" s="1"/>
  <c r="Y143" i="6" s="1"/>
  <c r="Z143" i="6" s="1"/>
  <c r="AA143" i="6" s="1"/>
  <c r="J133" i="6"/>
  <c r="M133" i="6" s="1"/>
  <c r="Y133" i="6" s="1"/>
  <c r="Z133" i="6" s="1"/>
  <c r="AA133" i="6" s="1"/>
  <c r="J121" i="6"/>
  <c r="M121" i="6" s="1"/>
  <c r="Y121" i="6" s="1"/>
  <c r="Z121" i="6" s="1"/>
  <c r="AA121" i="6" s="1"/>
  <c r="J106" i="6"/>
  <c r="M106" i="6" s="1"/>
  <c r="Y106" i="6" s="1"/>
  <c r="Z106" i="6" s="1"/>
  <c r="AA106" i="6" s="1"/>
  <c r="J94" i="6"/>
  <c r="M94" i="6" s="1"/>
  <c r="Y94" i="6" s="1"/>
  <c r="Z94" i="6" s="1"/>
  <c r="AA94" i="6" s="1"/>
  <c r="J79" i="6"/>
  <c r="M79" i="6" s="1"/>
  <c r="Y79" i="6" s="1"/>
  <c r="Z79" i="6" s="1"/>
  <c r="AA79" i="6" s="1"/>
  <c r="J69" i="6"/>
  <c r="M69" i="6" s="1"/>
  <c r="Y69" i="6" s="1"/>
  <c r="Z69" i="6" s="1"/>
  <c r="AA69" i="6" s="1"/>
  <c r="J57" i="6"/>
  <c r="M57" i="6" s="1"/>
  <c r="Y57" i="6" s="1"/>
  <c r="Z57" i="6" s="1"/>
  <c r="AA57" i="6" s="1"/>
  <c r="J42" i="6"/>
  <c r="M42" i="6" s="1"/>
  <c r="Y42" i="6" s="1"/>
  <c r="Z42" i="6" s="1"/>
  <c r="AA42" i="6" s="1"/>
  <c r="J30" i="6"/>
  <c r="M30" i="6" s="1"/>
  <c r="Y30" i="6" s="1"/>
  <c r="Z30" i="6" s="1"/>
  <c r="AA30" i="6" s="1"/>
  <c r="J15" i="6"/>
  <c r="M15" i="6" s="1"/>
  <c r="Y15" i="6" s="1"/>
  <c r="Z15" i="6" s="1"/>
  <c r="AA15" i="6" s="1"/>
  <c r="L563" i="6"/>
  <c r="Z563" i="6" s="1"/>
  <c r="AA563" i="6" s="1"/>
  <c r="L454" i="6"/>
  <c r="Z454" i="6" s="1"/>
  <c r="AA454" i="6" s="1"/>
  <c r="L411" i="6"/>
  <c r="Z411" i="6" s="1"/>
  <c r="AA411" i="6" s="1"/>
  <c r="L338" i="6"/>
  <c r="Z338" i="6" s="1"/>
  <c r="AA338" i="6" s="1"/>
  <c r="L226" i="6"/>
  <c r="Z226" i="6" s="1"/>
  <c r="AA226" i="6" s="1"/>
  <c r="L177" i="6"/>
  <c r="Z177" i="6" s="1"/>
  <c r="AA177" i="6" s="1"/>
  <c r="L49" i="6"/>
  <c r="Z49" i="6" s="1"/>
  <c r="AA49" i="6" s="1"/>
  <c r="U6" i="6"/>
  <c r="V6" i="6" s="1"/>
  <c r="U495" i="6"/>
  <c r="V495" i="6" s="1"/>
  <c r="U427" i="6"/>
  <c r="V427" i="6" s="1"/>
  <c r="U419" i="6"/>
  <c r="V419" i="6" s="1"/>
  <c r="U407" i="6"/>
  <c r="V407" i="6" s="1"/>
  <c r="U391" i="6"/>
  <c r="V391" i="6" s="1"/>
  <c r="U367" i="6"/>
  <c r="V367" i="6" s="1"/>
  <c r="U355" i="6"/>
  <c r="V355" i="6" s="1"/>
  <c r="U335" i="6"/>
  <c r="V335" i="6" s="1"/>
  <c r="U323" i="6"/>
  <c r="V323" i="6" s="1"/>
  <c r="U315" i="6"/>
  <c r="V315" i="6" s="1"/>
  <c r="U303" i="6"/>
  <c r="V303" i="6" s="1"/>
  <c r="U299" i="6"/>
  <c r="V299" i="6" s="1"/>
  <c r="U279" i="6"/>
  <c r="V279" i="6" s="1"/>
  <c r="U275" i="6"/>
  <c r="V275" i="6" s="1"/>
  <c r="U271" i="6"/>
  <c r="V271" i="6" s="1"/>
  <c r="U263" i="6"/>
  <c r="V263" i="6" s="1"/>
  <c r="U259" i="6"/>
  <c r="V259" i="6" s="1"/>
  <c r="U251" i="6"/>
  <c r="V251" i="6" s="1"/>
  <c r="U247" i="6"/>
  <c r="V247" i="6" s="1"/>
  <c r="U243" i="6"/>
  <c r="V243" i="6" s="1"/>
  <c r="U239" i="6"/>
  <c r="V239" i="6" s="1"/>
  <c r="U235" i="6"/>
  <c r="V235" i="6" s="1"/>
  <c r="U231" i="6"/>
  <c r="V231" i="6" s="1"/>
  <c r="U227" i="6"/>
  <c r="V227" i="6" s="1"/>
  <c r="U223" i="6"/>
  <c r="V223" i="6" s="1"/>
  <c r="U215" i="6"/>
  <c r="V215" i="6" s="1"/>
  <c r="U211" i="6"/>
  <c r="V211" i="6" s="1"/>
  <c r="U207" i="6"/>
  <c r="V207" i="6" s="1"/>
  <c r="U203" i="6"/>
  <c r="V203" i="6" s="1"/>
  <c r="U199" i="6"/>
  <c r="V199" i="6" s="1"/>
  <c r="U195" i="6"/>
  <c r="V195" i="6" s="1"/>
  <c r="U191" i="6"/>
  <c r="V191" i="6" s="1"/>
  <c r="U187" i="6"/>
  <c r="V187" i="6" s="1"/>
  <c r="U183" i="6"/>
  <c r="V183" i="6" s="1"/>
  <c r="U179" i="6"/>
  <c r="V179" i="6" s="1"/>
  <c r="U175" i="6"/>
  <c r="V175" i="6" s="1"/>
  <c r="U171" i="6"/>
  <c r="V171" i="6" s="1"/>
  <c r="U167" i="6"/>
  <c r="V167" i="6" s="1"/>
  <c r="U163" i="6"/>
  <c r="V163" i="6" s="1"/>
  <c r="U159" i="6"/>
  <c r="V159" i="6" s="1"/>
  <c r="U155" i="6"/>
  <c r="V155" i="6" s="1"/>
  <c r="U151" i="6"/>
  <c r="V151" i="6" s="1"/>
  <c r="U147" i="6"/>
  <c r="V147" i="6" s="1"/>
  <c r="U143" i="6"/>
  <c r="V143" i="6" s="1"/>
  <c r="U139" i="6"/>
  <c r="V139" i="6" s="1"/>
  <c r="U135" i="6"/>
  <c r="V135" i="6" s="1"/>
  <c r="U131" i="6"/>
  <c r="V131" i="6" s="1"/>
  <c r="U127" i="6"/>
  <c r="V127" i="6" s="1"/>
  <c r="U123" i="6"/>
  <c r="V123" i="6" s="1"/>
  <c r="U119" i="6"/>
  <c r="V119" i="6" s="1"/>
  <c r="U115" i="6"/>
  <c r="V115" i="6" s="1"/>
  <c r="U111" i="6"/>
  <c r="V111" i="6" s="1"/>
  <c r="U107" i="6"/>
  <c r="V107" i="6" s="1"/>
  <c r="U103" i="6"/>
  <c r="V103" i="6" s="1"/>
  <c r="U99" i="6"/>
  <c r="V99" i="6" s="1"/>
  <c r="U95" i="6"/>
  <c r="V95" i="6" s="1"/>
  <c r="U91" i="6"/>
  <c r="V91" i="6" s="1"/>
  <c r="U87" i="6"/>
  <c r="V87" i="6" s="1"/>
  <c r="U83" i="6"/>
  <c r="V83" i="6" s="1"/>
  <c r="U79" i="6"/>
  <c r="V79" i="6" s="1"/>
  <c r="U75" i="6"/>
  <c r="V75" i="6" s="1"/>
  <c r="U71" i="6"/>
  <c r="V71" i="6" s="1"/>
  <c r="U67" i="6"/>
  <c r="V67" i="6" s="1"/>
  <c r="U63" i="6"/>
  <c r="V63" i="6" s="1"/>
  <c r="U59" i="6"/>
  <c r="V59" i="6" s="1"/>
  <c r="U55" i="6"/>
  <c r="V55" i="6" s="1"/>
  <c r="U51" i="6"/>
  <c r="V51" i="6" s="1"/>
  <c r="U47" i="6"/>
  <c r="V47" i="6" s="1"/>
  <c r="U43" i="6"/>
  <c r="V43" i="6" s="1"/>
  <c r="U39" i="6"/>
  <c r="V39" i="6" s="1"/>
  <c r="U35" i="6"/>
  <c r="V35" i="6" s="1"/>
  <c r="U31" i="6"/>
  <c r="V31" i="6" s="1"/>
  <c r="U27" i="6"/>
  <c r="V27" i="6" s="1"/>
  <c r="U23" i="6"/>
  <c r="V23" i="6" s="1"/>
  <c r="U19" i="6"/>
  <c r="V19" i="6" s="1"/>
  <c r="U15" i="6"/>
  <c r="V15" i="6" s="1"/>
  <c r="J566" i="6"/>
  <c r="M566" i="6" s="1"/>
  <c r="Y566" i="6" s="1"/>
  <c r="Z566" i="6" s="1"/>
  <c r="AA566" i="6" s="1"/>
  <c r="J558" i="6"/>
  <c r="M558" i="6" s="1"/>
  <c r="Y558" i="6" s="1"/>
  <c r="Z558" i="6" s="1"/>
  <c r="AA558" i="6" s="1"/>
  <c r="J550" i="6"/>
  <c r="M550" i="6" s="1"/>
  <c r="Y550" i="6" s="1"/>
  <c r="Z550" i="6" s="1"/>
  <c r="AA550" i="6" s="1"/>
  <c r="J542" i="6"/>
  <c r="M542" i="6" s="1"/>
  <c r="Y542" i="6" s="1"/>
  <c r="Z542" i="6" s="1"/>
  <c r="AA542" i="6" s="1"/>
  <c r="J534" i="6"/>
  <c r="M534" i="6" s="1"/>
  <c r="Y534" i="6" s="1"/>
  <c r="Z534" i="6" s="1"/>
  <c r="AA534" i="6" s="1"/>
  <c r="J526" i="6"/>
  <c r="M526" i="6" s="1"/>
  <c r="Y526" i="6" s="1"/>
  <c r="Z526" i="6" s="1"/>
  <c r="AA526" i="6" s="1"/>
  <c r="J518" i="6"/>
  <c r="M518" i="6" s="1"/>
  <c r="Y518" i="6" s="1"/>
  <c r="Z518" i="6" s="1"/>
  <c r="AA518" i="6" s="1"/>
  <c r="J510" i="6"/>
  <c r="M510" i="6" s="1"/>
  <c r="Y510" i="6" s="1"/>
  <c r="Z510" i="6" s="1"/>
  <c r="AA510" i="6" s="1"/>
  <c r="J474" i="6"/>
  <c r="M474" i="6" s="1"/>
  <c r="Y474" i="6" s="1"/>
  <c r="Z474" i="6" s="1"/>
  <c r="AA474" i="6" s="1"/>
  <c r="J462" i="6"/>
  <c r="M462" i="6" s="1"/>
  <c r="Y462" i="6" s="1"/>
  <c r="Z462" i="6" s="1"/>
  <c r="AA462" i="6" s="1"/>
  <c r="J447" i="6"/>
  <c r="M447" i="6" s="1"/>
  <c r="Y447" i="6" s="1"/>
  <c r="Z447" i="6" s="1"/>
  <c r="AA447" i="6" s="1"/>
  <c r="J410" i="6"/>
  <c r="M410" i="6" s="1"/>
  <c r="Y410" i="6" s="1"/>
  <c r="Z410" i="6" s="1"/>
  <c r="AA410" i="6" s="1"/>
  <c r="J398" i="6"/>
  <c r="M398" i="6" s="1"/>
  <c r="Y398" i="6" s="1"/>
  <c r="Z398" i="6" s="1"/>
  <c r="AA398" i="6" s="1"/>
  <c r="J383" i="6"/>
  <c r="M383" i="6" s="1"/>
  <c r="Y383" i="6" s="1"/>
  <c r="Z383" i="6" s="1"/>
  <c r="AA383" i="6" s="1"/>
  <c r="J346" i="6"/>
  <c r="M346" i="6" s="1"/>
  <c r="Y346" i="6" s="1"/>
  <c r="Z346" i="6" s="1"/>
  <c r="AA346" i="6" s="1"/>
  <c r="J334" i="6"/>
  <c r="M334" i="6" s="1"/>
  <c r="Y334" i="6" s="1"/>
  <c r="Z334" i="6" s="1"/>
  <c r="AA334" i="6" s="1"/>
  <c r="J319" i="6"/>
  <c r="M319" i="6" s="1"/>
  <c r="Y319" i="6" s="1"/>
  <c r="Z319" i="6" s="1"/>
  <c r="AA319" i="6" s="1"/>
  <c r="J282" i="6"/>
  <c r="M282" i="6" s="1"/>
  <c r="Y282" i="6" s="1"/>
  <c r="Z282" i="6" s="1"/>
  <c r="AA282" i="6" s="1"/>
  <c r="J270" i="6"/>
  <c r="M270" i="6" s="1"/>
  <c r="Y270" i="6" s="1"/>
  <c r="Z270" i="6" s="1"/>
  <c r="AA270" i="6" s="1"/>
  <c r="J218" i="6"/>
  <c r="M218" i="6" s="1"/>
  <c r="Y218" i="6" s="1"/>
  <c r="Z218" i="6" s="1"/>
  <c r="AA218" i="6" s="1"/>
  <c r="J206" i="6"/>
  <c r="M206" i="6" s="1"/>
  <c r="Y206" i="6" s="1"/>
  <c r="Z206" i="6" s="1"/>
  <c r="AA206" i="6" s="1"/>
  <c r="J191" i="6"/>
  <c r="M191" i="6" s="1"/>
  <c r="Y191" i="6" s="1"/>
  <c r="Z191" i="6" s="1"/>
  <c r="AA191" i="6" s="1"/>
  <c r="J154" i="6"/>
  <c r="M154" i="6" s="1"/>
  <c r="Y154" i="6" s="1"/>
  <c r="Z154" i="6" s="1"/>
  <c r="AA154" i="6" s="1"/>
  <c r="J142" i="6"/>
  <c r="M142" i="6" s="1"/>
  <c r="Y142" i="6" s="1"/>
  <c r="Z142" i="6" s="1"/>
  <c r="AA142" i="6" s="1"/>
  <c r="J127" i="6"/>
  <c r="M127" i="6" s="1"/>
  <c r="Y127" i="6" s="1"/>
  <c r="Z127" i="6" s="1"/>
  <c r="AA127" i="6" s="1"/>
  <c r="J90" i="6"/>
  <c r="M90" i="6" s="1"/>
  <c r="Y90" i="6" s="1"/>
  <c r="Z90" i="6" s="1"/>
  <c r="AA90" i="6" s="1"/>
  <c r="J78" i="6"/>
  <c r="M78" i="6" s="1"/>
  <c r="Y78" i="6" s="1"/>
  <c r="Z78" i="6" s="1"/>
  <c r="AA78" i="6" s="1"/>
  <c r="J63" i="6"/>
  <c r="M63" i="6" s="1"/>
  <c r="Y63" i="6" s="1"/>
  <c r="Z63" i="6" s="1"/>
  <c r="AA63" i="6" s="1"/>
  <c r="J26" i="6"/>
  <c r="M26" i="6" s="1"/>
  <c r="Y26" i="6" s="1"/>
  <c r="Z26" i="6" s="1"/>
  <c r="AA26" i="6" s="1"/>
  <c r="J14" i="6"/>
  <c r="M14" i="6" s="1"/>
  <c r="Y14" i="6" s="1"/>
  <c r="Z14" i="6" s="1"/>
  <c r="AA14" i="6" s="1"/>
  <c r="L439" i="6"/>
  <c r="Z439" i="6" s="1"/>
  <c r="AA439" i="6" s="1"/>
  <c r="L326" i="6"/>
  <c r="Z326" i="6" s="1"/>
  <c r="AA326" i="6" s="1"/>
  <c r="L283" i="6"/>
  <c r="Z283" i="6" s="1"/>
  <c r="AA283" i="6" s="1"/>
  <c r="L210" i="6"/>
  <c r="Z210" i="6" s="1"/>
  <c r="AA210" i="6" s="1"/>
  <c r="L146" i="6"/>
  <c r="Z146" i="6" s="1"/>
  <c r="AA146" i="6" s="1"/>
  <c r="U9" i="6"/>
  <c r="V9" i="6" s="1"/>
  <c r="U575" i="6"/>
  <c r="V575" i="6" s="1"/>
  <c r="U507" i="6"/>
  <c r="V507" i="6" s="1"/>
  <c r="U499" i="6"/>
  <c r="V499" i="6" s="1"/>
  <c r="U487" i="6"/>
  <c r="V487" i="6" s="1"/>
  <c r="U483" i="6"/>
  <c r="V483" i="6" s="1"/>
  <c r="U471" i="6"/>
  <c r="V471" i="6" s="1"/>
  <c r="U459" i="6"/>
  <c r="V459" i="6" s="1"/>
  <c r="U447" i="6"/>
  <c r="V447" i="6" s="1"/>
  <c r="U435" i="6"/>
  <c r="V435" i="6" s="1"/>
  <c r="U423" i="6"/>
  <c r="V423" i="6" s="1"/>
  <c r="U415" i="6"/>
  <c r="V415" i="6" s="1"/>
  <c r="U403" i="6"/>
  <c r="V403" i="6" s="1"/>
  <c r="U387" i="6"/>
  <c r="V387" i="6" s="1"/>
  <c r="U375" i="6"/>
  <c r="V375" i="6" s="1"/>
  <c r="U363" i="6"/>
  <c r="V363" i="6" s="1"/>
  <c r="U351" i="6"/>
  <c r="V351" i="6" s="1"/>
  <c r="U339" i="6"/>
  <c r="V339" i="6" s="1"/>
  <c r="U331" i="6"/>
  <c r="V331" i="6" s="1"/>
  <c r="U319" i="6"/>
  <c r="V319" i="6" s="1"/>
  <c r="U307" i="6"/>
  <c r="V307" i="6" s="1"/>
  <c r="U291" i="6"/>
  <c r="V291" i="6" s="1"/>
  <c r="U8" i="6"/>
  <c r="V8" i="6" s="1"/>
  <c r="U566" i="6"/>
  <c r="V566" i="6" s="1"/>
  <c r="U554" i="6"/>
  <c r="V554" i="6" s="1"/>
  <c r="U546" i="6"/>
  <c r="V546" i="6" s="1"/>
  <c r="U538" i="6"/>
  <c r="V538" i="6" s="1"/>
  <c r="U526" i="6"/>
  <c r="V526" i="6" s="1"/>
  <c r="U518" i="6"/>
  <c r="V518" i="6" s="1"/>
  <c r="U502" i="6"/>
  <c r="V502" i="6" s="1"/>
  <c r="U478" i="6"/>
  <c r="V478" i="6" s="1"/>
  <c r="U474" i="6"/>
  <c r="V474" i="6" s="1"/>
  <c r="U470" i="6"/>
  <c r="V470" i="6" s="1"/>
  <c r="U462" i="6"/>
  <c r="V462" i="6" s="1"/>
  <c r="U458" i="6"/>
  <c r="V458" i="6" s="1"/>
  <c r="U430" i="6"/>
  <c r="V430" i="6" s="1"/>
  <c r="U418" i="6"/>
  <c r="V418" i="6" s="1"/>
  <c r="U382" i="6"/>
  <c r="V382" i="6" s="1"/>
  <c r="U374" i="6"/>
  <c r="V374" i="6" s="1"/>
  <c r="U350" i="6"/>
  <c r="V350" i="6" s="1"/>
  <c r="U346" i="6"/>
  <c r="V346" i="6" s="1"/>
  <c r="U342" i="6"/>
  <c r="V342" i="6" s="1"/>
  <c r="U322" i="6"/>
  <c r="V322" i="6" s="1"/>
  <c r="U318" i="6"/>
  <c r="V318" i="6" s="1"/>
  <c r="U314" i="6"/>
  <c r="V314" i="6" s="1"/>
  <c r="U306" i="6"/>
  <c r="V306" i="6" s="1"/>
  <c r="U290" i="6"/>
  <c r="V290" i="6" s="1"/>
  <c r="U254" i="6"/>
  <c r="V254" i="6" s="1"/>
  <c r="U246" i="6"/>
  <c r="V246" i="6" s="1"/>
  <c r="U242" i="6"/>
  <c r="V242" i="6" s="1"/>
  <c r="U238" i="6"/>
  <c r="V238" i="6" s="1"/>
  <c r="U234" i="6"/>
  <c r="V234" i="6" s="1"/>
  <c r="U230" i="6"/>
  <c r="V230" i="6" s="1"/>
  <c r="U222" i="6"/>
  <c r="V222" i="6" s="1"/>
  <c r="U218" i="6"/>
  <c r="V218" i="6" s="1"/>
  <c r="U214" i="6"/>
  <c r="V214" i="6" s="1"/>
  <c r="U190" i="6"/>
  <c r="V190" i="6" s="1"/>
  <c r="U186" i="6"/>
  <c r="V186" i="6" s="1"/>
  <c r="U182" i="6"/>
  <c r="V182" i="6" s="1"/>
  <c r="U142" i="6"/>
  <c r="V142" i="6" s="1"/>
  <c r="U138" i="6"/>
  <c r="V138" i="6" s="1"/>
  <c r="U134" i="6"/>
  <c r="V134" i="6" s="1"/>
  <c r="U130" i="6"/>
  <c r="V130" i="6" s="1"/>
  <c r="U126" i="6"/>
  <c r="V126" i="6" s="1"/>
  <c r="U122" i="6"/>
  <c r="V122" i="6" s="1"/>
  <c r="U118" i="6"/>
  <c r="V118" i="6" s="1"/>
  <c r="U110" i="6"/>
  <c r="V110" i="6" s="1"/>
  <c r="U106" i="6"/>
  <c r="V106" i="6" s="1"/>
  <c r="U102" i="6"/>
  <c r="V102" i="6" s="1"/>
  <c r="U98" i="6"/>
  <c r="V98" i="6" s="1"/>
  <c r="U94" i="6"/>
  <c r="V94" i="6" s="1"/>
  <c r="U90" i="6"/>
  <c r="V90" i="6" s="1"/>
  <c r="U86" i="6"/>
  <c r="V86" i="6" s="1"/>
  <c r="U82" i="6"/>
  <c r="V82" i="6" s="1"/>
  <c r="U78" i="6"/>
  <c r="V78" i="6" s="1"/>
  <c r="U74" i="6"/>
  <c r="V74" i="6" s="1"/>
  <c r="U70" i="6"/>
  <c r="V70" i="6" s="1"/>
  <c r="U66" i="6"/>
  <c r="V66" i="6" s="1"/>
  <c r="U62" i="6"/>
  <c r="V62" i="6" s="1"/>
  <c r="U58" i="6"/>
  <c r="V58" i="6" s="1"/>
  <c r="U54" i="6"/>
  <c r="V54" i="6" s="1"/>
  <c r="U46" i="6"/>
  <c r="V46" i="6" s="1"/>
  <c r="U42" i="6"/>
  <c r="V42" i="6" s="1"/>
  <c r="U38" i="6"/>
  <c r="V38" i="6" s="1"/>
  <c r="U34" i="6"/>
  <c r="V34" i="6" s="1"/>
  <c r="U30" i="6"/>
  <c r="V30" i="6" s="1"/>
  <c r="U26" i="6"/>
  <c r="V26" i="6" s="1"/>
  <c r="U22" i="6"/>
  <c r="V22" i="6" s="1"/>
  <c r="U18" i="6"/>
  <c r="V18" i="6" s="1"/>
  <c r="U14" i="6"/>
  <c r="V14" i="6" s="1"/>
  <c r="J8" i="6"/>
  <c r="M8" i="6" s="1"/>
  <c r="Y8" i="6" s="1"/>
  <c r="Z8" i="6" s="1"/>
  <c r="AA8" i="6" s="1"/>
  <c r="J573" i="6"/>
  <c r="M573" i="6" s="1"/>
  <c r="Y573" i="6" s="1"/>
  <c r="Z573" i="6" s="1"/>
  <c r="AA573" i="6" s="1"/>
  <c r="J565" i="6"/>
  <c r="M565" i="6" s="1"/>
  <c r="Y565" i="6" s="1"/>
  <c r="Z565" i="6" s="1"/>
  <c r="AA565" i="6" s="1"/>
  <c r="J557" i="6"/>
  <c r="M557" i="6" s="1"/>
  <c r="Y557" i="6" s="1"/>
  <c r="Z557" i="6" s="1"/>
  <c r="AA557" i="6" s="1"/>
  <c r="J549" i="6"/>
  <c r="M549" i="6" s="1"/>
  <c r="Y549" i="6" s="1"/>
  <c r="Z549" i="6" s="1"/>
  <c r="AA549" i="6" s="1"/>
  <c r="J541" i="6"/>
  <c r="M541" i="6" s="1"/>
  <c r="Y541" i="6" s="1"/>
  <c r="Z541" i="6" s="1"/>
  <c r="AA541" i="6" s="1"/>
  <c r="J533" i="6"/>
  <c r="M533" i="6" s="1"/>
  <c r="Y533" i="6" s="1"/>
  <c r="Z533" i="6" s="1"/>
  <c r="AA533" i="6" s="1"/>
  <c r="J525" i="6"/>
  <c r="M525" i="6" s="1"/>
  <c r="Y525" i="6" s="1"/>
  <c r="Z525" i="6" s="1"/>
  <c r="AA525" i="6" s="1"/>
  <c r="J517" i="6"/>
  <c r="M517" i="6" s="1"/>
  <c r="Y517" i="6" s="1"/>
  <c r="Z517" i="6" s="1"/>
  <c r="AA517" i="6" s="1"/>
  <c r="J509" i="6"/>
  <c r="M509" i="6" s="1"/>
  <c r="Y509" i="6" s="1"/>
  <c r="Z509" i="6" s="1"/>
  <c r="AA509" i="6" s="1"/>
  <c r="J495" i="6"/>
  <c r="M495" i="6" s="1"/>
  <c r="Y495" i="6" s="1"/>
  <c r="Z495" i="6" s="1"/>
  <c r="AA495" i="6" s="1"/>
  <c r="J485" i="6"/>
  <c r="M485" i="6" s="1"/>
  <c r="Y485" i="6" s="1"/>
  <c r="Z485" i="6" s="1"/>
  <c r="AA485" i="6" s="1"/>
  <c r="J473" i="6"/>
  <c r="M473" i="6" s="1"/>
  <c r="Y473" i="6" s="1"/>
  <c r="Z473" i="6" s="1"/>
  <c r="AA473" i="6" s="1"/>
  <c r="J458" i="6"/>
  <c r="M458" i="6" s="1"/>
  <c r="Y458" i="6" s="1"/>
  <c r="Z458" i="6" s="1"/>
  <c r="AA458" i="6" s="1"/>
  <c r="J446" i="6"/>
  <c r="M446" i="6" s="1"/>
  <c r="Y446" i="6" s="1"/>
  <c r="Z446" i="6" s="1"/>
  <c r="AA446" i="6" s="1"/>
  <c r="J431" i="6"/>
  <c r="M431" i="6" s="1"/>
  <c r="Y431" i="6" s="1"/>
  <c r="Z431" i="6" s="1"/>
  <c r="AA431" i="6" s="1"/>
  <c r="J394" i="6"/>
  <c r="M394" i="6" s="1"/>
  <c r="Y394" i="6" s="1"/>
  <c r="Z394" i="6" s="1"/>
  <c r="AA394" i="6" s="1"/>
  <c r="J382" i="6"/>
  <c r="M382" i="6" s="1"/>
  <c r="Y382" i="6" s="1"/>
  <c r="Z382" i="6" s="1"/>
  <c r="AA382" i="6" s="1"/>
  <c r="J367" i="6"/>
  <c r="M367" i="6" s="1"/>
  <c r="Y367" i="6" s="1"/>
  <c r="Z367" i="6" s="1"/>
  <c r="AA367" i="6" s="1"/>
  <c r="J330" i="6"/>
  <c r="M330" i="6" s="1"/>
  <c r="Y330" i="6" s="1"/>
  <c r="Z330" i="6" s="1"/>
  <c r="AA330" i="6" s="1"/>
  <c r="J318" i="6"/>
  <c r="M318" i="6" s="1"/>
  <c r="Y318" i="6" s="1"/>
  <c r="Z318" i="6" s="1"/>
  <c r="AA318" i="6" s="1"/>
  <c r="J303" i="6"/>
  <c r="M303" i="6" s="1"/>
  <c r="Y303" i="6" s="1"/>
  <c r="Z303" i="6" s="1"/>
  <c r="AA303" i="6" s="1"/>
  <c r="J266" i="6"/>
  <c r="M266" i="6" s="1"/>
  <c r="Y266" i="6" s="1"/>
  <c r="Z266" i="6" s="1"/>
  <c r="AA266" i="6" s="1"/>
  <c r="J254" i="6"/>
  <c r="M254" i="6" s="1"/>
  <c r="Y254" i="6" s="1"/>
  <c r="Z254" i="6" s="1"/>
  <c r="AA254" i="6" s="1"/>
  <c r="J239" i="6"/>
  <c r="M239" i="6" s="1"/>
  <c r="Y239" i="6" s="1"/>
  <c r="Z239" i="6" s="1"/>
  <c r="AA239" i="6" s="1"/>
  <c r="J202" i="6"/>
  <c r="M202" i="6" s="1"/>
  <c r="Y202" i="6" s="1"/>
  <c r="Z202" i="6" s="1"/>
  <c r="AA202" i="6" s="1"/>
  <c r="J190" i="6"/>
  <c r="M190" i="6" s="1"/>
  <c r="Y190" i="6" s="1"/>
  <c r="Z190" i="6" s="1"/>
  <c r="AA190" i="6" s="1"/>
  <c r="J175" i="6"/>
  <c r="M175" i="6" s="1"/>
  <c r="Y175" i="6" s="1"/>
  <c r="Z175" i="6" s="1"/>
  <c r="AA175" i="6" s="1"/>
  <c r="J138" i="6"/>
  <c r="M138" i="6" s="1"/>
  <c r="Y138" i="6" s="1"/>
  <c r="Z138" i="6" s="1"/>
  <c r="AA138" i="6" s="1"/>
  <c r="J126" i="6"/>
  <c r="M126" i="6" s="1"/>
  <c r="Y126" i="6" s="1"/>
  <c r="Z126" i="6" s="1"/>
  <c r="AA126" i="6" s="1"/>
  <c r="J111" i="6"/>
  <c r="M111" i="6" s="1"/>
  <c r="Y111" i="6" s="1"/>
  <c r="Z111" i="6" s="1"/>
  <c r="AA111" i="6" s="1"/>
  <c r="J74" i="6"/>
  <c r="M74" i="6" s="1"/>
  <c r="Y74" i="6" s="1"/>
  <c r="Z74" i="6" s="1"/>
  <c r="AA74" i="6" s="1"/>
  <c r="J62" i="6"/>
  <c r="M62" i="6" s="1"/>
  <c r="Y62" i="6" s="1"/>
  <c r="Z62" i="6" s="1"/>
  <c r="AA62" i="6" s="1"/>
  <c r="J47" i="6"/>
  <c r="M47" i="6" s="1"/>
  <c r="Y47" i="6" s="1"/>
  <c r="Z47" i="6" s="1"/>
  <c r="AA47" i="6" s="1"/>
  <c r="L5" i="6"/>
  <c r="Z5" i="6" s="1"/>
  <c r="AA5" i="6" s="1"/>
  <c r="L482" i="6"/>
  <c r="Z482" i="6" s="1"/>
  <c r="AA482" i="6" s="1"/>
  <c r="L438" i="6"/>
  <c r="Z438" i="6" s="1"/>
  <c r="AA438" i="6" s="1"/>
  <c r="L311" i="6"/>
  <c r="Z311" i="6" s="1"/>
  <c r="AA311" i="6" s="1"/>
  <c r="L198" i="6"/>
  <c r="Z198" i="6" s="1"/>
  <c r="AA198" i="6" s="1"/>
  <c r="J492" i="6"/>
  <c r="M492" i="6" s="1"/>
  <c r="Y492" i="6" s="1"/>
  <c r="L492" i="6"/>
  <c r="L488" i="6"/>
  <c r="J488" i="6"/>
  <c r="M488" i="6" s="1"/>
  <c r="Y488" i="6" s="1"/>
  <c r="L484" i="6"/>
  <c r="J484" i="6"/>
  <c r="M484" i="6" s="1"/>
  <c r="Y484" i="6" s="1"/>
  <c r="J464" i="6"/>
  <c r="M464" i="6" s="1"/>
  <c r="Y464" i="6" s="1"/>
  <c r="L464" i="6"/>
  <c r="L448" i="6"/>
  <c r="J448" i="6"/>
  <c r="M448" i="6" s="1"/>
  <c r="Y448" i="6" s="1"/>
  <c r="L412" i="6"/>
  <c r="J412" i="6"/>
  <c r="M412" i="6" s="1"/>
  <c r="Y412" i="6" s="1"/>
  <c r="L408" i="6"/>
  <c r="J408" i="6"/>
  <c r="M408" i="6" s="1"/>
  <c r="Y408" i="6" s="1"/>
  <c r="L392" i="6"/>
  <c r="J392" i="6"/>
  <c r="M392" i="6" s="1"/>
  <c r="Y392" i="6" s="1"/>
  <c r="Z392" i="6" s="1"/>
  <c r="AA392" i="6" s="1"/>
  <c r="L376" i="6"/>
  <c r="J376" i="6"/>
  <c r="M376" i="6" s="1"/>
  <c r="Y376" i="6" s="1"/>
  <c r="J372" i="6"/>
  <c r="M372" i="6" s="1"/>
  <c r="Y372" i="6" s="1"/>
  <c r="L372" i="6"/>
  <c r="L348" i="6"/>
  <c r="J348" i="6"/>
  <c r="M348" i="6" s="1"/>
  <c r="Y348" i="6" s="1"/>
  <c r="L344" i="6"/>
  <c r="J344" i="6"/>
  <c r="M344" i="6" s="1"/>
  <c r="Y344" i="6" s="1"/>
  <c r="Z344" i="6" s="1"/>
  <c r="AA344" i="6" s="1"/>
  <c r="L328" i="6"/>
  <c r="J328" i="6"/>
  <c r="M328" i="6" s="1"/>
  <c r="Y328" i="6" s="1"/>
  <c r="L312" i="6"/>
  <c r="J312" i="6"/>
  <c r="M312" i="6" s="1"/>
  <c r="Y312" i="6" s="1"/>
  <c r="Z312" i="6" s="1"/>
  <c r="AA312" i="6" s="1"/>
  <c r="J308" i="6"/>
  <c r="M308" i="6" s="1"/>
  <c r="Y308" i="6" s="1"/>
  <c r="L308" i="6"/>
  <c r="J300" i="6"/>
  <c r="M300" i="6" s="1"/>
  <c r="Y300" i="6" s="1"/>
  <c r="L300" i="6"/>
  <c r="L296" i="6"/>
  <c r="J296" i="6"/>
  <c r="M296" i="6" s="1"/>
  <c r="Y296" i="6" s="1"/>
  <c r="L292" i="6"/>
  <c r="J292" i="6"/>
  <c r="M292" i="6" s="1"/>
  <c r="Y292" i="6" s="1"/>
  <c r="Z292" i="6" s="1"/>
  <c r="AA292" i="6" s="1"/>
  <c r="J272" i="6"/>
  <c r="M272" i="6" s="1"/>
  <c r="Y272" i="6" s="1"/>
  <c r="L272" i="6"/>
  <c r="L256" i="6"/>
  <c r="J256" i="6"/>
  <c r="M256" i="6" s="1"/>
  <c r="Y256" i="6" s="1"/>
  <c r="Z256" i="6" s="1"/>
  <c r="AA256" i="6" s="1"/>
  <c r="J236" i="6"/>
  <c r="M236" i="6" s="1"/>
  <c r="Y236" i="6" s="1"/>
  <c r="L236" i="6"/>
  <c r="L228" i="6"/>
  <c r="J228" i="6"/>
  <c r="M228" i="6" s="1"/>
  <c r="Y228" i="6" s="1"/>
  <c r="Z228" i="6" s="1"/>
  <c r="AA228" i="6" s="1"/>
  <c r="L220" i="6"/>
  <c r="J220" i="6"/>
  <c r="M220" i="6" s="1"/>
  <c r="Y220" i="6" s="1"/>
  <c r="L192" i="6"/>
  <c r="J192" i="6"/>
  <c r="M192" i="6" s="1"/>
  <c r="Y192" i="6" s="1"/>
  <c r="Z192" i="6" s="1"/>
  <c r="AA192" i="6" s="1"/>
  <c r="L176" i="6"/>
  <c r="J176" i="6"/>
  <c r="M176" i="6" s="1"/>
  <c r="Y176" i="6" s="1"/>
  <c r="L144" i="6"/>
  <c r="J144" i="6"/>
  <c r="M144" i="6" s="1"/>
  <c r="Y144" i="6" s="1"/>
  <c r="Z144" i="6" s="1"/>
  <c r="AA144" i="6" s="1"/>
  <c r="L140" i="6"/>
  <c r="J140" i="6"/>
  <c r="M140" i="6" s="1"/>
  <c r="Y140" i="6" s="1"/>
  <c r="L132" i="6"/>
  <c r="J132" i="6"/>
  <c r="M132" i="6" s="1"/>
  <c r="Y132" i="6" s="1"/>
  <c r="Z132" i="6" s="1"/>
  <c r="AA132" i="6" s="1"/>
  <c r="L128" i="6"/>
  <c r="J128" i="6"/>
  <c r="M128" i="6" s="1"/>
  <c r="Y128" i="6" s="1"/>
  <c r="L96" i="6"/>
  <c r="J96" i="6"/>
  <c r="M96" i="6" s="1"/>
  <c r="Y96" i="6" s="1"/>
  <c r="Z96" i="6" s="1"/>
  <c r="AA96" i="6" s="1"/>
  <c r="L84" i="6"/>
  <c r="J84" i="6"/>
  <c r="M84" i="6" s="1"/>
  <c r="Y84" i="6" s="1"/>
  <c r="L76" i="6"/>
  <c r="J76" i="6"/>
  <c r="M76" i="6" s="1"/>
  <c r="Y76" i="6" s="1"/>
  <c r="Z76" i="6" s="1"/>
  <c r="AA76" i="6" s="1"/>
  <c r="L64" i="6"/>
  <c r="J64" i="6"/>
  <c r="M64" i="6" s="1"/>
  <c r="Y64" i="6" s="1"/>
  <c r="L52" i="6"/>
  <c r="J52" i="6"/>
  <c r="M52" i="6" s="1"/>
  <c r="Y52" i="6" s="1"/>
  <c r="Z52" i="6" s="1"/>
  <c r="AA52" i="6" s="1"/>
  <c r="L20" i="6"/>
  <c r="J20" i="6"/>
  <c r="M20" i="6" s="1"/>
  <c r="Y20" i="6" s="1"/>
  <c r="J6" i="6"/>
  <c r="M6" i="6" s="1"/>
  <c r="Y6" i="6" s="1"/>
  <c r="Z6" i="6" s="1"/>
  <c r="AA6" i="6" s="1"/>
  <c r="L520" i="6"/>
  <c r="Z520" i="6" s="1"/>
  <c r="AA520" i="6" s="1"/>
  <c r="L496" i="6"/>
  <c r="Z496" i="6" s="1"/>
  <c r="AA496" i="6" s="1"/>
  <c r="L468" i="6"/>
  <c r="Z468" i="6" s="1"/>
  <c r="AA468" i="6" s="1"/>
  <c r="L152" i="6"/>
  <c r="Z152" i="6" s="1"/>
  <c r="AA152" i="6" s="1"/>
  <c r="J83" i="6"/>
  <c r="M83" i="6" s="1"/>
  <c r="Y83" i="6" s="1"/>
  <c r="Z83" i="6" s="1"/>
  <c r="AA83" i="6" s="1"/>
  <c r="L232" i="6"/>
  <c r="J232" i="6"/>
  <c r="M232" i="6" s="1"/>
  <c r="Y232" i="6" s="1"/>
  <c r="J208" i="6"/>
  <c r="M208" i="6" s="1"/>
  <c r="Y208" i="6" s="1"/>
  <c r="L208" i="6"/>
  <c r="L200" i="6"/>
  <c r="J200" i="6"/>
  <c r="M200" i="6" s="1"/>
  <c r="Y200" i="6" s="1"/>
  <c r="L188" i="6"/>
  <c r="J188" i="6"/>
  <c r="M188" i="6" s="1"/>
  <c r="Y188" i="6" s="1"/>
  <c r="Z188" i="6" s="1"/>
  <c r="AA188" i="6" s="1"/>
  <c r="L180" i="6"/>
  <c r="J180" i="6"/>
  <c r="M180" i="6" s="1"/>
  <c r="Y180" i="6" s="1"/>
  <c r="L168" i="6"/>
  <c r="J168" i="6"/>
  <c r="M168" i="6" s="1"/>
  <c r="Y168" i="6" s="1"/>
  <c r="Z168" i="6" s="1"/>
  <c r="AA168" i="6" s="1"/>
  <c r="L160" i="6"/>
  <c r="J160" i="6"/>
  <c r="M160" i="6" s="1"/>
  <c r="Y160" i="6" s="1"/>
  <c r="L148" i="6"/>
  <c r="J148" i="6"/>
  <c r="M148" i="6" s="1"/>
  <c r="Y148" i="6" s="1"/>
  <c r="Z148" i="6" s="1"/>
  <c r="AA148" i="6" s="1"/>
  <c r="L60" i="6"/>
  <c r="J60" i="6"/>
  <c r="M60" i="6" s="1"/>
  <c r="Y60" i="6" s="1"/>
  <c r="L44" i="6"/>
  <c r="J44" i="6"/>
  <c r="M44" i="6" s="1"/>
  <c r="Y44" i="6" s="1"/>
  <c r="Z44" i="6" s="1"/>
  <c r="AA44" i="6" s="1"/>
  <c r="L32" i="6"/>
  <c r="J32" i="6"/>
  <c r="M32" i="6" s="1"/>
  <c r="Y32" i="6" s="1"/>
  <c r="L12" i="6"/>
  <c r="J12" i="6"/>
  <c r="M12" i="6" s="1"/>
  <c r="Y12" i="6" s="1"/>
  <c r="Z12" i="6" s="1"/>
  <c r="AA12" i="6" s="1"/>
  <c r="L268" i="6"/>
  <c r="Z268" i="6" s="1"/>
  <c r="AA268" i="6" s="1"/>
  <c r="J483" i="6"/>
  <c r="M483" i="6" s="1"/>
  <c r="Y483" i="6" s="1"/>
  <c r="Z483" i="6" s="1"/>
  <c r="AA483" i="6" s="1"/>
  <c r="J451" i="6"/>
  <c r="M451" i="6" s="1"/>
  <c r="Y451" i="6" s="1"/>
  <c r="Z451" i="6" s="1"/>
  <c r="AA451" i="6" s="1"/>
  <c r="J435" i="6"/>
  <c r="M435" i="6" s="1"/>
  <c r="Y435" i="6" s="1"/>
  <c r="Z435" i="6" s="1"/>
  <c r="AA435" i="6" s="1"/>
  <c r="J403" i="6"/>
  <c r="M403" i="6" s="1"/>
  <c r="Y403" i="6" s="1"/>
  <c r="Z403" i="6" s="1"/>
  <c r="AA403" i="6" s="1"/>
  <c r="J371" i="6"/>
  <c r="M371" i="6" s="1"/>
  <c r="Y371" i="6" s="1"/>
  <c r="Z371" i="6" s="1"/>
  <c r="AA371" i="6" s="1"/>
  <c r="J339" i="6"/>
  <c r="M339" i="6" s="1"/>
  <c r="Y339" i="6" s="1"/>
  <c r="Z339" i="6" s="1"/>
  <c r="AA339" i="6" s="1"/>
  <c r="J307" i="6"/>
  <c r="M307" i="6" s="1"/>
  <c r="Y307" i="6" s="1"/>
  <c r="Z307" i="6" s="1"/>
  <c r="AA307" i="6" s="1"/>
  <c r="J291" i="6"/>
  <c r="M291" i="6" s="1"/>
  <c r="Y291" i="6" s="1"/>
  <c r="Z291" i="6" s="1"/>
  <c r="AA291" i="6" s="1"/>
  <c r="J275" i="6"/>
  <c r="M275" i="6" s="1"/>
  <c r="Y275" i="6" s="1"/>
  <c r="Z275" i="6" s="1"/>
  <c r="AA275" i="6" s="1"/>
  <c r="J243" i="6"/>
  <c r="M243" i="6" s="1"/>
  <c r="Y243" i="6" s="1"/>
  <c r="Z243" i="6" s="1"/>
  <c r="AA243" i="6" s="1"/>
  <c r="J211" i="6"/>
  <c r="M211" i="6" s="1"/>
  <c r="Y211" i="6" s="1"/>
  <c r="Z211" i="6" s="1"/>
  <c r="AA211" i="6" s="1"/>
  <c r="J179" i="6"/>
  <c r="M179" i="6" s="1"/>
  <c r="Y179" i="6" s="1"/>
  <c r="Z179" i="6" s="1"/>
  <c r="AA179" i="6" s="1"/>
  <c r="J147" i="6"/>
  <c r="M147" i="6" s="1"/>
  <c r="Y147" i="6" s="1"/>
  <c r="Z147" i="6" s="1"/>
  <c r="AA147" i="6" s="1"/>
  <c r="J115" i="6"/>
  <c r="M115" i="6" s="1"/>
  <c r="Y115" i="6" s="1"/>
  <c r="Z115" i="6" s="1"/>
  <c r="AA115" i="6" s="1"/>
  <c r="J67" i="6"/>
  <c r="M67" i="6" s="1"/>
  <c r="Y67" i="6" s="1"/>
  <c r="Z67" i="6" s="1"/>
  <c r="AA67" i="6" s="1"/>
  <c r="J35" i="6"/>
  <c r="M35" i="6" s="1"/>
  <c r="Y35" i="6" s="1"/>
  <c r="Z35" i="6" s="1"/>
  <c r="AA35" i="6" s="1"/>
  <c r="L572" i="6"/>
  <c r="Z572" i="6" s="1"/>
  <c r="AA572" i="6" s="1"/>
  <c r="L540" i="6"/>
  <c r="Z540" i="6" s="1"/>
  <c r="AA540" i="6" s="1"/>
  <c r="L480" i="6"/>
  <c r="Z480" i="6" s="1"/>
  <c r="AA480" i="6" s="1"/>
  <c r="L380" i="6"/>
  <c r="Z380" i="6" s="1"/>
  <c r="AA380" i="6" s="1"/>
  <c r="J4" i="6"/>
  <c r="J7" i="6"/>
  <c r="M7" i="6" s="1"/>
  <c r="Y7" i="6" s="1"/>
  <c r="Z7" i="6" s="1"/>
  <c r="AA7" i="6" s="1"/>
  <c r="J576" i="6"/>
  <c r="M576" i="6" s="1"/>
  <c r="Y576" i="6" s="1"/>
  <c r="Z576" i="6" s="1"/>
  <c r="AA576" i="6" s="1"/>
  <c r="J568" i="6"/>
  <c r="M568" i="6" s="1"/>
  <c r="Y568" i="6" s="1"/>
  <c r="Z568" i="6" s="1"/>
  <c r="AA568" i="6" s="1"/>
  <c r="J564" i="6"/>
  <c r="M564" i="6" s="1"/>
  <c r="Y564" i="6" s="1"/>
  <c r="Z564" i="6" s="1"/>
  <c r="AA564" i="6" s="1"/>
  <c r="J560" i="6"/>
  <c r="M560" i="6" s="1"/>
  <c r="Y560" i="6" s="1"/>
  <c r="Z560" i="6" s="1"/>
  <c r="AA560" i="6" s="1"/>
  <c r="J556" i="6"/>
  <c r="M556" i="6" s="1"/>
  <c r="Y556" i="6" s="1"/>
  <c r="Z556" i="6" s="1"/>
  <c r="AA556" i="6" s="1"/>
  <c r="J552" i="6"/>
  <c r="M552" i="6" s="1"/>
  <c r="Y552" i="6" s="1"/>
  <c r="Z552" i="6" s="1"/>
  <c r="AA552" i="6" s="1"/>
  <c r="J548" i="6"/>
  <c r="M548" i="6" s="1"/>
  <c r="Y548" i="6" s="1"/>
  <c r="Z548" i="6" s="1"/>
  <c r="AA548" i="6" s="1"/>
  <c r="J544" i="6"/>
  <c r="M544" i="6" s="1"/>
  <c r="Y544" i="6" s="1"/>
  <c r="Z544" i="6" s="1"/>
  <c r="AA544" i="6" s="1"/>
  <c r="J536" i="6"/>
  <c r="M536" i="6" s="1"/>
  <c r="Y536" i="6" s="1"/>
  <c r="Z536" i="6" s="1"/>
  <c r="AA536" i="6" s="1"/>
  <c r="J532" i="6"/>
  <c r="M532" i="6" s="1"/>
  <c r="Y532" i="6" s="1"/>
  <c r="Z532" i="6" s="1"/>
  <c r="AA532" i="6" s="1"/>
  <c r="J528" i="6"/>
  <c r="M528" i="6" s="1"/>
  <c r="Y528" i="6" s="1"/>
  <c r="Z528" i="6" s="1"/>
  <c r="AA528" i="6" s="1"/>
  <c r="J524" i="6"/>
  <c r="M524" i="6" s="1"/>
  <c r="Y524" i="6" s="1"/>
  <c r="Z524" i="6" s="1"/>
  <c r="AA524" i="6" s="1"/>
  <c r="J516" i="6"/>
  <c r="M516" i="6" s="1"/>
  <c r="Y516" i="6" s="1"/>
  <c r="Z516" i="6" s="1"/>
  <c r="AA516" i="6" s="1"/>
  <c r="J512" i="6"/>
  <c r="M512" i="6" s="1"/>
  <c r="Y512" i="6" s="1"/>
  <c r="Z512" i="6" s="1"/>
  <c r="AA512" i="6" s="1"/>
  <c r="J508" i="6"/>
  <c r="M508" i="6" s="1"/>
  <c r="Y508" i="6" s="1"/>
  <c r="Z508" i="6" s="1"/>
  <c r="AA508" i="6" s="1"/>
  <c r="J503" i="6"/>
  <c r="M503" i="6" s="1"/>
  <c r="Y503" i="6" s="1"/>
  <c r="Z503" i="6" s="1"/>
  <c r="AA503" i="6" s="1"/>
  <c r="J498" i="6"/>
  <c r="M498" i="6" s="1"/>
  <c r="Y498" i="6" s="1"/>
  <c r="Z498" i="6" s="1"/>
  <c r="AA498" i="6" s="1"/>
  <c r="J493" i="6"/>
  <c r="M493" i="6" s="1"/>
  <c r="Y493" i="6" s="1"/>
  <c r="Z493" i="6" s="1"/>
  <c r="AA493" i="6" s="1"/>
  <c r="J487" i="6"/>
  <c r="M487" i="6" s="1"/>
  <c r="Y487" i="6" s="1"/>
  <c r="Z487" i="6" s="1"/>
  <c r="AA487" i="6" s="1"/>
  <c r="J477" i="6"/>
  <c r="M477" i="6" s="1"/>
  <c r="Y477" i="6" s="1"/>
  <c r="Z477" i="6" s="1"/>
  <c r="AA477" i="6" s="1"/>
  <c r="J471" i="6"/>
  <c r="M471" i="6" s="1"/>
  <c r="Y471" i="6" s="1"/>
  <c r="Z471" i="6" s="1"/>
  <c r="AA471" i="6" s="1"/>
  <c r="J461" i="6"/>
  <c r="M461" i="6" s="1"/>
  <c r="Y461" i="6" s="1"/>
  <c r="Z461" i="6" s="1"/>
  <c r="AA461" i="6" s="1"/>
  <c r="J455" i="6"/>
  <c r="M455" i="6" s="1"/>
  <c r="Y455" i="6" s="1"/>
  <c r="Z455" i="6" s="1"/>
  <c r="AA455" i="6" s="1"/>
  <c r="J450" i="6"/>
  <c r="M450" i="6" s="1"/>
  <c r="Y450" i="6" s="1"/>
  <c r="Z450" i="6" s="1"/>
  <c r="AA450" i="6" s="1"/>
  <c r="J445" i="6"/>
  <c r="M445" i="6" s="1"/>
  <c r="Y445" i="6" s="1"/>
  <c r="Z445" i="6" s="1"/>
  <c r="AA445" i="6" s="1"/>
  <c r="J434" i="6"/>
  <c r="M434" i="6" s="1"/>
  <c r="Y434" i="6" s="1"/>
  <c r="Z434" i="6" s="1"/>
  <c r="AA434" i="6" s="1"/>
  <c r="J429" i="6"/>
  <c r="M429" i="6" s="1"/>
  <c r="Y429" i="6" s="1"/>
  <c r="Z429" i="6" s="1"/>
  <c r="AA429" i="6" s="1"/>
  <c r="J423" i="6"/>
  <c r="M423" i="6" s="1"/>
  <c r="Y423" i="6" s="1"/>
  <c r="Z423" i="6" s="1"/>
  <c r="AA423" i="6" s="1"/>
  <c r="J418" i="6"/>
  <c r="M418" i="6" s="1"/>
  <c r="Y418" i="6" s="1"/>
  <c r="Z418" i="6" s="1"/>
  <c r="AA418" i="6" s="1"/>
  <c r="J413" i="6"/>
  <c r="M413" i="6" s="1"/>
  <c r="Y413" i="6" s="1"/>
  <c r="Z413" i="6" s="1"/>
  <c r="AA413" i="6" s="1"/>
  <c r="J407" i="6"/>
  <c r="M407" i="6" s="1"/>
  <c r="Y407" i="6" s="1"/>
  <c r="Z407" i="6" s="1"/>
  <c r="AA407" i="6" s="1"/>
  <c r="J402" i="6"/>
  <c r="M402" i="6" s="1"/>
  <c r="Y402" i="6" s="1"/>
  <c r="Z402" i="6" s="1"/>
  <c r="AA402" i="6" s="1"/>
  <c r="J397" i="6"/>
  <c r="M397" i="6" s="1"/>
  <c r="Y397" i="6" s="1"/>
  <c r="Z397" i="6" s="1"/>
  <c r="AA397" i="6" s="1"/>
  <c r="J391" i="6"/>
  <c r="M391" i="6" s="1"/>
  <c r="Y391" i="6" s="1"/>
  <c r="Z391" i="6" s="1"/>
  <c r="AA391" i="6" s="1"/>
  <c r="J386" i="6"/>
  <c r="M386" i="6" s="1"/>
  <c r="Y386" i="6" s="1"/>
  <c r="Z386" i="6" s="1"/>
  <c r="AA386" i="6" s="1"/>
  <c r="J381" i="6"/>
  <c r="M381" i="6" s="1"/>
  <c r="Y381" i="6" s="1"/>
  <c r="Z381" i="6" s="1"/>
  <c r="AA381" i="6" s="1"/>
  <c r="J375" i="6"/>
  <c r="M375" i="6" s="1"/>
  <c r="Y375" i="6" s="1"/>
  <c r="Z375" i="6" s="1"/>
  <c r="AA375" i="6" s="1"/>
  <c r="J370" i="6"/>
  <c r="M370" i="6" s="1"/>
  <c r="Y370" i="6" s="1"/>
  <c r="Z370" i="6" s="1"/>
  <c r="AA370" i="6" s="1"/>
  <c r="J365" i="6"/>
  <c r="M365" i="6" s="1"/>
  <c r="Y365" i="6" s="1"/>
  <c r="Z365" i="6" s="1"/>
  <c r="AA365" i="6" s="1"/>
  <c r="J359" i="6"/>
  <c r="M359" i="6" s="1"/>
  <c r="Y359" i="6" s="1"/>
  <c r="Z359" i="6" s="1"/>
  <c r="AA359" i="6" s="1"/>
  <c r="J349" i="6"/>
  <c r="M349" i="6" s="1"/>
  <c r="Y349" i="6" s="1"/>
  <c r="Z349" i="6" s="1"/>
  <c r="AA349" i="6" s="1"/>
  <c r="J343" i="6"/>
  <c r="M343" i="6" s="1"/>
  <c r="Y343" i="6" s="1"/>
  <c r="Z343" i="6" s="1"/>
  <c r="AA343" i="6" s="1"/>
  <c r="J333" i="6"/>
  <c r="M333" i="6" s="1"/>
  <c r="Y333" i="6" s="1"/>
  <c r="Z333" i="6" s="1"/>
  <c r="AA333" i="6" s="1"/>
  <c r="J327" i="6"/>
  <c r="M327" i="6" s="1"/>
  <c r="Y327" i="6" s="1"/>
  <c r="Z327" i="6" s="1"/>
  <c r="AA327" i="6" s="1"/>
  <c r="J322" i="6"/>
  <c r="M322" i="6" s="1"/>
  <c r="Y322" i="6" s="1"/>
  <c r="Z322" i="6" s="1"/>
  <c r="AA322" i="6" s="1"/>
  <c r="J317" i="6"/>
  <c r="M317" i="6" s="1"/>
  <c r="Y317" i="6" s="1"/>
  <c r="Z317" i="6" s="1"/>
  <c r="AA317" i="6" s="1"/>
  <c r="J306" i="6"/>
  <c r="M306" i="6" s="1"/>
  <c r="Y306" i="6" s="1"/>
  <c r="Z306" i="6" s="1"/>
  <c r="AA306" i="6" s="1"/>
  <c r="J301" i="6"/>
  <c r="M301" i="6" s="1"/>
  <c r="Y301" i="6" s="1"/>
  <c r="Z301" i="6" s="1"/>
  <c r="AA301" i="6" s="1"/>
  <c r="J295" i="6"/>
  <c r="M295" i="6" s="1"/>
  <c r="Y295" i="6" s="1"/>
  <c r="Z295" i="6" s="1"/>
  <c r="AA295" i="6" s="1"/>
  <c r="J290" i="6"/>
  <c r="M290" i="6" s="1"/>
  <c r="Y290" i="6" s="1"/>
  <c r="Z290" i="6" s="1"/>
  <c r="AA290" i="6" s="1"/>
  <c r="J285" i="6"/>
  <c r="M285" i="6" s="1"/>
  <c r="Y285" i="6" s="1"/>
  <c r="Z285" i="6" s="1"/>
  <c r="AA285" i="6" s="1"/>
  <c r="J279" i="6"/>
  <c r="M279" i="6" s="1"/>
  <c r="Y279" i="6" s="1"/>
  <c r="Z279" i="6" s="1"/>
  <c r="AA279" i="6" s="1"/>
  <c r="J274" i="6"/>
  <c r="M274" i="6" s="1"/>
  <c r="Y274" i="6" s="1"/>
  <c r="Z274" i="6" s="1"/>
  <c r="AA274" i="6" s="1"/>
  <c r="J269" i="6"/>
  <c r="M269" i="6" s="1"/>
  <c r="Y269" i="6" s="1"/>
  <c r="Z269" i="6" s="1"/>
  <c r="AA269" i="6" s="1"/>
  <c r="J263" i="6"/>
  <c r="M263" i="6" s="1"/>
  <c r="Y263" i="6" s="1"/>
  <c r="Z263" i="6" s="1"/>
  <c r="AA263" i="6" s="1"/>
  <c r="J258" i="6"/>
  <c r="M258" i="6" s="1"/>
  <c r="Y258" i="6" s="1"/>
  <c r="Z258" i="6" s="1"/>
  <c r="AA258" i="6" s="1"/>
  <c r="J253" i="6"/>
  <c r="M253" i="6" s="1"/>
  <c r="Y253" i="6" s="1"/>
  <c r="Z253" i="6" s="1"/>
  <c r="AA253" i="6" s="1"/>
  <c r="J247" i="6"/>
  <c r="M247" i="6" s="1"/>
  <c r="Y247" i="6" s="1"/>
  <c r="Z247" i="6" s="1"/>
  <c r="AA247" i="6" s="1"/>
  <c r="J242" i="6"/>
  <c r="M242" i="6" s="1"/>
  <c r="Y242" i="6" s="1"/>
  <c r="Z242" i="6" s="1"/>
  <c r="AA242" i="6" s="1"/>
  <c r="J237" i="6"/>
  <c r="M237" i="6" s="1"/>
  <c r="Y237" i="6" s="1"/>
  <c r="Z237" i="6" s="1"/>
  <c r="AA237" i="6" s="1"/>
  <c r="J231" i="6"/>
  <c r="M231" i="6" s="1"/>
  <c r="Y231" i="6" s="1"/>
  <c r="Z231" i="6" s="1"/>
  <c r="AA231" i="6" s="1"/>
  <c r="J221" i="6"/>
  <c r="M221" i="6" s="1"/>
  <c r="Y221" i="6" s="1"/>
  <c r="Z221" i="6" s="1"/>
  <c r="AA221" i="6" s="1"/>
  <c r="J215" i="6"/>
  <c r="M215" i="6" s="1"/>
  <c r="Y215" i="6" s="1"/>
  <c r="Z215" i="6" s="1"/>
  <c r="AA215" i="6" s="1"/>
  <c r="J205" i="6"/>
  <c r="M205" i="6" s="1"/>
  <c r="Y205" i="6" s="1"/>
  <c r="Z205" i="6" s="1"/>
  <c r="AA205" i="6" s="1"/>
  <c r="J199" i="6"/>
  <c r="M199" i="6" s="1"/>
  <c r="Y199" i="6" s="1"/>
  <c r="Z199" i="6" s="1"/>
  <c r="AA199" i="6" s="1"/>
  <c r="J194" i="6"/>
  <c r="M194" i="6" s="1"/>
  <c r="Y194" i="6" s="1"/>
  <c r="Z194" i="6" s="1"/>
  <c r="AA194" i="6" s="1"/>
  <c r="J189" i="6"/>
  <c r="M189" i="6" s="1"/>
  <c r="Y189" i="6" s="1"/>
  <c r="Z189" i="6" s="1"/>
  <c r="AA189" i="6" s="1"/>
  <c r="J183" i="6"/>
  <c r="M183" i="6" s="1"/>
  <c r="Y183" i="6" s="1"/>
  <c r="Z183" i="6" s="1"/>
  <c r="AA183" i="6" s="1"/>
  <c r="J173" i="6"/>
  <c r="M173" i="6" s="1"/>
  <c r="Y173" i="6" s="1"/>
  <c r="Z173" i="6" s="1"/>
  <c r="AA173" i="6" s="1"/>
  <c r="J167" i="6"/>
  <c r="M167" i="6" s="1"/>
  <c r="Y167" i="6" s="1"/>
  <c r="Z167" i="6" s="1"/>
  <c r="AA167" i="6" s="1"/>
  <c r="J162" i="6"/>
  <c r="M162" i="6" s="1"/>
  <c r="Y162" i="6" s="1"/>
  <c r="Z162" i="6" s="1"/>
  <c r="AA162" i="6" s="1"/>
  <c r="J157" i="6"/>
  <c r="M157" i="6" s="1"/>
  <c r="Y157" i="6" s="1"/>
  <c r="Z157" i="6" s="1"/>
  <c r="AA157" i="6" s="1"/>
  <c r="J151" i="6"/>
  <c r="M151" i="6" s="1"/>
  <c r="Y151" i="6" s="1"/>
  <c r="Z151" i="6" s="1"/>
  <c r="AA151" i="6" s="1"/>
  <c r="J141" i="6"/>
  <c r="M141" i="6" s="1"/>
  <c r="Y141" i="6" s="1"/>
  <c r="Z141" i="6" s="1"/>
  <c r="AA141" i="6" s="1"/>
  <c r="J135" i="6"/>
  <c r="M135" i="6" s="1"/>
  <c r="Y135" i="6" s="1"/>
  <c r="Z135" i="6" s="1"/>
  <c r="AA135" i="6" s="1"/>
  <c r="J130" i="6"/>
  <c r="M130" i="6" s="1"/>
  <c r="Y130" i="6" s="1"/>
  <c r="Z130" i="6" s="1"/>
  <c r="AA130" i="6" s="1"/>
  <c r="J125" i="6"/>
  <c r="M125" i="6" s="1"/>
  <c r="Y125" i="6" s="1"/>
  <c r="Z125" i="6" s="1"/>
  <c r="AA125" i="6" s="1"/>
  <c r="J119" i="6"/>
  <c r="M119" i="6" s="1"/>
  <c r="Y119" i="6" s="1"/>
  <c r="Z119" i="6" s="1"/>
  <c r="AA119" i="6" s="1"/>
  <c r="J114" i="6"/>
  <c r="M114" i="6" s="1"/>
  <c r="Y114" i="6" s="1"/>
  <c r="Z114" i="6" s="1"/>
  <c r="AA114" i="6" s="1"/>
  <c r="J109" i="6"/>
  <c r="M109" i="6" s="1"/>
  <c r="Y109" i="6" s="1"/>
  <c r="Z109" i="6" s="1"/>
  <c r="AA109" i="6" s="1"/>
  <c r="J103" i="6"/>
  <c r="M103" i="6" s="1"/>
  <c r="Y103" i="6" s="1"/>
  <c r="Z103" i="6" s="1"/>
  <c r="AA103" i="6" s="1"/>
  <c r="J98" i="6"/>
  <c r="M98" i="6" s="1"/>
  <c r="Y98" i="6" s="1"/>
  <c r="Z98" i="6" s="1"/>
  <c r="AA98" i="6" s="1"/>
  <c r="J87" i="6"/>
  <c r="M87" i="6" s="1"/>
  <c r="Y87" i="6" s="1"/>
  <c r="Z87" i="6" s="1"/>
  <c r="AA87" i="6" s="1"/>
  <c r="J82" i="6"/>
  <c r="M82" i="6" s="1"/>
  <c r="Y82" i="6" s="1"/>
  <c r="Z82" i="6" s="1"/>
  <c r="AA82" i="6" s="1"/>
  <c r="J77" i="6"/>
  <c r="M77" i="6" s="1"/>
  <c r="Y77" i="6" s="1"/>
  <c r="Z77" i="6" s="1"/>
  <c r="AA77" i="6" s="1"/>
  <c r="J71" i="6"/>
  <c r="M71" i="6" s="1"/>
  <c r="Y71" i="6" s="1"/>
  <c r="Z71" i="6" s="1"/>
  <c r="AA71" i="6" s="1"/>
  <c r="J66" i="6"/>
  <c r="M66" i="6" s="1"/>
  <c r="Y66" i="6" s="1"/>
  <c r="Z66" i="6" s="1"/>
  <c r="AA66" i="6" s="1"/>
  <c r="J61" i="6"/>
  <c r="M61" i="6" s="1"/>
  <c r="Y61" i="6" s="1"/>
  <c r="Z61" i="6" s="1"/>
  <c r="AA61" i="6" s="1"/>
  <c r="J55" i="6"/>
  <c r="M55" i="6" s="1"/>
  <c r="Y55" i="6" s="1"/>
  <c r="Z55" i="6" s="1"/>
  <c r="AA55" i="6" s="1"/>
  <c r="J45" i="6"/>
  <c r="M45" i="6" s="1"/>
  <c r="Y45" i="6" s="1"/>
  <c r="Z45" i="6" s="1"/>
  <c r="AA45" i="6" s="1"/>
  <c r="J39" i="6"/>
  <c r="M39" i="6" s="1"/>
  <c r="Y39" i="6" s="1"/>
  <c r="Z39" i="6" s="1"/>
  <c r="AA39" i="6" s="1"/>
  <c r="J34" i="6"/>
  <c r="M34" i="6" s="1"/>
  <c r="Y34" i="6" s="1"/>
  <c r="Z34" i="6" s="1"/>
  <c r="AA34" i="6" s="1"/>
  <c r="J29" i="6"/>
  <c r="M29" i="6" s="1"/>
  <c r="Y29" i="6" s="1"/>
  <c r="Z29" i="6" s="1"/>
  <c r="AA29" i="6" s="1"/>
  <c r="J23" i="6"/>
  <c r="M23" i="6" s="1"/>
  <c r="Y23" i="6" s="1"/>
  <c r="Z23" i="6" s="1"/>
  <c r="AA23" i="6" s="1"/>
  <c r="J18" i="6"/>
  <c r="M18" i="6" s="1"/>
  <c r="Y18" i="6" s="1"/>
  <c r="Z18" i="6" s="1"/>
  <c r="AA18" i="6" s="1"/>
  <c r="J13" i="6"/>
  <c r="M13" i="6" s="1"/>
  <c r="Y13" i="6" s="1"/>
  <c r="Z13" i="6" s="1"/>
  <c r="AA13" i="6" s="1"/>
  <c r="L10" i="6"/>
  <c r="Z10" i="6" s="1"/>
  <c r="AA10" i="6" s="1"/>
  <c r="L547" i="6"/>
  <c r="Z547" i="6" s="1"/>
  <c r="AA547" i="6" s="1"/>
  <c r="L515" i="6"/>
  <c r="Z515" i="6" s="1"/>
  <c r="AA515" i="6" s="1"/>
  <c r="L475" i="6"/>
  <c r="Z475" i="6" s="1"/>
  <c r="AA475" i="6" s="1"/>
  <c r="L460" i="6"/>
  <c r="Z460" i="6" s="1"/>
  <c r="AA460" i="6" s="1"/>
  <c r="L432" i="6"/>
  <c r="Z432" i="6" s="1"/>
  <c r="AA432" i="6" s="1"/>
  <c r="L404" i="6"/>
  <c r="Z404" i="6" s="1"/>
  <c r="AA404" i="6" s="1"/>
  <c r="L390" i="6"/>
  <c r="Z390" i="6" s="1"/>
  <c r="AA390" i="6" s="1"/>
  <c r="L347" i="6"/>
  <c r="Z347" i="6" s="1"/>
  <c r="AA347" i="6" s="1"/>
  <c r="L332" i="6"/>
  <c r="Z332" i="6" s="1"/>
  <c r="AA332" i="6" s="1"/>
  <c r="L304" i="6"/>
  <c r="Z304" i="6" s="1"/>
  <c r="AA304" i="6" s="1"/>
  <c r="L276" i="6"/>
  <c r="Z276" i="6" s="1"/>
  <c r="AA276" i="6" s="1"/>
  <c r="L262" i="6"/>
  <c r="Z262" i="6" s="1"/>
  <c r="AA262" i="6" s="1"/>
  <c r="L219" i="6"/>
  <c r="Z219" i="6" s="1"/>
  <c r="AA219" i="6" s="1"/>
  <c r="L204" i="6"/>
  <c r="Z204" i="6" s="1"/>
  <c r="AA204" i="6" s="1"/>
  <c r="L166" i="6"/>
  <c r="Z166" i="6" s="1"/>
  <c r="AA166" i="6" s="1"/>
  <c r="L136" i="6"/>
  <c r="Z136" i="6" s="1"/>
  <c r="AA136" i="6" s="1"/>
  <c r="L72" i="6"/>
  <c r="Z72" i="6" s="1"/>
  <c r="AA72" i="6" s="1"/>
  <c r="L504" i="6"/>
  <c r="J504" i="6"/>
  <c r="M504" i="6" s="1"/>
  <c r="Y504" i="6" s="1"/>
  <c r="J500" i="6"/>
  <c r="M500" i="6" s="1"/>
  <c r="Y500" i="6" s="1"/>
  <c r="L500" i="6"/>
  <c r="L476" i="6"/>
  <c r="J476" i="6"/>
  <c r="M476" i="6" s="1"/>
  <c r="Y476" i="6" s="1"/>
  <c r="L472" i="6"/>
  <c r="J472" i="6"/>
  <c r="M472" i="6" s="1"/>
  <c r="Y472" i="6" s="1"/>
  <c r="L456" i="6"/>
  <c r="J456" i="6"/>
  <c r="M456" i="6" s="1"/>
  <c r="Y456" i="6" s="1"/>
  <c r="L440" i="6"/>
  <c r="J440" i="6"/>
  <c r="M440" i="6" s="1"/>
  <c r="Y440" i="6" s="1"/>
  <c r="J436" i="6"/>
  <c r="M436" i="6" s="1"/>
  <c r="Y436" i="6" s="1"/>
  <c r="Z436" i="6" s="1"/>
  <c r="AA436" i="6" s="1"/>
  <c r="L436" i="6"/>
  <c r="J428" i="6"/>
  <c r="M428" i="6" s="1"/>
  <c r="Y428" i="6" s="1"/>
  <c r="L428" i="6"/>
  <c r="L424" i="6"/>
  <c r="J424" i="6"/>
  <c r="M424" i="6" s="1"/>
  <c r="Y424" i="6" s="1"/>
  <c r="L420" i="6"/>
  <c r="J420" i="6"/>
  <c r="M420" i="6" s="1"/>
  <c r="Y420" i="6" s="1"/>
  <c r="J400" i="6"/>
  <c r="M400" i="6" s="1"/>
  <c r="Y400" i="6" s="1"/>
  <c r="Z400" i="6" s="1"/>
  <c r="AA400" i="6" s="1"/>
  <c r="L400" i="6"/>
  <c r="L384" i="6"/>
  <c r="J384" i="6"/>
  <c r="M384" i="6" s="1"/>
  <c r="Y384" i="6" s="1"/>
  <c r="J364" i="6"/>
  <c r="M364" i="6" s="1"/>
  <c r="Y364" i="6" s="1"/>
  <c r="Z364" i="6" s="1"/>
  <c r="AA364" i="6" s="1"/>
  <c r="L364" i="6"/>
  <c r="L360" i="6"/>
  <c r="J360" i="6"/>
  <c r="M360" i="6" s="1"/>
  <c r="Y360" i="6" s="1"/>
  <c r="L356" i="6"/>
  <c r="J356" i="6"/>
  <c r="M356" i="6" s="1"/>
  <c r="Y356" i="6" s="1"/>
  <c r="J336" i="6"/>
  <c r="M336" i="6" s="1"/>
  <c r="Y336" i="6" s="1"/>
  <c r="L336" i="6"/>
  <c r="L320" i="6"/>
  <c r="J320" i="6"/>
  <c r="M320" i="6" s="1"/>
  <c r="Y320" i="6" s="1"/>
  <c r="L284" i="6"/>
  <c r="J284" i="6"/>
  <c r="M284" i="6" s="1"/>
  <c r="Y284" i="6" s="1"/>
  <c r="L280" i="6"/>
  <c r="J280" i="6"/>
  <c r="M280" i="6" s="1"/>
  <c r="Y280" i="6" s="1"/>
  <c r="L264" i="6"/>
  <c r="J264" i="6"/>
  <c r="M264" i="6" s="1"/>
  <c r="Y264" i="6" s="1"/>
  <c r="L248" i="6"/>
  <c r="J248" i="6"/>
  <c r="M248" i="6" s="1"/>
  <c r="Y248" i="6" s="1"/>
  <c r="J244" i="6"/>
  <c r="M244" i="6" s="1"/>
  <c r="Y244" i="6" s="1"/>
  <c r="L244" i="6"/>
  <c r="L216" i="6"/>
  <c r="J216" i="6"/>
  <c r="M216" i="6" s="1"/>
  <c r="Y216" i="6" s="1"/>
  <c r="L184" i="6"/>
  <c r="J184" i="6"/>
  <c r="M184" i="6" s="1"/>
  <c r="Y184" i="6" s="1"/>
  <c r="L172" i="6"/>
  <c r="J172" i="6"/>
  <c r="M172" i="6" s="1"/>
  <c r="Y172" i="6" s="1"/>
  <c r="L164" i="6"/>
  <c r="J164" i="6"/>
  <c r="M164" i="6" s="1"/>
  <c r="Y164" i="6" s="1"/>
  <c r="L156" i="6"/>
  <c r="J156" i="6"/>
  <c r="M156" i="6" s="1"/>
  <c r="Y156" i="6" s="1"/>
  <c r="L116" i="6"/>
  <c r="J116" i="6"/>
  <c r="M116" i="6" s="1"/>
  <c r="Y116" i="6" s="1"/>
  <c r="L112" i="6"/>
  <c r="J112" i="6"/>
  <c r="M112" i="6" s="1"/>
  <c r="Y112" i="6" s="1"/>
  <c r="L108" i="6"/>
  <c r="J108" i="6"/>
  <c r="M108" i="6" s="1"/>
  <c r="Y108" i="6" s="1"/>
  <c r="L100" i="6"/>
  <c r="J100" i="6"/>
  <c r="M100" i="6" s="1"/>
  <c r="Y100" i="6" s="1"/>
  <c r="L88" i="6"/>
  <c r="J88" i="6"/>
  <c r="M88" i="6" s="1"/>
  <c r="Y88" i="6" s="1"/>
  <c r="L80" i="6"/>
  <c r="J80" i="6"/>
  <c r="M80" i="6" s="1"/>
  <c r="Y80" i="6" s="1"/>
  <c r="L68" i="6"/>
  <c r="J68" i="6"/>
  <c r="M68" i="6" s="1"/>
  <c r="Y68" i="6" s="1"/>
  <c r="L56" i="6"/>
  <c r="J56" i="6"/>
  <c r="M56" i="6" s="1"/>
  <c r="Y56" i="6" s="1"/>
  <c r="L48" i="6"/>
  <c r="J48" i="6"/>
  <c r="M48" i="6" s="1"/>
  <c r="Y48" i="6" s="1"/>
  <c r="J40" i="6"/>
  <c r="M40" i="6" s="1"/>
  <c r="Y40" i="6" s="1"/>
  <c r="Z40" i="6" s="1"/>
  <c r="AA40" i="6" s="1"/>
  <c r="L40" i="6"/>
  <c r="L36" i="6"/>
  <c r="J36" i="6"/>
  <c r="M36" i="6" s="1"/>
  <c r="Y36" i="6" s="1"/>
  <c r="L24" i="6"/>
  <c r="J24" i="6"/>
  <c r="M24" i="6" s="1"/>
  <c r="Y24" i="6" s="1"/>
  <c r="L16" i="6"/>
  <c r="J16" i="6"/>
  <c r="M16" i="6" s="1"/>
  <c r="Y16" i="6" s="1"/>
  <c r="L396" i="6"/>
  <c r="Z396" i="6" s="1"/>
  <c r="AA396" i="6" s="1"/>
  <c r="L368" i="6"/>
  <c r="Z368" i="6" s="1"/>
  <c r="AA368" i="6" s="1"/>
  <c r="L340" i="6"/>
  <c r="Z340" i="6" s="1"/>
  <c r="AA340" i="6" s="1"/>
  <c r="L240" i="6"/>
  <c r="Z240" i="6" s="1"/>
  <c r="AA240" i="6" s="1"/>
  <c r="L212" i="6"/>
  <c r="Z212" i="6" s="1"/>
  <c r="AA212" i="6" s="1"/>
  <c r="L124" i="6"/>
  <c r="Z124" i="6" s="1"/>
  <c r="AA124" i="6" s="1"/>
  <c r="J499" i="6"/>
  <c r="M499" i="6" s="1"/>
  <c r="Y499" i="6" s="1"/>
  <c r="Z499" i="6" s="1"/>
  <c r="AA499" i="6" s="1"/>
  <c r="J467" i="6"/>
  <c r="M467" i="6" s="1"/>
  <c r="Y467" i="6" s="1"/>
  <c r="Z467" i="6" s="1"/>
  <c r="AA467" i="6" s="1"/>
  <c r="J419" i="6"/>
  <c r="M419" i="6" s="1"/>
  <c r="Y419" i="6" s="1"/>
  <c r="Z419" i="6" s="1"/>
  <c r="AA419" i="6" s="1"/>
  <c r="J387" i="6"/>
  <c r="M387" i="6" s="1"/>
  <c r="Y387" i="6" s="1"/>
  <c r="Z387" i="6" s="1"/>
  <c r="AA387" i="6" s="1"/>
  <c r="J355" i="6"/>
  <c r="M355" i="6" s="1"/>
  <c r="Y355" i="6" s="1"/>
  <c r="Z355" i="6" s="1"/>
  <c r="AA355" i="6" s="1"/>
  <c r="J323" i="6"/>
  <c r="M323" i="6" s="1"/>
  <c r="Y323" i="6" s="1"/>
  <c r="Z323" i="6" s="1"/>
  <c r="AA323" i="6" s="1"/>
  <c r="J259" i="6"/>
  <c r="M259" i="6" s="1"/>
  <c r="Y259" i="6" s="1"/>
  <c r="Z259" i="6" s="1"/>
  <c r="AA259" i="6" s="1"/>
  <c r="J227" i="6"/>
  <c r="M227" i="6" s="1"/>
  <c r="Y227" i="6" s="1"/>
  <c r="Z227" i="6" s="1"/>
  <c r="AA227" i="6" s="1"/>
  <c r="J195" i="6"/>
  <c r="M195" i="6" s="1"/>
  <c r="Y195" i="6" s="1"/>
  <c r="Z195" i="6" s="1"/>
  <c r="AA195" i="6" s="1"/>
  <c r="J163" i="6"/>
  <c r="M163" i="6" s="1"/>
  <c r="Y163" i="6" s="1"/>
  <c r="Z163" i="6" s="1"/>
  <c r="AA163" i="6" s="1"/>
  <c r="J131" i="6"/>
  <c r="M131" i="6" s="1"/>
  <c r="Y131" i="6" s="1"/>
  <c r="Z131" i="6" s="1"/>
  <c r="AA131" i="6" s="1"/>
  <c r="J99" i="6"/>
  <c r="M99" i="6" s="1"/>
  <c r="Y99" i="6" s="1"/>
  <c r="Z99" i="6" s="1"/>
  <c r="AA99" i="6" s="1"/>
  <c r="J51" i="6"/>
  <c r="M51" i="6" s="1"/>
  <c r="Y51" i="6" s="1"/>
  <c r="Z51" i="6" s="1"/>
  <c r="AA51" i="6" s="1"/>
  <c r="J19" i="6"/>
  <c r="M19" i="6" s="1"/>
  <c r="Y19" i="6" s="1"/>
  <c r="Z19" i="6" s="1"/>
  <c r="AA19" i="6" s="1"/>
  <c r="L551" i="6"/>
  <c r="Z551" i="6" s="1"/>
  <c r="AA551" i="6" s="1"/>
  <c r="L519" i="6"/>
  <c r="Z519" i="6" s="1"/>
  <c r="AA519" i="6" s="1"/>
  <c r="L452" i="6"/>
  <c r="Z452" i="6" s="1"/>
  <c r="AA452" i="6" s="1"/>
  <c r="L395" i="6"/>
  <c r="Z395" i="6" s="1"/>
  <c r="AA395" i="6" s="1"/>
  <c r="L352" i="6"/>
  <c r="Z352" i="6" s="1"/>
  <c r="AA352" i="6" s="1"/>
  <c r="L324" i="6"/>
  <c r="Z324" i="6" s="1"/>
  <c r="AA324" i="6" s="1"/>
  <c r="L267" i="6"/>
  <c r="Z267" i="6" s="1"/>
  <c r="AA267" i="6" s="1"/>
  <c r="L252" i="6"/>
  <c r="Z252" i="6" s="1"/>
  <c r="AA252" i="6" s="1"/>
  <c r="L224" i="6"/>
  <c r="Z224" i="6" s="1"/>
  <c r="AA224" i="6" s="1"/>
  <c r="L196" i="6"/>
  <c r="Z196" i="6" s="1"/>
  <c r="AA196" i="6" s="1"/>
  <c r="L120" i="6"/>
  <c r="Z120" i="6" s="1"/>
  <c r="AA120" i="6" s="1"/>
  <c r="L92" i="6"/>
  <c r="Z92" i="6" s="1"/>
  <c r="AA92" i="6" s="1"/>
  <c r="J9" i="6"/>
  <c r="M9" i="6" s="1"/>
  <c r="Y9" i="6" s="1"/>
  <c r="Z9" i="6" s="1"/>
  <c r="AA9" i="6" s="1"/>
  <c r="J575" i="6"/>
  <c r="M575" i="6" s="1"/>
  <c r="Y575" i="6" s="1"/>
  <c r="Z575" i="6" s="1"/>
  <c r="AA575" i="6" s="1"/>
  <c r="J571" i="6"/>
  <c r="M571" i="6" s="1"/>
  <c r="Y571" i="6" s="1"/>
  <c r="Z571" i="6" s="1"/>
  <c r="AA571" i="6" s="1"/>
  <c r="J567" i="6"/>
  <c r="M567" i="6" s="1"/>
  <c r="Y567" i="6" s="1"/>
  <c r="Z567" i="6" s="1"/>
  <c r="AA567" i="6" s="1"/>
  <c r="J559" i="6"/>
  <c r="M559" i="6" s="1"/>
  <c r="Y559" i="6" s="1"/>
  <c r="Z559" i="6" s="1"/>
  <c r="AA559" i="6" s="1"/>
  <c r="J555" i="6"/>
  <c r="M555" i="6" s="1"/>
  <c r="Y555" i="6" s="1"/>
  <c r="Z555" i="6" s="1"/>
  <c r="AA555" i="6" s="1"/>
  <c r="J543" i="6"/>
  <c r="M543" i="6" s="1"/>
  <c r="Y543" i="6" s="1"/>
  <c r="Z543" i="6" s="1"/>
  <c r="AA543" i="6" s="1"/>
  <c r="J539" i="6"/>
  <c r="M539" i="6" s="1"/>
  <c r="Y539" i="6" s="1"/>
  <c r="Z539" i="6" s="1"/>
  <c r="AA539" i="6" s="1"/>
  <c r="J535" i="6"/>
  <c r="M535" i="6" s="1"/>
  <c r="Y535" i="6" s="1"/>
  <c r="Z535" i="6" s="1"/>
  <c r="AA535" i="6" s="1"/>
  <c r="J527" i="6"/>
  <c r="M527" i="6" s="1"/>
  <c r="Y527" i="6" s="1"/>
  <c r="Z527" i="6" s="1"/>
  <c r="AA527" i="6" s="1"/>
  <c r="J523" i="6"/>
  <c r="M523" i="6" s="1"/>
  <c r="Y523" i="6" s="1"/>
  <c r="Z523" i="6" s="1"/>
  <c r="AA523" i="6" s="1"/>
  <c r="J511" i="6"/>
  <c r="M511" i="6" s="1"/>
  <c r="Y511" i="6" s="1"/>
  <c r="Z511" i="6" s="1"/>
  <c r="AA511" i="6" s="1"/>
  <c r="J507" i="6"/>
  <c r="M507" i="6" s="1"/>
  <c r="Y507" i="6" s="1"/>
  <c r="Z507" i="6" s="1"/>
  <c r="AA507" i="6" s="1"/>
  <c r="J502" i="6"/>
  <c r="M502" i="6" s="1"/>
  <c r="Y502" i="6" s="1"/>
  <c r="Z502" i="6" s="1"/>
  <c r="AA502" i="6" s="1"/>
  <c r="J497" i="6"/>
  <c r="M497" i="6" s="1"/>
  <c r="Y497" i="6" s="1"/>
  <c r="Z497" i="6" s="1"/>
  <c r="AA497" i="6" s="1"/>
  <c r="J491" i="6"/>
  <c r="M491" i="6" s="1"/>
  <c r="Y491" i="6" s="1"/>
  <c r="Z491" i="6" s="1"/>
  <c r="AA491" i="6" s="1"/>
  <c r="J486" i="6"/>
  <c r="M486" i="6" s="1"/>
  <c r="Y486" i="6" s="1"/>
  <c r="Z486" i="6" s="1"/>
  <c r="AA486" i="6" s="1"/>
  <c r="J481" i="6"/>
  <c r="M481" i="6" s="1"/>
  <c r="Y481" i="6" s="1"/>
  <c r="Z481" i="6" s="1"/>
  <c r="AA481" i="6" s="1"/>
  <c r="J470" i="6"/>
  <c r="M470" i="6" s="1"/>
  <c r="Y470" i="6" s="1"/>
  <c r="Z470" i="6" s="1"/>
  <c r="AA470" i="6" s="1"/>
  <c r="J465" i="6"/>
  <c r="M465" i="6" s="1"/>
  <c r="Y465" i="6" s="1"/>
  <c r="Z465" i="6" s="1"/>
  <c r="AA465" i="6" s="1"/>
  <c r="J459" i="6"/>
  <c r="M459" i="6" s="1"/>
  <c r="Y459" i="6" s="1"/>
  <c r="Z459" i="6" s="1"/>
  <c r="AA459" i="6" s="1"/>
  <c r="J449" i="6"/>
  <c r="M449" i="6" s="1"/>
  <c r="Y449" i="6" s="1"/>
  <c r="Z449" i="6" s="1"/>
  <c r="AA449" i="6" s="1"/>
  <c r="J443" i="6"/>
  <c r="M443" i="6" s="1"/>
  <c r="Y443" i="6" s="1"/>
  <c r="Z443" i="6" s="1"/>
  <c r="AA443" i="6" s="1"/>
  <c r="J433" i="6"/>
  <c r="M433" i="6" s="1"/>
  <c r="Y433" i="6" s="1"/>
  <c r="Z433" i="6" s="1"/>
  <c r="AA433" i="6" s="1"/>
  <c r="J427" i="6"/>
  <c r="M427" i="6" s="1"/>
  <c r="Y427" i="6" s="1"/>
  <c r="Z427" i="6" s="1"/>
  <c r="AA427" i="6" s="1"/>
  <c r="J422" i="6"/>
  <c r="M422" i="6" s="1"/>
  <c r="Y422" i="6" s="1"/>
  <c r="Z422" i="6" s="1"/>
  <c r="AA422" i="6" s="1"/>
  <c r="J417" i="6"/>
  <c r="M417" i="6" s="1"/>
  <c r="Y417" i="6" s="1"/>
  <c r="Z417" i="6" s="1"/>
  <c r="AA417" i="6" s="1"/>
  <c r="J406" i="6"/>
  <c r="M406" i="6" s="1"/>
  <c r="Y406" i="6" s="1"/>
  <c r="Z406" i="6" s="1"/>
  <c r="AA406" i="6" s="1"/>
  <c r="J401" i="6"/>
  <c r="M401" i="6" s="1"/>
  <c r="Y401" i="6" s="1"/>
  <c r="Z401" i="6" s="1"/>
  <c r="AA401" i="6" s="1"/>
  <c r="J385" i="6"/>
  <c r="M385" i="6" s="1"/>
  <c r="Y385" i="6" s="1"/>
  <c r="Z385" i="6" s="1"/>
  <c r="AA385" i="6" s="1"/>
  <c r="J379" i="6"/>
  <c r="M379" i="6" s="1"/>
  <c r="Y379" i="6" s="1"/>
  <c r="Z379" i="6" s="1"/>
  <c r="AA379" i="6" s="1"/>
  <c r="J374" i="6"/>
  <c r="M374" i="6" s="1"/>
  <c r="Y374" i="6" s="1"/>
  <c r="Z374" i="6" s="1"/>
  <c r="AA374" i="6" s="1"/>
  <c r="J369" i="6"/>
  <c r="M369" i="6" s="1"/>
  <c r="Y369" i="6" s="1"/>
  <c r="Z369" i="6" s="1"/>
  <c r="AA369" i="6" s="1"/>
  <c r="J363" i="6"/>
  <c r="M363" i="6" s="1"/>
  <c r="Y363" i="6" s="1"/>
  <c r="Z363" i="6" s="1"/>
  <c r="AA363" i="6" s="1"/>
  <c r="J358" i="6"/>
  <c r="M358" i="6" s="1"/>
  <c r="Y358" i="6" s="1"/>
  <c r="Z358" i="6" s="1"/>
  <c r="AA358" i="6" s="1"/>
  <c r="J353" i="6"/>
  <c r="M353" i="6" s="1"/>
  <c r="Y353" i="6" s="1"/>
  <c r="Z353" i="6" s="1"/>
  <c r="AA353" i="6" s="1"/>
  <c r="J342" i="6"/>
  <c r="M342" i="6" s="1"/>
  <c r="Y342" i="6" s="1"/>
  <c r="Z342" i="6" s="1"/>
  <c r="AA342" i="6" s="1"/>
  <c r="J337" i="6"/>
  <c r="M337" i="6" s="1"/>
  <c r="Y337" i="6" s="1"/>
  <c r="Z337" i="6" s="1"/>
  <c r="AA337" i="6" s="1"/>
  <c r="J331" i="6"/>
  <c r="M331" i="6" s="1"/>
  <c r="Y331" i="6" s="1"/>
  <c r="Z331" i="6" s="1"/>
  <c r="AA331" i="6" s="1"/>
  <c r="J321" i="6"/>
  <c r="M321" i="6" s="1"/>
  <c r="Y321" i="6" s="1"/>
  <c r="Z321" i="6" s="1"/>
  <c r="AA321" i="6" s="1"/>
  <c r="J315" i="6"/>
  <c r="M315" i="6" s="1"/>
  <c r="Y315" i="6" s="1"/>
  <c r="Z315" i="6" s="1"/>
  <c r="AA315" i="6" s="1"/>
  <c r="J305" i="6"/>
  <c r="M305" i="6" s="1"/>
  <c r="Y305" i="6" s="1"/>
  <c r="Z305" i="6" s="1"/>
  <c r="AA305" i="6" s="1"/>
  <c r="J299" i="6"/>
  <c r="M299" i="6" s="1"/>
  <c r="Y299" i="6" s="1"/>
  <c r="Z299" i="6" s="1"/>
  <c r="AA299" i="6" s="1"/>
  <c r="J294" i="6"/>
  <c r="M294" i="6" s="1"/>
  <c r="Y294" i="6" s="1"/>
  <c r="Z294" i="6" s="1"/>
  <c r="AA294" i="6" s="1"/>
  <c r="J289" i="6"/>
  <c r="M289" i="6" s="1"/>
  <c r="Y289" i="6" s="1"/>
  <c r="Z289" i="6" s="1"/>
  <c r="AA289" i="6" s="1"/>
  <c r="J278" i="6"/>
  <c r="M278" i="6" s="1"/>
  <c r="Y278" i="6" s="1"/>
  <c r="Z278" i="6" s="1"/>
  <c r="AA278" i="6" s="1"/>
  <c r="J273" i="6"/>
  <c r="M273" i="6" s="1"/>
  <c r="Y273" i="6" s="1"/>
  <c r="Z273" i="6" s="1"/>
  <c r="AA273" i="6" s="1"/>
  <c r="J257" i="6"/>
  <c r="M257" i="6" s="1"/>
  <c r="Y257" i="6" s="1"/>
  <c r="Z257" i="6" s="1"/>
  <c r="AA257" i="6" s="1"/>
  <c r="J251" i="6"/>
  <c r="M251" i="6" s="1"/>
  <c r="Y251" i="6" s="1"/>
  <c r="Z251" i="6" s="1"/>
  <c r="AA251" i="6" s="1"/>
  <c r="J246" i="6"/>
  <c r="M246" i="6" s="1"/>
  <c r="Y246" i="6" s="1"/>
  <c r="Z246" i="6" s="1"/>
  <c r="AA246" i="6" s="1"/>
  <c r="J241" i="6"/>
  <c r="M241" i="6" s="1"/>
  <c r="Y241" i="6" s="1"/>
  <c r="Z241" i="6" s="1"/>
  <c r="AA241" i="6" s="1"/>
  <c r="J235" i="6"/>
  <c r="M235" i="6" s="1"/>
  <c r="Y235" i="6" s="1"/>
  <c r="Z235" i="6" s="1"/>
  <c r="AA235" i="6" s="1"/>
  <c r="J230" i="6"/>
  <c r="M230" i="6" s="1"/>
  <c r="Y230" i="6" s="1"/>
  <c r="Z230" i="6" s="1"/>
  <c r="AA230" i="6" s="1"/>
  <c r="J225" i="6"/>
  <c r="M225" i="6" s="1"/>
  <c r="Y225" i="6" s="1"/>
  <c r="Z225" i="6" s="1"/>
  <c r="AA225" i="6" s="1"/>
  <c r="J214" i="6"/>
  <c r="M214" i="6" s="1"/>
  <c r="Y214" i="6" s="1"/>
  <c r="Z214" i="6" s="1"/>
  <c r="AA214" i="6" s="1"/>
  <c r="J209" i="6"/>
  <c r="M209" i="6" s="1"/>
  <c r="Y209" i="6" s="1"/>
  <c r="Z209" i="6" s="1"/>
  <c r="AA209" i="6" s="1"/>
  <c r="J203" i="6"/>
  <c r="M203" i="6" s="1"/>
  <c r="Y203" i="6" s="1"/>
  <c r="Z203" i="6" s="1"/>
  <c r="AA203" i="6" s="1"/>
  <c r="J193" i="6"/>
  <c r="M193" i="6" s="1"/>
  <c r="Y193" i="6" s="1"/>
  <c r="Z193" i="6" s="1"/>
  <c r="AA193" i="6" s="1"/>
  <c r="J187" i="6"/>
  <c r="M187" i="6" s="1"/>
  <c r="Y187" i="6" s="1"/>
  <c r="Z187" i="6" s="1"/>
  <c r="AA187" i="6" s="1"/>
  <c r="J182" i="6"/>
  <c r="M182" i="6" s="1"/>
  <c r="Y182" i="6" s="1"/>
  <c r="Z182" i="6" s="1"/>
  <c r="AA182" i="6" s="1"/>
  <c r="J171" i="6"/>
  <c r="M171" i="6" s="1"/>
  <c r="Y171" i="6" s="1"/>
  <c r="Z171" i="6" s="1"/>
  <c r="AA171" i="6" s="1"/>
  <c r="J161" i="6"/>
  <c r="M161" i="6" s="1"/>
  <c r="Y161" i="6" s="1"/>
  <c r="Z161" i="6" s="1"/>
  <c r="AA161" i="6" s="1"/>
  <c r="J155" i="6"/>
  <c r="M155" i="6" s="1"/>
  <c r="Y155" i="6" s="1"/>
  <c r="Z155" i="6" s="1"/>
  <c r="AA155" i="6" s="1"/>
  <c r="J150" i="6"/>
  <c r="M150" i="6" s="1"/>
  <c r="Y150" i="6" s="1"/>
  <c r="Z150" i="6" s="1"/>
  <c r="AA150" i="6" s="1"/>
  <c r="J145" i="6"/>
  <c r="M145" i="6" s="1"/>
  <c r="Y145" i="6" s="1"/>
  <c r="Z145" i="6" s="1"/>
  <c r="AA145" i="6" s="1"/>
  <c r="J139" i="6"/>
  <c r="M139" i="6" s="1"/>
  <c r="Y139" i="6" s="1"/>
  <c r="Z139" i="6" s="1"/>
  <c r="AA139" i="6" s="1"/>
  <c r="J134" i="6"/>
  <c r="M134" i="6" s="1"/>
  <c r="Y134" i="6" s="1"/>
  <c r="Z134" i="6" s="1"/>
  <c r="AA134" i="6" s="1"/>
  <c r="J129" i="6"/>
  <c r="M129" i="6" s="1"/>
  <c r="Y129" i="6" s="1"/>
  <c r="Z129" i="6" s="1"/>
  <c r="AA129" i="6" s="1"/>
  <c r="J123" i="6"/>
  <c r="M123" i="6" s="1"/>
  <c r="Y123" i="6" s="1"/>
  <c r="Z123" i="6" s="1"/>
  <c r="AA123" i="6" s="1"/>
  <c r="J118" i="6"/>
  <c r="M118" i="6" s="1"/>
  <c r="Y118" i="6" s="1"/>
  <c r="Z118" i="6" s="1"/>
  <c r="AA118" i="6" s="1"/>
  <c r="J113" i="6"/>
  <c r="M113" i="6" s="1"/>
  <c r="Y113" i="6" s="1"/>
  <c r="Z113" i="6" s="1"/>
  <c r="AA113" i="6" s="1"/>
  <c r="J107" i="6"/>
  <c r="M107" i="6" s="1"/>
  <c r="Y107" i="6" s="1"/>
  <c r="Z107" i="6" s="1"/>
  <c r="AA107" i="6" s="1"/>
  <c r="J102" i="6"/>
  <c r="M102" i="6" s="1"/>
  <c r="Y102" i="6" s="1"/>
  <c r="Z102" i="6" s="1"/>
  <c r="AA102" i="6" s="1"/>
  <c r="J97" i="6"/>
  <c r="M97" i="6" s="1"/>
  <c r="Y97" i="6" s="1"/>
  <c r="Z97" i="6" s="1"/>
  <c r="AA97" i="6" s="1"/>
  <c r="J91" i="6"/>
  <c r="M91" i="6" s="1"/>
  <c r="Y91" i="6" s="1"/>
  <c r="Z91" i="6" s="1"/>
  <c r="AA91" i="6" s="1"/>
  <c r="J86" i="6"/>
  <c r="M86" i="6" s="1"/>
  <c r="Y86" i="6" s="1"/>
  <c r="Z86" i="6" s="1"/>
  <c r="AA86" i="6" s="1"/>
  <c r="J81" i="6"/>
  <c r="M81" i="6" s="1"/>
  <c r="Y81" i="6" s="1"/>
  <c r="Z81" i="6" s="1"/>
  <c r="AA81" i="6" s="1"/>
  <c r="J75" i="6"/>
  <c r="M75" i="6" s="1"/>
  <c r="Y75" i="6" s="1"/>
  <c r="Z75" i="6" s="1"/>
  <c r="AA75" i="6" s="1"/>
  <c r="J70" i="6"/>
  <c r="M70" i="6" s="1"/>
  <c r="Y70" i="6" s="1"/>
  <c r="Z70" i="6" s="1"/>
  <c r="AA70" i="6" s="1"/>
  <c r="J65" i="6"/>
  <c r="M65" i="6" s="1"/>
  <c r="Y65" i="6" s="1"/>
  <c r="Z65" i="6" s="1"/>
  <c r="AA65" i="6" s="1"/>
  <c r="J59" i="6"/>
  <c r="M59" i="6" s="1"/>
  <c r="Y59" i="6" s="1"/>
  <c r="Z59" i="6" s="1"/>
  <c r="AA59" i="6" s="1"/>
  <c r="J54" i="6"/>
  <c r="M54" i="6" s="1"/>
  <c r="Y54" i="6" s="1"/>
  <c r="Z54" i="6" s="1"/>
  <c r="AA54" i="6" s="1"/>
  <c r="J43" i="6"/>
  <c r="M43" i="6" s="1"/>
  <c r="Y43" i="6" s="1"/>
  <c r="Z43" i="6" s="1"/>
  <c r="AA43" i="6" s="1"/>
  <c r="J38" i="6"/>
  <c r="M38" i="6" s="1"/>
  <c r="Y38" i="6" s="1"/>
  <c r="Z38" i="6" s="1"/>
  <c r="AA38" i="6" s="1"/>
  <c r="J33" i="6"/>
  <c r="M33" i="6" s="1"/>
  <c r="Y33" i="6" s="1"/>
  <c r="Z33" i="6" s="1"/>
  <c r="AA33" i="6" s="1"/>
  <c r="J27" i="6"/>
  <c r="M27" i="6" s="1"/>
  <c r="Y27" i="6" s="1"/>
  <c r="Z27" i="6" s="1"/>
  <c r="AA27" i="6" s="1"/>
  <c r="J22" i="6"/>
  <c r="M22" i="6" s="1"/>
  <c r="Y22" i="6" s="1"/>
  <c r="Z22" i="6" s="1"/>
  <c r="AA22" i="6" s="1"/>
  <c r="J17" i="6"/>
  <c r="M17" i="6" s="1"/>
  <c r="Y17" i="6" s="1"/>
  <c r="Z17" i="6" s="1"/>
  <c r="AA17" i="6" s="1"/>
  <c r="J11" i="6"/>
  <c r="M11" i="6" s="1"/>
  <c r="Y11" i="6" s="1"/>
  <c r="Z11" i="6" s="1"/>
  <c r="AA11" i="6" s="1"/>
  <c r="L444" i="6"/>
  <c r="Z444" i="6" s="1"/>
  <c r="AA444" i="6" s="1"/>
  <c r="L416" i="6"/>
  <c r="Z416" i="6" s="1"/>
  <c r="AA416" i="6" s="1"/>
  <c r="L388" i="6"/>
  <c r="Z388" i="6" s="1"/>
  <c r="AA388" i="6" s="1"/>
  <c r="L316" i="6"/>
  <c r="Z316" i="6" s="1"/>
  <c r="AA316" i="6" s="1"/>
  <c r="L288" i="6"/>
  <c r="Z288" i="6" s="1"/>
  <c r="AA288" i="6" s="1"/>
  <c r="L260" i="6"/>
  <c r="Z260" i="6" s="1"/>
  <c r="AA260" i="6" s="1"/>
  <c r="L104" i="6"/>
  <c r="Z104" i="6" s="1"/>
  <c r="AA104" i="6" s="1"/>
  <c r="L28" i="6"/>
  <c r="Z28" i="6" s="1"/>
  <c r="AA28" i="6" s="1"/>
  <c r="Z244" i="6" l="1"/>
  <c r="AA244" i="6" s="1"/>
  <c r="Z336" i="6"/>
  <c r="AA336" i="6" s="1"/>
  <c r="Z428" i="6"/>
  <c r="AA428" i="6" s="1"/>
  <c r="Z500" i="6"/>
  <c r="AA500" i="6" s="1"/>
  <c r="Z412" i="6"/>
  <c r="AA412" i="6" s="1"/>
  <c r="Z488" i="6"/>
  <c r="AA488" i="6" s="1"/>
  <c r="Z93" i="6"/>
  <c r="AA93" i="6" s="1"/>
  <c r="Y4" i="6"/>
  <c r="Z4" i="6" s="1"/>
  <c r="AA4" i="6" s="1"/>
  <c r="M4" i="6"/>
  <c r="Z32" i="6"/>
  <c r="AA32" i="6" s="1"/>
  <c r="Z60" i="6"/>
  <c r="AA60" i="6" s="1"/>
  <c r="Z160" i="6"/>
  <c r="AA160" i="6" s="1"/>
  <c r="Z180" i="6"/>
  <c r="AA180" i="6" s="1"/>
  <c r="Z200" i="6"/>
  <c r="AA200" i="6" s="1"/>
  <c r="Z232" i="6"/>
  <c r="AA232" i="6" s="1"/>
  <c r="Z20" i="6"/>
  <c r="AA20" i="6" s="1"/>
  <c r="Z64" i="6"/>
  <c r="AA64" i="6" s="1"/>
  <c r="Z84" i="6"/>
  <c r="AA84" i="6" s="1"/>
  <c r="Z128" i="6"/>
  <c r="AA128" i="6" s="1"/>
  <c r="Z140" i="6"/>
  <c r="AA140" i="6" s="1"/>
  <c r="Z176" i="6"/>
  <c r="AA176" i="6" s="1"/>
  <c r="Z220" i="6"/>
  <c r="AA220" i="6" s="1"/>
  <c r="Z296" i="6"/>
  <c r="AA296" i="6" s="1"/>
  <c r="Z328" i="6"/>
  <c r="AA328" i="6" s="1"/>
  <c r="Z348" i="6"/>
  <c r="AA348" i="6" s="1"/>
  <c r="Z376" i="6"/>
  <c r="AA376" i="6" s="1"/>
  <c r="Z408" i="6"/>
  <c r="AA408" i="6" s="1"/>
  <c r="Z448" i="6"/>
  <c r="AA448" i="6" s="1"/>
  <c r="Z484" i="6"/>
  <c r="AA484" i="6" s="1"/>
  <c r="Z24" i="6"/>
  <c r="AA24" i="6" s="1"/>
  <c r="Z56" i="6"/>
  <c r="AA56" i="6" s="1"/>
  <c r="Z80" i="6"/>
  <c r="AA80" i="6" s="1"/>
  <c r="Z100" i="6"/>
  <c r="AA100" i="6" s="1"/>
  <c r="Z112" i="6"/>
  <c r="AA112" i="6" s="1"/>
  <c r="Z156" i="6"/>
  <c r="AA156" i="6" s="1"/>
  <c r="Z172" i="6"/>
  <c r="AA172" i="6" s="1"/>
  <c r="Z216" i="6"/>
  <c r="AA216" i="6" s="1"/>
  <c r="Z248" i="6"/>
  <c r="AA248" i="6" s="1"/>
  <c r="Z280" i="6"/>
  <c r="AA280" i="6" s="1"/>
  <c r="Z320" i="6"/>
  <c r="AA320" i="6" s="1"/>
  <c r="Z356" i="6"/>
  <c r="AA356" i="6" s="1"/>
  <c r="Z424" i="6"/>
  <c r="AA424" i="6" s="1"/>
  <c r="Z456" i="6"/>
  <c r="AA456" i="6" s="1"/>
  <c r="Z476" i="6"/>
  <c r="AA476" i="6" s="1"/>
  <c r="Z504" i="6"/>
  <c r="AA504" i="6" s="1"/>
  <c r="Z208" i="6"/>
  <c r="AA208" i="6" s="1"/>
  <c r="Z300" i="6"/>
  <c r="AA300" i="6" s="1"/>
  <c r="Z372" i="6"/>
  <c r="AA372" i="6" s="1"/>
  <c r="Z464" i="6"/>
  <c r="AA464" i="6" s="1"/>
  <c r="Z16" i="6"/>
  <c r="AA16" i="6" s="1"/>
  <c r="Z36" i="6"/>
  <c r="AA36" i="6" s="1"/>
  <c r="Z48" i="6"/>
  <c r="AA48" i="6" s="1"/>
  <c r="Z68" i="6"/>
  <c r="AA68" i="6" s="1"/>
  <c r="Z88" i="6"/>
  <c r="AA88" i="6" s="1"/>
  <c r="Z108" i="6"/>
  <c r="AA108" i="6" s="1"/>
  <c r="Z116" i="6"/>
  <c r="AA116" i="6" s="1"/>
  <c r="Z164" i="6"/>
  <c r="AA164" i="6" s="1"/>
  <c r="Z184" i="6"/>
  <c r="AA184" i="6" s="1"/>
  <c r="Z264" i="6"/>
  <c r="AA264" i="6" s="1"/>
  <c r="Z284" i="6"/>
  <c r="AA284" i="6" s="1"/>
  <c r="Z360" i="6"/>
  <c r="AA360" i="6" s="1"/>
  <c r="Z384" i="6"/>
  <c r="AA384" i="6" s="1"/>
  <c r="Z420" i="6"/>
  <c r="AA420" i="6" s="1"/>
  <c r="Z440" i="6"/>
  <c r="AA440" i="6" s="1"/>
  <c r="Z472" i="6"/>
  <c r="AA472" i="6" s="1"/>
  <c r="Z236" i="6"/>
  <c r="AA236" i="6" s="1"/>
  <c r="Z272" i="6"/>
  <c r="AA272" i="6" s="1"/>
  <c r="Z308" i="6"/>
  <c r="AA308" i="6" s="1"/>
  <c r="Z492" i="6"/>
  <c r="AA492" i="6" s="1"/>
  <c r="U104" i="6"/>
  <c r="V104" i="6" s="1"/>
  <c r="U288" i="6"/>
  <c r="V288" i="6" s="1"/>
  <c r="U444" i="6"/>
  <c r="V444" i="6" s="1"/>
  <c r="U196" i="6"/>
  <c r="V196" i="6" s="1"/>
  <c r="U324" i="6"/>
  <c r="V324" i="6" s="1"/>
  <c r="U519" i="6"/>
  <c r="V519" i="6" s="1"/>
  <c r="U124" i="6"/>
  <c r="V124" i="6" s="1"/>
  <c r="U368" i="6"/>
  <c r="V368" i="6" s="1"/>
  <c r="U40" i="6"/>
  <c r="V40" i="6" s="1"/>
  <c r="U364" i="6"/>
  <c r="V364" i="6" s="1"/>
  <c r="U400" i="6"/>
  <c r="V400" i="6" s="1"/>
  <c r="U436" i="6"/>
  <c r="V436" i="6" s="1"/>
  <c r="U166" i="6"/>
  <c r="V166" i="6" s="1"/>
  <c r="U276" i="6"/>
  <c r="V276" i="6" s="1"/>
  <c r="U390" i="6"/>
  <c r="V390" i="6" s="1"/>
  <c r="U475" i="6"/>
  <c r="V475" i="6" s="1"/>
  <c r="U540" i="6"/>
  <c r="V540" i="6" s="1"/>
  <c r="U12" i="6"/>
  <c r="V12" i="6" s="1"/>
  <c r="U44" i="6"/>
  <c r="V44" i="6" s="1"/>
  <c r="U148" i="6"/>
  <c r="V148" i="6" s="1"/>
  <c r="U168" i="6"/>
  <c r="V168" i="6" s="1"/>
  <c r="U188" i="6"/>
  <c r="V188" i="6" s="1"/>
  <c r="U152" i="6"/>
  <c r="V152" i="6" s="1"/>
  <c r="U52" i="6"/>
  <c r="V52" i="6" s="1"/>
  <c r="U76" i="6"/>
  <c r="V76" i="6" s="1"/>
  <c r="U96" i="6"/>
  <c r="V96" i="6" s="1"/>
  <c r="U132" i="6"/>
  <c r="V132" i="6" s="1"/>
  <c r="U144" i="6"/>
  <c r="V144" i="6" s="1"/>
  <c r="U192" i="6"/>
  <c r="V192" i="6" s="1"/>
  <c r="U228" i="6"/>
  <c r="V228" i="6" s="1"/>
  <c r="U256" i="6"/>
  <c r="V256" i="6" s="1"/>
  <c r="U292" i="6"/>
  <c r="V292" i="6" s="1"/>
  <c r="U312" i="6"/>
  <c r="V312" i="6" s="1"/>
  <c r="U344" i="6"/>
  <c r="V344" i="6" s="1"/>
  <c r="U392" i="6"/>
  <c r="V392" i="6" s="1"/>
  <c r="U412" i="6"/>
  <c r="V412" i="6" s="1"/>
  <c r="U488" i="6"/>
  <c r="V488" i="6" s="1"/>
  <c r="U198" i="6"/>
  <c r="V198" i="6" s="1"/>
  <c r="U5" i="6"/>
  <c r="V5" i="6" s="1"/>
  <c r="U260" i="6"/>
  <c r="V260" i="6" s="1"/>
  <c r="U416" i="6"/>
  <c r="V416" i="6" s="1"/>
  <c r="U28" i="6"/>
  <c r="V28" i="6" s="1"/>
  <c r="U316" i="6"/>
  <c r="V316" i="6" s="1"/>
  <c r="U224" i="6"/>
  <c r="V224" i="6" s="1"/>
  <c r="U352" i="6"/>
  <c r="V352" i="6" s="1"/>
  <c r="U551" i="6"/>
  <c r="V551" i="6" s="1"/>
  <c r="U212" i="6"/>
  <c r="V212" i="6" s="1"/>
  <c r="U396" i="6"/>
  <c r="V396" i="6" s="1"/>
  <c r="U24" i="6"/>
  <c r="V24" i="6" s="1"/>
  <c r="U56" i="6"/>
  <c r="V56" i="6" s="1"/>
  <c r="U80" i="6"/>
  <c r="V80" i="6" s="1"/>
  <c r="U100" i="6"/>
  <c r="V100" i="6" s="1"/>
  <c r="U112" i="6"/>
  <c r="V112" i="6" s="1"/>
  <c r="U156" i="6"/>
  <c r="V156" i="6" s="1"/>
  <c r="U172" i="6"/>
  <c r="V172" i="6" s="1"/>
  <c r="U216" i="6"/>
  <c r="V216" i="6" s="1"/>
  <c r="U248" i="6"/>
  <c r="V248" i="6" s="1"/>
  <c r="U280" i="6"/>
  <c r="V280" i="6" s="1"/>
  <c r="U320" i="6"/>
  <c r="V320" i="6" s="1"/>
  <c r="U356" i="6"/>
  <c r="V356" i="6" s="1"/>
  <c r="U424" i="6"/>
  <c r="V424" i="6" s="1"/>
  <c r="U456" i="6"/>
  <c r="V456" i="6" s="1"/>
  <c r="U476" i="6"/>
  <c r="V476" i="6" s="1"/>
  <c r="U504" i="6"/>
  <c r="V504" i="6" s="1"/>
  <c r="U204" i="6"/>
  <c r="V204" i="6" s="1"/>
  <c r="U304" i="6"/>
  <c r="V304" i="6" s="1"/>
  <c r="U404" i="6"/>
  <c r="V404" i="6" s="1"/>
  <c r="U515" i="6"/>
  <c r="V515" i="6" s="1"/>
  <c r="J579" i="6"/>
  <c r="J580" i="6"/>
  <c r="J581" i="6"/>
  <c r="U572" i="6"/>
  <c r="V572" i="6" s="1"/>
  <c r="U468" i="6"/>
  <c r="V468" i="6" s="1"/>
  <c r="U236" i="6"/>
  <c r="V236" i="6" s="1"/>
  <c r="U272" i="6"/>
  <c r="V272" i="6" s="1"/>
  <c r="U308" i="6"/>
  <c r="V308" i="6" s="1"/>
  <c r="U492" i="6"/>
  <c r="V492" i="6" s="1"/>
  <c r="U311" i="6"/>
  <c r="V311" i="6" s="1"/>
  <c r="U388" i="6"/>
  <c r="V388" i="6" s="1"/>
  <c r="U92" i="6"/>
  <c r="V92" i="6" s="1"/>
  <c r="U252" i="6"/>
  <c r="V252" i="6" s="1"/>
  <c r="U395" i="6"/>
  <c r="V395" i="6" s="1"/>
  <c r="U240" i="6"/>
  <c r="V240" i="6" s="1"/>
  <c r="U244" i="6"/>
  <c r="V244" i="6" s="1"/>
  <c r="U336" i="6"/>
  <c r="V336" i="6" s="1"/>
  <c r="U428" i="6"/>
  <c r="V428" i="6" s="1"/>
  <c r="U500" i="6"/>
  <c r="V500" i="6" s="1"/>
  <c r="U72" i="6"/>
  <c r="V72" i="6" s="1"/>
  <c r="U219" i="6"/>
  <c r="V219" i="6" s="1"/>
  <c r="U332" i="6"/>
  <c r="V332" i="6" s="1"/>
  <c r="U432" i="6"/>
  <c r="V432" i="6" s="1"/>
  <c r="U547" i="6"/>
  <c r="V547" i="6" s="1"/>
  <c r="U380" i="6"/>
  <c r="V380" i="6" s="1"/>
  <c r="U268" i="6"/>
  <c r="V268" i="6" s="1"/>
  <c r="U32" i="6"/>
  <c r="V32" i="6" s="1"/>
  <c r="U60" i="6"/>
  <c r="V60" i="6" s="1"/>
  <c r="U160" i="6"/>
  <c r="V160" i="6" s="1"/>
  <c r="U180" i="6"/>
  <c r="V180" i="6" s="1"/>
  <c r="U200" i="6"/>
  <c r="V200" i="6" s="1"/>
  <c r="U232" i="6"/>
  <c r="V232" i="6" s="1"/>
  <c r="U496" i="6"/>
  <c r="V496" i="6" s="1"/>
  <c r="U20" i="6"/>
  <c r="V20" i="6" s="1"/>
  <c r="U64" i="6"/>
  <c r="V64" i="6" s="1"/>
  <c r="U84" i="6"/>
  <c r="V84" i="6" s="1"/>
  <c r="U128" i="6"/>
  <c r="V128" i="6" s="1"/>
  <c r="U140" i="6"/>
  <c r="V140" i="6" s="1"/>
  <c r="U176" i="6"/>
  <c r="V176" i="6" s="1"/>
  <c r="U120" i="6"/>
  <c r="V120" i="6" s="1"/>
  <c r="U267" i="6"/>
  <c r="V267" i="6" s="1"/>
  <c r="U452" i="6"/>
  <c r="V452" i="6" s="1"/>
  <c r="U340" i="6"/>
  <c r="V340" i="6" s="1"/>
  <c r="U16" i="6"/>
  <c r="V16" i="6" s="1"/>
  <c r="U36" i="6"/>
  <c r="V36" i="6" s="1"/>
  <c r="U48" i="6"/>
  <c r="V48" i="6" s="1"/>
  <c r="U68" i="6"/>
  <c r="V68" i="6" s="1"/>
  <c r="U88" i="6"/>
  <c r="V88" i="6" s="1"/>
  <c r="U108" i="6"/>
  <c r="V108" i="6" s="1"/>
  <c r="U116" i="6"/>
  <c r="V116" i="6" s="1"/>
  <c r="U164" i="6"/>
  <c r="V164" i="6" s="1"/>
  <c r="U184" i="6"/>
  <c r="V184" i="6" s="1"/>
  <c r="U264" i="6"/>
  <c r="V264" i="6" s="1"/>
  <c r="U284" i="6"/>
  <c r="V284" i="6" s="1"/>
  <c r="U360" i="6"/>
  <c r="V360" i="6" s="1"/>
  <c r="U384" i="6"/>
  <c r="V384" i="6" s="1"/>
  <c r="U420" i="6"/>
  <c r="V420" i="6" s="1"/>
  <c r="U440" i="6"/>
  <c r="V440" i="6" s="1"/>
  <c r="U472" i="6"/>
  <c r="V472" i="6" s="1"/>
  <c r="U136" i="6"/>
  <c r="V136" i="6" s="1"/>
  <c r="U262" i="6"/>
  <c r="V262" i="6" s="1"/>
  <c r="U347" i="6"/>
  <c r="V347" i="6" s="1"/>
  <c r="U460" i="6"/>
  <c r="V460" i="6" s="1"/>
  <c r="U10" i="6"/>
  <c r="V10" i="6" s="1"/>
  <c r="U480" i="6"/>
  <c r="V480" i="6" s="1"/>
  <c r="U208" i="6"/>
  <c r="V208" i="6" s="1"/>
  <c r="U520" i="6"/>
  <c r="V520" i="6" s="1"/>
  <c r="U300" i="6"/>
  <c r="V300" i="6" s="1"/>
  <c r="U372" i="6"/>
  <c r="V372" i="6" s="1"/>
  <c r="U464" i="6"/>
  <c r="V464" i="6" s="1"/>
  <c r="U220" i="6"/>
  <c r="V220" i="6" s="1"/>
  <c r="U296" i="6"/>
  <c r="V296" i="6" s="1"/>
  <c r="U328" i="6"/>
  <c r="V328" i="6" s="1"/>
  <c r="U348" i="6"/>
  <c r="V348" i="6" s="1"/>
  <c r="U376" i="6"/>
  <c r="V376" i="6" s="1"/>
  <c r="U408" i="6"/>
  <c r="V408" i="6" s="1"/>
  <c r="U448" i="6"/>
  <c r="V448" i="6" s="1"/>
  <c r="U484" i="6"/>
  <c r="V484" i="6" s="1"/>
  <c r="U438" i="6"/>
  <c r="V438" i="6" s="1"/>
  <c r="U146" i="6"/>
  <c r="V146" i="6" s="1"/>
  <c r="U439" i="6"/>
  <c r="V439" i="6" s="1"/>
  <c r="U177" i="6"/>
  <c r="V177" i="6" s="1"/>
  <c r="U454" i="6"/>
  <c r="V454" i="6" s="1"/>
  <c r="U178" i="6"/>
  <c r="V178" i="6" s="1"/>
  <c r="U426" i="6"/>
  <c r="V426" i="6" s="1"/>
  <c r="L580" i="6"/>
  <c r="L581" i="6"/>
  <c r="L579" i="6"/>
  <c r="U4" i="6"/>
  <c r="U482" i="6"/>
  <c r="V482" i="6" s="1"/>
  <c r="U210" i="6"/>
  <c r="V210" i="6" s="1"/>
  <c r="U226" i="6"/>
  <c r="V226" i="6" s="1"/>
  <c r="U563" i="6"/>
  <c r="V563" i="6" s="1"/>
  <c r="U255" i="6"/>
  <c r="V255" i="6" s="1"/>
  <c r="U466" i="6"/>
  <c r="V466" i="6" s="1"/>
  <c r="U283" i="6"/>
  <c r="V283" i="6" s="1"/>
  <c r="U338" i="6"/>
  <c r="V338" i="6" s="1"/>
  <c r="U310" i="6"/>
  <c r="V310" i="6" s="1"/>
  <c r="U531" i="6"/>
  <c r="V531" i="6" s="1"/>
  <c r="U326" i="6"/>
  <c r="V326" i="6" s="1"/>
  <c r="U49" i="6"/>
  <c r="V49" i="6" s="1"/>
  <c r="U411" i="6"/>
  <c r="V411" i="6" s="1"/>
  <c r="U50" i="6"/>
  <c r="V50" i="6" s="1"/>
  <c r="U354" i="6"/>
  <c r="V354" i="6" s="1"/>
  <c r="U574" i="6"/>
  <c r="V574" i="6" s="1"/>
  <c r="V4" i="6" l="1"/>
  <c r="U581" i="6"/>
  <c r="U579" i="6"/>
  <c r="U580" i="6"/>
  <c r="M579" i="6"/>
  <c r="M580" i="6"/>
  <c r="M581" i="6"/>
  <c r="Y581" i="6" l="1"/>
  <c r="Y579" i="6"/>
  <c r="Y580" i="6"/>
  <c r="V580" i="6"/>
  <c r="V581" i="6"/>
  <c r="V579" i="6"/>
  <c r="Z580" i="6" l="1"/>
  <c r="Z581" i="6"/>
  <c r="Z579" i="6"/>
  <c r="AA579" i="6" l="1"/>
  <c r="AA580" i="6"/>
  <c r="AA581" i="6"/>
  <c r="F578" i="6" l="1"/>
  <c r="K578" i="6" s="1"/>
  <c r="N578" i="6" s="1"/>
  <c r="S578" i="6" s="1"/>
  <c r="T578" i="6" s="1"/>
  <c r="W578" i="6" s="1"/>
  <c r="F577" i="6"/>
  <c r="K577" i="6" s="1"/>
  <c r="N577" i="6" s="1"/>
  <c r="S577" i="6" s="1"/>
  <c r="T577" i="6" s="1"/>
  <c r="W577" i="6" s="1"/>
  <c r="F576" i="6"/>
  <c r="K576" i="6" s="1"/>
  <c r="N576" i="6" s="1"/>
  <c r="S576" i="6" s="1"/>
  <c r="T576" i="6" s="1"/>
  <c r="W576" i="6" s="1"/>
  <c r="F575" i="6"/>
  <c r="K575" i="6" s="1"/>
  <c r="N575" i="6" s="1"/>
  <c r="S575" i="6" s="1"/>
  <c r="T575" i="6" s="1"/>
  <c r="W575" i="6" s="1"/>
  <c r="F574" i="6"/>
  <c r="K574" i="6" s="1"/>
  <c r="N574" i="6" s="1"/>
  <c r="S574" i="6" s="1"/>
  <c r="T574" i="6" s="1"/>
  <c r="W574" i="6" s="1"/>
  <c r="F573" i="6"/>
  <c r="K573" i="6" s="1"/>
  <c r="N573" i="6" s="1"/>
  <c r="S573" i="6" s="1"/>
  <c r="T573" i="6" s="1"/>
  <c r="W573" i="6" s="1"/>
  <c r="F572" i="6"/>
  <c r="K572" i="6" s="1"/>
  <c r="N572" i="6" s="1"/>
  <c r="S572" i="6" s="1"/>
  <c r="T572" i="6" s="1"/>
  <c r="W572" i="6" s="1"/>
  <c r="F571" i="6"/>
  <c r="K571" i="6" s="1"/>
  <c r="N571" i="6" s="1"/>
  <c r="S571" i="6" s="1"/>
  <c r="T571" i="6" s="1"/>
  <c r="W571" i="6" s="1"/>
  <c r="F570" i="6"/>
  <c r="K570" i="6" s="1"/>
  <c r="N570" i="6" s="1"/>
  <c r="S570" i="6" s="1"/>
  <c r="T570" i="6" s="1"/>
  <c r="W570" i="6" s="1"/>
  <c r="F569" i="6"/>
  <c r="K569" i="6" s="1"/>
  <c r="N569" i="6" s="1"/>
  <c r="S569" i="6" s="1"/>
  <c r="T569" i="6" s="1"/>
  <c r="W569" i="6" s="1"/>
  <c r="F568" i="6"/>
  <c r="K568" i="6" s="1"/>
  <c r="N568" i="6" s="1"/>
  <c r="S568" i="6" s="1"/>
  <c r="T568" i="6" s="1"/>
  <c r="W568" i="6" s="1"/>
  <c r="F567" i="6"/>
  <c r="K567" i="6" s="1"/>
  <c r="N567" i="6" s="1"/>
  <c r="S567" i="6" s="1"/>
  <c r="T567" i="6" s="1"/>
  <c r="W567" i="6" s="1"/>
  <c r="F566" i="6"/>
  <c r="K566" i="6" s="1"/>
  <c r="N566" i="6" s="1"/>
  <c r="S566" i="6" s="1"/>
  <c r="T566" i="6" s="1"/>
  <c r="W566" i="6" s="1"/>
  <c r="F565" i="6"/>
  <c r="K565" i="6" s="1"/>
  <c r="N565" i="6" s="1"/>
  <c r="S565" i="6" s="1"/>
  <c r="T565" i="6" s="1"/>
  <c r="W565" i="6" s="1"/>
  <c r="F564" i="6"/>
  <c r="K564" i="6" s="1"/>
  <c r="N564" i="6" s="1"/>
  <c r="S564" i="6" s="1"/>
  <c r="T564" i="6" s="1"/>
  <c r="W564" i="6" s="1"/>
  <c r="F563" i="6"/>
  <c r="K563" i="6" s="1"/>
  <c r="N563" i="6" s="1"/>
  <c r="S563" i="6" s="1"/>
  <c r="T563" i="6" s="1"/>
  <c r="W563" i="6" s="1"/>
  <c r="F562" i="6"/>
  <c r="K562" i="6" s="1"/>
  <c r="N562" i="6" s="1"/>
  <c r="S562" i="6" s="1"/>
  <c r="T562" i="6" s="1"/>
  <c r="W562" i="6" s="1"/>
  <c r="F561" i="6"/>
  <c r="K561" i="6" s="1"/>
  <c r="N561" i="6" s="1"/>
  <c r="S561" i="6" s="1"/>
  <c r="T561" i="6" s="1"/>
  <c r="W561" i="6" s="1"/>
  <c r="F560" i="6"/>
  <c r="K560" i="6" s="1"/>
  <c r="N560" i="6" s="1"/>
  <c r="S560" i="6" s="1"/>
  <c r="T560" i="6" s="1"/>
  <c r="W560" i="6" s="1"/>
  <c r="F559" i="6"/>
  <c r="K559" i="6" s="1"/>
  <c r="N559" i="6" s="1"/>
  <c r="S559" i="6" s="1"/>
  <c r="T559" i="6" s="1"/>
  <c r="W559" i="6" s="1"/>
  <c r="F558" i="6"/>
  <c r="K558" i="6" s="1"/>
  <c r="N558" i="6" s="1"/>
  <c r="S558" i="6" s="1"/>
  <c r="T558" i="6" s="1"/>
  <c r="W558" i="6" s="1"/>
  <c r="F557" i="6"/>
  <c r="K557" i="6" s="1"/>
  <c r="N557" i="6" s="1"/>
  <c r="S557" i="6" s="1"/>
  <c r="T557" i="6" s="1"/>
  <c r="W557" i="6" s="1"/>
  <c r="F556" i="6"/>
  <c r="K556" i="6" s="1"/>
  <c r="N556" i="6" s="1"/>
  <c r="S556" i="6" s="1"/>
  <c r="T556" i="6" s="1"/>
  <c r="W556" i="6" s="1"/>
  <c r="F555" i="6"/>
  <c r="K555" i="6" s="1"/>
  <c r="N555" i="6" s="1"/>
  <c r="S555" i="6" s="1"/>
  <c r="T555" i="6" s="1"/>
  <c r="W555" i="6" s="1"/>
  <c r="F554" i="6"/>
  <c r="K554" i="6" s="1"/>
  <c r="N554" i="6" s="1"/>
  <c r="S554" i="6" s="1"/>
  <c r="T554" i="6" s="1"/>
  <c r="W554" i="6" s="1"/>
  <c r="F553" i="6"/>
  <c r="K553" i="6" s="1"/>
  <c r="N553" i="6" s="1"/>
  <c r="S553" i="6" s="1"/>
  <c r="T553" i="6" s="1"/>
  <c r="W553" i="6" s="1"/>
  <c r="F552" i="6"/>
  <c r="K552" i="6" s="1"/>
  <c r="N552" i="6" s="1"/>
  <c r="S552" i="6" s="1"/>
  <c r="T552" i="6" s="1"/>
  <c r="W552" i="6" s="1"/>
  <c r="F551" i="6"/>
  <c r="K551" i="6" s="1"/>
  <c r="N551" i="6" s="1"/>
  <c r="S551" i="6" s="1"/>
  <c r="T551" i="6" s="1"/>
  <c r="W551" i="6" s="1"/>
  <c r="F550" i="6"/>
  <c r="K550" i="6" s="1"/>
  <c r="N550" i="6" s="1"/>
  <c r="S550" i="6" s="1"/>
  <c r="T550" i="6" s="1"/>
  <c r="W550" i="6" s="1"/>
  <c r="F549" i="6"/>
  <c r="K549" i="6" s="1"/>
  <c r="N549" i="6" s="1"/>
  <c r="S549" i="6" s="1"/>
  <c r="T549" i="6" s="1"/>
  <c r="W549" i="6" s="1"/>
  <c r="F548" i="6"/>
  <c r="K548" i="6" s="1"/>
  <c r="N548" i="6" s="1"/>
  <c r="S548" i="6" s="1"/>
  <c r="T548" i="6" s="1"/>
  <c r="W548" i="6" s="1"/>
  <c r="F547" i="6"/>
  <c r="K547" i="6" s="1"/>
  <c r="N547" i="6" s="1"/>
  <c r="S547" i="6" s="1"/>
  <c r="T547" i="6" s="1"/>
  <c r="W547" i="6" s="1"/>
  <c r="F546" i="6"/>
  <c r="K546" i="6" s="1"/>
  <c r="N546" i="6" s="1"/>
  <c r="S546" i="6" s="1"/>
  <c r="T546" i="6" s="1"/>
  <c r="W546" i="6" s="1"/>
  <c r="F545" i="6"/>
  <c r="K545" i="6" s="1"/>
  <c r="N545" i="6" s="1"/>
  <c r="S545" i="6" s="1"/>
  <c r="T545" i="6" s="1"/>
  <c r="W545" i="6" s="1"/>
  <c r="F544" i="6"/>
  <c r="K544" i="6" s="1"/>
  <c r="N544" i="6" s="1"/>
  <c r="S544" i="6" s="1"/>
  <c r="T544" i="6" s="1"/>
  <c r="W544" i="6" s="1"/>
  <c r="F543" i="6"/>
  <c r="K543" i="6" s="1"/>
  <c r="N543" i="6" s="1"/>
  <c r="S543" i="6" s="1"/>
  <c r="T543" i="6" s="1"/>
  <c r="W543" i="6" s="1"/>
  <c r="F542" i="6"/>
  <c r="K542" i="6" s="1"/>
  <c r="N542" i="6" s="1"/>
  <c r="S542" i="6" s="1"/>
  <c r="T542" i="6" s="1"/>
  <c r="W542" i="6" s="1"/>
  <c r="F541" i="6"/>
  <c r="K541" i="6" s="1"/>
  <c r="N541" i="6" s="1"/>
  <c r="S541" i="6" s="1"/>
  <c r="T541" i="6" s="1"/>
  <c r="W541" i="6" s="1"/>
  <c r="F540" i="6"/>
  <c r="K540" i="6" s="1"/>
  <c r="N540" i="6" s="1"/>
  <c r="S540" i="6" s="1"/>
  <c r="T540" i="6" s="1"/>
  <c r="W540" i="6" s="1"/>
  <c r="F539" i="6"/>
  <c r="K539" i="6" s="1"/>
  <c r="N539" i="6" s="1"/>
  <c r="S539" i="6" s="1"/>
  <c r="T539" i="6" s="1"/>
  <c r="W539" i="6" s="1"/>
  <c r="F538" i="6"/>
  <c r="K538" i="6" s="1"/>
  <c r="N538" i="6" s="1"/>
  <c r="S538" i="6" s="1"/>
  <c r="T538" i="6" s="1"/>
  <c r="W538" i="6" s="1"/>
  <c r="F537" i="6"/>
  <c r="K537" i="6" s="1"/>
  <c r="N537" i="6" s="1"/>
  <c r="S537" i="6" s="1"/>
  <c r="T537" i="6" s="1"/>
  <c r="W537" i="6" s="1"/>
  <c r="F536" i="6"/>
  <c r="K536" i="6" s="1"/>
  <c r="N536" i="6" s="1"/>
  <c r="S536" i="6" s="1"/>
  <c r="T536" i="6" s="1"/>
  <c r="W536" i="6" s="1"/>
  <c r="F535" i="6"/>
  <c r="K535" i="6" s="1"/>
  <c r="N535" i="6" s="1"/>
  <c r="S535" i="6" s="1"/>
  <c r="T535" i="6" s="1"/>
  <c r="W535" i="6" s="1"/>
  <c r="F534" i="6"/>
  <c r="K534" i="6" s="1"/>
  <c r="N534" i="6" s="1"/>
  <c r="S534" i="6" s="1"/>
  <c r="T534" i="6" s="1"/>
  <c r="W534" i="6" s="1"/>
  <c r="F533" i="6"/>
  <c r="K533" i="6" s="1"/>
  <c r="N533" i="6" s="1"/>
  <c r="S533" i="6" s="1"/>
  <c r="T533" i="6" s="1"/>
  <c r="W533" i="6" s="1"/>
  <c r="F532" i="6"/>
  <c r="K532" i="6" s="1"/>
  <c r="N532" i="6" s="1"/>
  <c r="S532" i="6" s="1"/>
  <c r="T532" i="6" s="1"/>
  <c r="W532" i="6" s="1"/>
  <c r="F531" i="6"/>
  <c r="K531" i="6" s="1"/>
  <c r="N531" i="6" s="1"/>
  <c r="S531" i="6" s="1"/>
  <c r="T531" i="6" s="1"/>
  <c r="W531" i="6" s="1"/>
  <c r="F530" i="6"/>
  <c r="K530" i="6" s="1"/>
  <c r="N530" i="6" s="1"/>
  <c r="S530" i="6" s="1"/>
  <c r="T530" i="6" s="1"/>
  <c r="W530" i="6" s="1"/>
  <c r="F529" i="6"/>
  <c r="K529" i="6" s="1"/>
  <c r="N529" i="6" s="1"/>
  <c r="S529" i="6" s="1"/>
  <c r="T529" i="6" s="1"/>
  <c r="W529" i="6" s="1"/>
  <c r="F528" i="6"/>
  <c r="K528" i="6" s="1"/>
  <c r="N528" i="6" s="1"/>
  <c r="S528" i="6" s="1"/>
  <c r="T528" i="6" s="1"/>
  <c r="W528" i="6" s="1"/>
  <c r="F527" i="6"/>
  <c r="K527" i="6" s="1"/>
  <c r="N527" i="6" s="1"/>
  <c r="S527" i="6" s="1"/>
  <c r="T527" i="6" s="1"/>
  <c r="W527" i="6" s="1"/>
  <c r="F526" i="6"/>
  <c r="K526" i="6" s="1"/>
  <c r="N526" i="6" s="1"/>
  <c r="S526" i="6" s="1"/>
  <c r="T526" i="6" s="1"/>
  <c r="W526" i="6" s="1"/>
  <c r="F525" i="6"/>
  <c r="K525" i="6" s="1"/>
  <c r="N525" i="6" s="1"/>
  <c r="S525" i="6" s="1"/>
  <c r="T525" i="6" s="1"/>
  <c r="W525" i="6" s="1"/>
  <c r="F524" i="6"/>
  <c r="K524" i="6" s="1"/>
  <c r="N524" i="6" s="1"/>
  <c r="S524" i="6" s="1"/>
  <c r="T524" i="6" s="1"/>
  <c r="W524" i="6" s="1"/>
  <c r="F523" i="6"/>
  <c r="K523" i="6" s="1"/>
  <c r="N523" i="6" s="1"/>
  <c r="S523" i="6" s="1"/>
  <c r="T523" i="6" s="1"/>
  <c r="W523" i="6" s="1"/>
  <c r="F522" i="6"/>
  <c r="K522" i="6" s="1"/>
  <c r="N522" i="6" s="1"/>
  <c r="S522" i="6" s="1"/>
  <c r="T522" i="6" s="1"/>
  <c r="W522" i="6" s="1"/>
  <c r="F521" i="6"/>
  <c r="K521" i="6" s="1"/>
  <c r="N521" i="6" s="1"/>
  <c r="S521" i="6" s="1"/>
  <c r="T521" i="6" s="1"/>
  <c r="W521" i="6" s="1"/>
  <c r="F520" i="6"/>
  <c r="K520" i="6" s="1"/>
  <c r="N520" i="6" s="1"/>
  <c r="S520" i="6" s="1"/>
  <c r="T520" i="6" s="1"/>
  <c r="W520" i="6" s="1"/>
  <c r="F519" i="6"/>
  <c r="K519" i="6" s="1"/>
  <c r="N519" i="6" s="1"/>
  <c r="S519" i="6" s="1"/>
  <c r="T519" i="6" s="1"/>
  <c r="W519" i="6" s="1"/>
  <c r="F518" i="6"/>
  <c r="K518" i="6" s="1"/>
  <c r="N518" i="6" s="1"/>
  <c r="S518" i="6" s="1"/>
  <c r="T518" i="6" s="1"/>
  <c r="W518" i="6" s="1"/>
  <c r="F517" i="6"/>
  <c r="K517" i="6" s="1"/>
  <c r="N517" i="6" s="1"/>
  <c r="S517" i="6" s="1"/>
  <c r="T517" i="6" s="1"/>
  <c r="W517" i="6" s="1"/>
  <c r="F516" i="6"/>
  <c r="K516" i="6" s="1"/>
  <c r="N516" i="6" s="1"/>
  <c r="S516" i="6" s="1"/>
  <c r="T516" i="6" s="1"/>
  <c r="W516" i="6" s="1"/>
  <c r="F515" i="6"/>
  <c r="K515" i="6" s="1"/>
  <c r="N515" i="6" s="1"/>
  <c r="S515" i="6" s="1"/>
  <c r="T515" i="6" s="1"/>
  <c r="W515" i="6" s="1"/>
  <c r="F514" i="6"/>
  <c r="K514" i="6" s="1"/>
  <c r="N514" i="6" s="1"/>
  <c r="S514" i="6" s="1"/>
  <c r="T514" i="6" s="1"/>
  <c r="W514" i="6" s="1"/>
  <c r="F513" i="6"/>
  <c r="K513" i="6" s="1"/>
  <c r="N513" i="6" s="1"/>
  <c r="S513" i="6" s="1"/>
  <c r="T513" i="6" s="1"/>
  <c r="W513" i="6" s="1"/>
  <c r="F512" i="6"/>
  <c r="K512" i="6" s="1"/>
  <c r="N512" i="6" s="1"/>
  <c r="S512" i="6" s="1"/>
  <c r="T512" i="6" s="1"/>
  <c r="W512" i="6" s="1"/>
  <c r="F511" i="6"/>
  <c r="K511" i="6" s="1"/>
  <c r="N511" i="6" s="1"/>
  <c r="S511" i="6" s="1"/>
  <c r="T511" i="6" s="1"/>
  <c r="W511" i="6" s="1"/>
  <c r="F510" i="6"/>
  <c r="K510" i="6" s="1"/>
  <c r="N510" i="6" s="1"/>
  <c r="S510" i="6" s="1"/>
  <c r="T510" i="6" s="1"/>
  <c r="W510" i="6" s="1"/>
  <c r="F509" i="6"/>
  <c r="K509" i="6" s="1"/>
  <c r="N509" i="6" s="1"/>
  <c r="S509" i="6" s="1"/>
  <c r="T509" i="6" s="1"/>
  <c r="W509" i="6" s="1"/>
  <c r="F508" i="6"/>
  <c r="K508" i="6" s="1"/>
  <c r="N508" i="6" s="1"/>
  <c r="S508" i="6" s="1"/>
  <c r="T508" i="6" s="1"/>
  <c r="W508" i="6" s="1"/>
  <c r="F507" i="6"/>
  <c r="K507" i="6" s="1"/>
  <c r="N507" i="6" s="1"/>
  <c r="S507" i="6" s="1"/>
  <c r="T507" i="6" s="1"/>
  <c r="W507" i="6" s="1"/>
  <c r="F506" i="6"/>
  <c r="K506" i="6" s="1"/>
  <c r="N506" i="6" s="1"/>
  <c r="S506" i="6" s="1"/>
  <c r="T506" i="6" s="1"/>
  <c r="W506" i="6" s="1"/>
  <c r="F505" i="6"/>
  <c r="K505" i="6" s="1"/>
  <c r="N505" i="6" s="1"/>
  <c r="S505" i="6" s="1"/>
  <c r="T505" i="6" s="1"/>
  <c r="W505" i="6" s="1"/>
  <c r="F504" i="6"/>
  <c r="K504" i="6" s="1"/>
  <c r="N504" i="6" s="1"/>
  <c r="S504" i="6" s="1"/>
  <c r="T504" i="6" s="1"/>
  <c r="W504" i="6" s="1"/>
  <c r="F503" i="6"/>
  <c r="K503" i="6" s="1"/>
  <c r="N503" i="6" s="1"/>
  <c r="S503" i="6" s="1"/>
  <c r="T503" i="6" s="1"/>
  <c r="W503" i="6" s="1"/>
  <c r="F502" i="6"/>
  <c r="K502" i="6" s="1"/>
  <c r="N502" i="6" s="1"/>
  <c r="S502" i="6" s="1"/>
  <c r="T502" i="6" s="1"/>
  <c r="W502" i="6" s="1"/>
  <c r="F501" i="6"/>
  <c r="K501" i="6" s="1"/>
  <c r="N501" i="6" s="1"/>
  <c r="S501" i="6" s="1"/>
  <c r="T501" i="6" s="1"/>
  <c r="W501" i="6" s="1"/>
  <c r="F500" i="6"/>
  <c r="K500" i="6" s="1"/>
  <c r="N500" i="6" s="1"/>
  <c r="S500" i="6" s="1"/>
  <c r="T500" i="6" s="1"/>
  <c r="W500" i="6" s="1"/>
  <c r="F499" i="6"/>
  <c r="K499" i="6" s="1"/>
  <c r="N499" i="6" s="1"/>
  <c r="S499" i="6" s="1"/>
  <c r="T499" i="6" s="1"/>
  <c r="W499" i="6" s="1"/>
  <c r="F498" i="6"/>
  <c r="K498" i="6" s="1"/>
  <c r="N498" i="6" s="1"/>
  <c r="S498" i="6" s="1"/>
  <c r="T498" i="6" s="1"/>
  <c r="W498" i="6" s="1"/>
  <c r="F497" i="6"/>
  <c r="K497" i="6" s="1"/>
  <c r="N497" i="6" s="1"/>
  <c r="S497" i="6" s="1"/>
  <c r="T497" i="6" s="1"/>
  <c r="W497" i="6" s="1"/>
  <c r="F496" i="6"/>
  <c r="K496" i="6" s="1"/>
  <c r="N496" i="6" s="1"/>
  <c r="S496" i="6" s="1"/>
  <c r="T496" i="6" s="1"/>
  <c r="W496" i="6" s="1"/>
  <c r="F495" i="6"/>
  <c r="K495" i="6" s="1"/>
  <c r="N495" i="6" s="1"/>
  <c r="S495" i="6" s="1"/>
  <c r="T495" i="6" s="1"/>
  <c r="W495" i="6" s="1"/>
  <c r="F494" i="6"/>
  <c r="K494" i="6" s="1"/>
  <c r="N494" i="6" s="1"/>
  <c r="S494" i="6" s="1"/>
  <c r="T494" i="6" s="1"/>
  <c r="W494" i="6" s="1"/>
  <c r="F493" i="6"/>
  <c r="K493" i="6" s="1"/>
  <c r="N493" i="6" s="1"/>
  <c r="S493" i="6" s="1"/>
  <c r="T493" i="6" s="1"/>
  <c r="W493" i="6" s="1"/>
  <c r="F492" i="6"/>
  <c r="K492" i="6" s="1"/>
  <c r="N492" i="6" s="1"/>
  <c r="S492" i="6" s="1"/>
  <c r="T492" i="6" s="1"/>
  <c r="W492" i="6" s="1"/>
  <c r="F491" i="6"/>
  <c r="K491" i="6" s="1"/>
  <c r="N491" i="6" s="1"/>
  <c r="S491" i="6" s="1"/>
  <c r="T491" i="6" s="1"/>
  <c r="W491" i="6" s="1"/>
  <c r="F490" i="6"/>
  <c r="K490" i="6" s="1"/>
  <c r="N490" i="6" s="1"/>
  <c r="S490" i="6" s="1"/>
  <c r="T490" i="6" s="1"/>
  <c r="W490" i="6" s="1"/>
  <c r="F489" i="6"/>
  <c r="K489" i="6" s="1"/>
  <c r="N489" i="6" s="1"/>
  <c r="S489" i="6" s="1"/>
  <c r="T489" i="6" s="1"/>
  <c r="W489" i="6" s="1"/>
  <c r="F488" i="6"/>
  <c r="K488" i="6" s="1"/>
  <c r="N488" i="6" s="1"/>
  <c r="S488" i="6" s="1"/>
  <c r="T488" i="6" s="1"/>
  <c r="W488" i="6" s="1"/>
  <c r="F487" i="6"/>
  <c r="K487" i="6" s="1"/>
  <c r="N487" i="6" s="1"/>
  <c r="S487" i="6" s="1"/>
  <c r="T487" i="6" s="1"/>
  <c r="W487" i="6" s="1"/>
  <c r="F486" i="6"/>
  <c r="K486" i="6" s="1"/>
  <c r="N486" i="6" s="1"/>
  <c r="S486" i="6" s="1"/>
  <c r="T486" i="6" s="1"/>
  <c r="W486" i="6" s="1"/>
  <c r="F485" i="6"/>
  <c r="K485" i="6" s="1"/>
  <c r="N485" i="6" s="1"/>
  <c r="S485" i="6" s="1"/>
  <c r="T485" i="6" s="1"/>
  <c r="W485" i="6" s="1"/>
  <c r="F484" i="6"/>
  <c r="K484" i="6" s="1"/>
  <c r="N484" i="6" s="1"/>
  <c r="S484" i="6" s="1"/>
  <c r="T484" i="6" s="1"/>
  <c r="W484" i="6" s="1"/>
  <c r="F483" i="6"/>
  <c r="K483" i="6" s="1"/>
  <c r="N483" i="6" s="1"/>
  <c r="S483" i="6" s="1"/>
  <c r="T483" i="6" s="1"/>
  <c r="W483" i="6" s="1"/>
  <c r="F482" i="6"/>
  <c r="K482" i="6" s="1"/>
  <c r="N482" i="6" s="1"/>
  <c r="S482" i="6" s="1"/>
  <c r="T482" i="6" s="1"/>
  <c r="W482" i="6" s="1"/>
  <c r="F481" i="6"/>
  <c r="K481" i="6" s="1"/>
  <c r="N481" i="6" s="1"/>
  <c r="S481" i="6" s="1"/>
  <c r="T481" i="6" s="1"/>
  <c r="W481" i="6" s="1"/>
  <c r="F480" i="6"/>
  <c r="K480" i="6" s="1"/>
  <c r="N480" i="6" s="1"/>
  <c r="S480" i="6" s="1"/>
  <c r="T480" i="6" s="1"/>
  <c r="W480" i="6" s="1"/>
  <c r="F479" i="6"/>
  <c r="K479" i="6" s="1"/>
  <c r="N479" i="6" s="1"/>
  <c r="S479" i="6" s="1"/>
  <c r="T479" i="6" s="1"/>
  <c r="W479" i="6" s="1"/>
  <c r="F478" i="6"/>
  <c r="K478" i="6" s="1"/>
  <c r="N478" i="6" s="1"/>
  <c r="S478" i="6" s="1"/>
  <c r="T478" i="6" s="1"/>
  <c r="W478" i="6" s="1"/>
  <c r="F477" i="6"/>
  <c r="K477" i="6" s="1"/>
  <c r="N477" i="6" s="1"/>
  <c r="S477" i="6" s="1"/>
  <c r="T477" i="6" s="1"/>
  <c r="W477" i="6" s="1"/>
  <c r="F476" i="6"/>
  <c r="K476" i="6" s="1"/>
  <c r="N476" i="6" s="1"/>
  <c r="S476" i="6" s="1"/>
  <c r="T476" i="6" s="1"/>
  <c r="W476" i="6" s="1"/>
  <c r="F475" i="6"/>
  <c r="K475" i="6" s="1"/>
  <c r="N475" i="6" s="1"/>
  <c r="S475" i="6" s="1"/>
  <c r="T475" i="6" s="1"/>
  <c r="W475" i="6" s="1"/>
  <c r="F474" i="6"/>
  <c r="K474" i="6" s="1"/>
  <c r="N474" i="6" s="1"/>
  <c r="S474" i="6" s="1"/>
  <c r="T474" i="6" s="1"/>
  <c r="W474" i="6" s="1"/>
  <c r="F473" i="6"/>
  <c r="K473" i="6" s="1"/>
  <c r="N473" i="6" s="1"/>
  <c r="S473" i="6" s="1"/>
  <c r="T473" i="6" s="1"/>
  <c r="W473" i="6" s="1"/>
  <c r="F472" i="6"/>
  <c r="K472" i="6" s="1"/>
  <c r="N472" i="6" s="1"/>
  <c r="S472" i="6" s="1"/>
  <c r="T472" i="6" s="1"/>
  <c r="W472" i="6" s="1"/>
  <c r="F471" i="6"/>
  <c r="K471" i="6" s="1"/>
  <c r="N471" i="6" s="1"/>
  <c r="S471" i="6" s="1"/>
  <c r="T471" i="6" s="1"/>
  <c r="W471" i="6" s="1"/>
  <c r="F470" i="6"/>
  <c r="K470" i="6" s="1"/>
  <c r="N470" i="6" s="1"/>
  <c r="S470" i="6" s="1"/>
  <c r="T470" i="6" s="1"/>
  <c r="W470" i="6" s="1"/>
  <c r="F469" i="6"/>
  <c r="K469" i="6" s="1"/>
  <c r="N469" i="6" s="1"/>
  <c r="S469" i="6" s="1"/>
  <c r="T469" i="6" s="1"/>
  <c r="W469" i="6" s="1"/>
  <c r="F468" i="6"/>
  <c r="K468" i="6" s="1"/>
  <c r="N468" i="6" s="1"/>
  <c r="S468" i="6" s="1"/>
  <c r="T468" i="6" s="1"/>
  <c r="W468" i="6" s="1"/>
  <c r="F467" i="6"/>
  <c r="K467" i="6" s="1"/>
  <c r="N467" i="6" s="1"/>
  <c r="S467" i="6" s="1"/>
  <c r="T467" i="6" s="1"/>
  <c r="W467" i="6" s="1"/>
  <c r="F466" i="6"/>
  <c r="K466" i="6" s="1"/>
  <c r="N466" i="6" s="1"/>
  <c r="S466" i="6" s="1"/>
  <c r="T466" i="6" s="1"/>
  <c r="W466" i="6" s="1"/>
  <c r="F465" i="6"/>
  <c r="K465" i="6" s="1"/>
  <c r="N465" i="6" s="1"/>
  <c r="S465" i="6" s="1"/>
  <c r="T465" i="6" s="1"/>
  <c r="W465" i="6" s="1"/>
  <c r="F464" i="6"/>
  <c r="K464" i="6" s="1"/>
  <c r="N464" i="6" s="1"/>
  <c r="S464" i="6" s="1"/>
  <c r="T464" i="6" s="1"/>
  <c r="W464" i="6" s="1"/>
  <c r="F463" i="6"/>
  <c r="K463" i="6" s="1"/>
  <c r="N463" i="6" s="1"/>
  <c r="S463" i="6" s="1"/>
  <c r="T463" i="6" s="1"/>
  <c r="W463" i="6" s="1"/>
  <c r="F462" i="6"/>
  <c r="K462" i="6" s="1"/>
  <c r="N462" i="6" s="1"/>
  <c r="S462" i="6" s="1"/>
  <c r="T462" i="6" s="1"/>
  <c r="W462" i="6" s="1"/>
  <c r="F461" i="6"/>
  <c r="K461" i="6" s="1"/>
  <c r="N461" i="6" s="1"/>
  <c r="S461" i="6" s="1"/>
  <c r="T461" i="6" s="1"/>
  <c r="W461" i="6" s="1"/>
  <c r="F460" i="6"/>
  <c r="K460" i="6" s="1"/>
  <c r="N460" i="6" s="1"/>
  <c r="S460" i="6" s="1"/>
  <c r="T460" i="6" s="1"/>
  <c r="W460" i="6" s="1"/>
  <c r="F459" i="6"/>
  <c r="K459" i="6" s="1"/>
  <c r="N459" i="6" s="1"/>
  <c r="S459" i="6" s="1"/>
  <c r="T459" i="6" s="1"/>
  <c r="W459" i="6" s="1"/>
  <c r="F458" i="6"/>
  <c r="K458" i="6" s="1"/>
  <c r="N458" i="6" s="1"/>
  <c r="S458" i="6" s="1"/>
  <c r="T458" i="6" s="1"/>
  <c r="W458" i="6" s="1"/>
  <c r="F457" i="6"/>
  <c r="K457" i="6" s="1"/>
  <c r="N457" i="6" s="1"/>
  <c r="S457" i="6" s="1"/>
  <c r="T457" i="6" s="1"/>
  <c r="W457" i="6" s="1"/>
  <c r="F456" i="6"/>
  <c r="K456" i="6" s="1"/>
  <c r="N456" i="6" s="1"/>
  <c r="S456" i="6" s="1"/>
  <c r="T456" i="6" s="1"/>
  <c r="W456" i="6" s="1"/>
  <c r="F455" i="6"/>
  <c r="K455" i="6" s="1"/>
  <c r="N455" i="6" s="1"/>
  <c r="S455" i="6" s="1"/>
  <c r="T455" i="6" s="1"/>
  <c r="W455" i="6" s="1"/>
  <c r="F454" i="6"/>
  <c r="K454" i="6" s="1"/>
  <c r="N454" i="6" s="1"/>
  <c r="S454" i="6" s="1"/>
  <c r="T454" i="6" s="1"/>
  <c r="W454" i="6" s="1"/>
  <c r="F453" i="6"/>
  <c r="K453" i="6" s="1"/>
  <c r="N453" i="6" s="1"/>
  <c r="S453" i="6" s="1"/>
  <c r="T453" i="6" s="1"/>
  <c r="W453" i="6" s="1"/>
  <c r="F452" i="6"/>
  <c r="K452" i="6" s="1"/>
  <c r="N452" i="6" s="1"/>
  <c r="S452" i="6" s="1"/>
  <c r="T452" i="6" s="1"/>
  <c r="W452" i="6" s="1"/>
  <c r="F451" i="6"/>
  <c r="K451" i="6" s="1"/>
  <c r="N451" i="6" s="1"/>
  <c r="S451" i="6" s="1"/>
  <c r="T451" i="6" s="1"/>
  <c r="W451" i="6" s="1"/>
  <c r="F450" i="6"/>
  <c r="K450" i="6" s="1"/>
  <c r="N450" i="6" s="1"/>
  <c r="S450" i="6" s="1"/>
  <c r="T450" i="6" s="1"/>
  <c r="W450" i="6" s="1"/>
  <c r="F449" i="6"/>
  <c r="K449" i="6" s="1"/>
  <c r="N449" i="6" s="1"/>
  <c r="S449" i="6" s="1"/>
  <c r="T449" i="6" s="1"/>
  <c r="W449" i="6" s="1"/>
  <c r="F448" i="6"/>
  <c r="K448" i="6" s="1"/>
  <c r="N448" i="6" s="1"/>
  <c r="S448" i="6" s="1"/>
  <c r="T448" i="6" s="1"/>
  <c r="W448" i="6" s="1"/>
  <c r="F447" i="6"/>
  <c r="K447" i="6" s="1"/>
  <c r="N447" i="6" s="1"/>
  <c r="S447" i="6" s="1"/>
  <c r="T447" i="6" s="1"/>
  <c r="W447" i="6" s="1"/>
  <c r="F446" i="6"/>
  <c r="K446" i="6" s="1"/>
  <c r="N446" i="6" s="1"/>
  <c r="S446" i="6" s="1"/>
  <c r="T446" i="6" s="1"/>
  <c r="W446" i="6" s="1"/>
  <c r="F445" i="6"/>
  <c r="K445" i="6" s="1"/>
  <c r="N445" i="6" s="1"/>
  <c r="S445" i="6" s="1"/>
  <c r="T445" i="6" s="1"/>
  <c r="W445" i="6" s="1"/>
  <c r="F444" i="6"/>
  <c r="K444" i="6" s="1"/>
  <c r="N444" i="6" s="1"/>
  <c r="S444" i="6" s="1"/>
  <c r="T444" i="6" s="1"/>
  <c r="W444" i="6" s="1"/>
  <c r="F443" i="6"/>
  <c r="K443" i="6" s="1"/>
  <c r="N443" i="6" s="1"/>
  <c r="S443" i="6" s="1"/>
  <c r="T443" i="6" s="1"/>
  <c r="W443" i="6" s="1"/>
  <c r="F442" i="6"/>
  <c r="K442" i="6" s="1"/>
  <c r="N442" i="6" s="1"/>
  <c r="S442" i="6" s="1"/>
  <c r="T442" i="6" s="1"/>
  <c r="W442" i="6" s="1"/>
  <c r="F441" i="6"/>
  <c r="K441" i="6" s="1"/>
  <c r="N441" i="6" s="1"/>
  <c r="S441" i="6" s="1"/>
  <c r="T441" i="6" s="1"/>
  <c r="W441" i="6" s="1"/>
  <c r="F440" i="6"/>
  <c r="K440" i="6" s="1"/>
  <c r="N440" i="6" s="1"/>
  <c r="S440" i="6" s="1"/>
  <c r="T440" i="6" s="1"/>
  <c r="W440" i="6" s="1"/>
  <c r="F439" i="6"/>
  <c r="K439" i="6" s="1"/>
  <c r="N439" i="6" s="1"/>
  <c r="S439" i="6" s="1"/>
  <c r="T439" i="6" s="1"/>
  <c r="W439" i="6" s="1"/>
  <c r="F438" i="6"/>
  <c r="K438" i="6" s="1"/>
  <c r="N438" i="6" s="1"/>
  <c r="S438" i="6" s="1"/>
  <c r="T438" i="6" s="1"/>
  <c r="W438" i="6" s="1"/>
  <c r="F437" i="6"/>
  <c r="K437" i="6" s="1"/>
  <c r="N437" i="6" s="1"/>
  <c r="S437" i="6" s="1"/>
  <c r="T437" i="6" s="1"/>
  <c r="W437" i="6" s="1"/>
  <c r="F436" i="6"/>
  <c r="K436" i="6" s="1"/>
  <c r="N436" i="6" s="1"/>
  <c r="S436" i="6" s="1"/>
  <c r="T436" i="6" s="1"/>
  <c r="W436" i="6" s="1"/>
  <c r="F435" i="6"/>
  <c r="K435" i="6" s="1"/>
  <c r="N435" i="6" s="1"/>
  <c r="S435" i="6" s="1"/>
  <c r="T435" i="6" s="1"/>
  <c r="W435" i="6" s="1"/>
  <c r="F434" i="6"/>
  <c r="K434" i="6" s="1"/>
  <c r="N434" i="6" s="1"/>
  <c r="S434" i="6" s="1"/>
  <c r="T434" i="6" s="1"/>
  <c r="W434" i="6" s="1"/>
  <c r="F433" i="6"/>
  <c r="K433" i="6" s="1"/>
  <c r="N433" i="6" s="1"/>
  <c r="S433" i="6" s="1"/>
  <c r="T433" i="6" s="1"/>
  <c r="W433" i="6" s="1"/>
  <c r="F432" i="6"/>
  <c r="K432" i="6" s="1"/>
  <c r="N432" i="6" s="1"/>
  <c r="S432" i="6" s="1"/>
  <c r="T432" i="6" s="1"/>
  <c r="W432" i="6" s="1"/>
  <c r="F431" i="6"/>
  <c r="K431" i="6" s="1"/>
  <c r="N431" i="6" s="1"/>
  <c r="S431" i="6" s="1"/>
  <c r="T431" i="6" s="1"/>
  <c r="W431" i="6" s="1"/>
  <c r="F430" i="6"/>
  <c r="K430" i="6" s="1"/>
  <c r="N430" i="6" s="1"/>
  <c r="S430" i="6" s="1"/>
  <c r="T430" i="6" s="1"/>
  <c r="W430" i="6" s="1"/>
  <c r="F429" i="6"/>
  <c r="K429" i="6" s="1"/>
  <c r="N429" i="6" s="1"/>
  <c r="S429" i="6" s="1"/>
  <c r="T429" i="6" s="1"/>
  <c r="W429" i="6" s="1"/>
  <c r="F428" i="6"/>
  <c r="K428" i="6" s="1"/>
  <c r="N428" i="6" s="1"/>
  <c r="S428" i="6" s="1"/>
  <c r="T428" i="6" s="1"/>
  <c r="W428" i="6" s="1"/>
  <c r="F427" i="6"/>
  <c r="K427" i="6" s="1"/>
  <c r="N427" i="6" s="1"/>
  <c r="S427" i="6" s="1"/>
  <c r="T427" i="6" s="1"/>
  <c r="W427" i="6" s="1"/>
  <c r="F426" i="6"/>
  <c r="K426" i="6" s="1"/>
  <c r="N426" i="6" s="1"/>
  <c r="S426" i="6" s="1"/>
  <c r="T426" i="6" s="1"/>
  <c r="W426" i="6" s="1"/>
  <c r="F425" i="6"/>
  <c r="K425" i="6" s="1"/>
  <c r="N425" i="6" s="1"/>
  <c r="S425" i="6" s="1"/>
  <c r="T425" i="6" s="1"/>
  <c r="W425" i="6" s="1"/>
  <c r="F424" i="6"/>
  <c r="K424" i="6" s="1"/>
  <c r="N424" i="6" s="1"/>
  <c r="S424" i="6" s="1"/>
  <c r="T424" i="6" s="1"/>
  <c r="W424" i="6" s="1"/>
  <c r="F423" i="6"/>
  <c r="K423" i="6" s="1"/>
  <c r="N423" i="6" s="1"/>
  <c r="S423" i="6" s="1"/>
  <c r="T423" i="6" s="1"/>
  <c r="W423" i="6" s="1"/>
  <c r="F422" i="6"/>
  <c r="K422" i="6" s="1"/>
  <c r="N422" i="6" s="1"/>
  <c r="S422" i="6" s="1"/>
  <c r="T422" i="6" s="1"/>
  <c r="W422" i="6" s="1"/>
  <c r="F421" i="6"/>
  <c r="K421" i="6" s="1"/>
  <c r="N421" i="6" s="1"/>
  <c r="S421" i="6" s="1"/>
  <c r="T421" i="6" s="1"/>
  <c r="W421" i="6" s="1"/>
  <c r="F420" i="6"/>
  <c r="K420" i="6" s="1"/>
  <c r="N420" i="6" s="1"/>
  <c r="S420" i="6" s="1"/>
  <c r="T420" i="6" s="1"/>
  <c r="W420" i="6" s="1"/>
  <c r="F419" i="6"/>
  <c r="K419" i="6" s="1"/>
  <c r="N419" i="6" s="1"/>
  <c r="S419" i="6" s="1"/>
  <c r="T419" i="6" s="1"/>
  <c r="W419" i="6" s="1"/>
  <c r="F418" i="6"/>
  <c r="K418" i="6" s="1"/>
  <c r="N418" i="6" s="1"/>
  <c r="S418" i="6" s="1"/>
  <c r="T418" i="6" s="1"/>
  <c r="W418" i="6" s="1"/>
  <c r="F417" i="6"/>
  <c r="K417" i="6" s="1"/>
  <c r="N417" i="6" s="1"/>
  <c r="S417" i="6" s="1"/>
  <c r="T417" i="6" s="1"/>
  <c r="W417" i="6" s="1"/>
  <c r="F416" i="6"/>
  <c r="K416" i="6" s="1"/>
  <c r="N416" i="6" s="1"/>
  <c r="S416" i="6" s="1"/>
  <c r="T416" i="6" s="1"/>
  <c r="W416" i="6" s="1"/>
  <c r="F415" i="6"/>
  <c r="K415" i="6" s="1"/>
  <c r="N415" i="6" s="1"/>
  <c r="S415" i="6" s="1"/>
  <c r="T415" i="6" s="1"/>
  <c r="W415" i="6" s="1"/>
  <c r="F414" i="6"/>
  <c r="K414" i="6" s="1"/>
  <c r="N414" i="6" s="1"/>
  <c r="S414" i="6" s="1"/>
  <c r="T414" i="6" s="1"/>
  <c r="W414" i="6" s="1"/>
  <c r="F413" i="6"/>
  <c r="K413" i="6" s="1"/>
  <c r="N413" i="6" s="1"/>
  <c r="S413" i="6" s="1"/>
  <c r="T413" i="6" s="1"/>
  <c r="W413" i="6" s="1"/>
  <c r="F412" i="6"/>
  <c r="K412" i="6" s="1"/>
  <c r="N412" i="6" s="1"/>
  <c r="S412" i="6" s="1"/>
  <c r="T412" i="6" s="1"/>
  <c r="W412" i="6" s="1"/>
  <c r="F411" i="6"/>
  <c r="K411" i="6" s="1"/>
  <c r="N411" i="6" s="1"/>
  <c r="S411" i="6" s="1"/>
  <c r="T411" i="6" s="1"/>
  <c r="W411" i="6" s="1"/>
  <c r="F410" i="6"/>
  <c r="K410" i="6" s="1"/>
  <c r="N410" i="6" s="1"/>
  <c r="S410" i="6" s="1"/>
  <c r="T410" i="6" s="1"/>
  <c r="W410" i="6" s="1"/>
  <c r="F409" i="6"/>
  <c r="K409" i="6" s="1"/>
  <c r="N409" i="6" s="1"/>
  <c r="S409" i="6" s="1"/>
  <c r="T409" i="6" s="1"/>
  <c r="W409" i="6" s="1"/>
  <c r="F408" i="6"/>
  <c r="K408" i="6" s="1"/>
  <c r="N408" i="6" s="1"/>
  <c r="S408" i="6" s="1"/>
  <c r="T408" i="6" s="1"/>
  <c r="W408" i="6" s="1"/>
  <c r="F407" i="6"/>
  <c r="K407" i="6" s="1"/>
  <c r="N407" i="6" s="1"/>
  <c r="S407" i="6" s="1"/>
  <c r="T407" i="6" s="1"/>
  <c r="W407" i="6" s="1"/>
  <c r="F406" i="6"/>
  <c r="K406" i="6" s="1"/>
  <c r="N406" i="6" s="1"/>
  <c r="S406" i="6" s="1"/>
  <c r="T406" i="6" s="1"/>
  <c r="W406" i="6" s="1"/>
  <c r="F405" i="6"/>
  <c r="K405" i="6" s="1"/>
  <c r="N405" i="6" s="1"/>
  <c r="S405" i="6" s="1"/>
  <c r="T405" i="6" s="1"/>
  <c r="W405" i="6" s="1"/>
  <c r="F404" i="6"/>
  <c r="K404" i="6" s="1"/>
  <c r="N404" i="6" s="1"/>
  <c r="S404" i="6" s="1"/>
  <c r="T404" i="6" s="1"/>
  <c r="W404" i="6" s="1"/>
  <c r="F403" i="6"/>
  <c r="K403" i="6" s="1"/>
  <c r="N403" i="6" s="1"/>
  <c r="S403" i="6" s="1"/>
  <c r="T403" i="6" s="1"/>
  <c r="W403" i="6" s="1"/>
  <c r="F402" i="6"/>
  <c r="K402" i="6" s="1"/>
  <c r="N402" i="6" s="1"/>
  <c r="S402" i="6" s="1"/>
  <c r="T402" i="6" s="1"/>
  <c r="W402" i="6" s="1"/>
  <c r="F401" i="6"/>
  <c r="K401" i="6" s="1"/>
  <c r="N401" i="6" s="1"/>
  <c r="S401" i="6" s="1"/>
  <c r="T401" i="6" s="1"/>
  <c r="W401" i="6" s="1"/>
  <c r="F400" i="6"/>
  <c r="K400" i="6" s="1"/>
  <c r="N400" i="6" s="1"/>
  <c r="S400" i="6" s="1"/>
  <c r="T400" i="6" s="1"/>
  <c r="W400" i="6" s="1"/>
  <c r="F399" i="6"/>
  <c r="K399" i="6" s="1"/>
  <c r="N399" i="6" s="1"/>
  <c r="S399" i="6" s="1"/>
  <c r="T399" i="6" s="1"/>
  <c r="W399" i="6" s="1"/>
  <c r="F398" i="6"/>
  <c r="K398" i="6" s="1"/>
  <c r="N398" i="6" s="1"/>
  <c r="S398" i="6" s="1"/>
  <c r="T398" i="6" s="1"/>
  <c r="W398" i="6" s="1"/>
  <c r="F397" i="6"/>
  <c r="K397" i="6" s="1"/>
  <c r="N397" i="6" s="1"/>
  <c r="S397" i="6" s="1"/>
  <c r="T397" i="6" s="1"/>
  <c r="W397" i="6" s="1"/>
  <c r="F396" i="6"/>
  <c r="K396" i="6" s="1"/>
  <c r="N396" i="6" s="1"/>
  <c r="S396" i="6" s="1"/>
  <c r="T396" i="6" s="1"/>
  <c r="W396" i="6" s="1"/>
  <c r="F395" i="6"/>
  <c r="K395" i="6" s="1"/>
  <c r="N395" i="6" s="1"/>
  <c r="S395" i="6" s="1"/>
  <c r="T395" i="6" s="1"/>
  <c r="W395" i="6" s="1"/>
  <c r="F394" i="6"/>
  <c r="K394" i="6" s="1"/>
  <c r="N394" i="6" s="1"/>
  <c r="S394" i="6" s="1"/>
  <c r="T394" i="6" s="1"/>
  <c r="W394" i="6" s="1"/>
  <c r="F393" i="6"/>
  <c r="K393" i="6" s="1"/>
  <c r="N393" i="6" s="1"/>
  <c r="S393" i="6" s="1"/>
  <c r="T393" i="6" s="1"/>
  <c r="W393" i="6" s="1"/>
  <c r="F392" i="6"/>
  <c r="K392" i="6" s="1"/>
  <c r="N392" i="6" s="1"/>
  <c r="S392" i="6" s="1"/>
  <c r="T392" i="6" s="1"/>
  <c r="W392" i="6" s="1"/>
  <c r="F391" i="6"/>
  <c r="K391" i="6" s="1"/>
  <c r="N391" i="6" s="1"/>
  <c r="S391" i="6" s="1"/>
  <c r="T391" i="6" s="1"/>
  <c r="W391" i="6" s="1"/>
  <c r="F390" i="6"/>
  <c r="K390" i="6" s="1"/>
  <c r="N390" i="6" s="1"/>
  <c r="S390" i="6" s="1"/>
  <c r="T390" i="6" s="1"/>
  <c r="W390" i="6" s="1"/>
  <c r="F389" i="6"/>
  <c r="K389" i="6" s="1"/>
  <c r="N389" i="6" s="1"/>
  <c r="S389" i="6" s="1"/>
  <c r="T389" i="6" s="1"/>
  <c r="W389" i="6" s="1"/>
  <c r="F388" i="6"/>
  <c r="K388" i="6" s="1"/>
  <c r="N388" i="6" s="1"/>
  <c r="S388" i="6" s="1"/>
  <c r="T388" i="6" s="1"/>
  <c r="W388" i="6" s="1"/>
  <c r="F387" i="6"/>
  <c r="K387" i="6" s="1"/>
  <c r="N387" i="6" s="1"/>
  <c r="S387" i="6" s="1"/>
  <c r="T387" i="6" s="1"/>
  <c r="W387" i="6" s="1"/>
  <c r="F386" i="6"/>
  <c r="K386" i="6" s="1"/>
  <c r="N386" i="6" s="1"/>
  <c r="S386" i="6" s="1"/>
  <c r="T386" i="6" s="1"/>
  <c r="W386" i="6" s="1"/>
  <c r="F385" i="6"/>
  <c r="K385" i="6" s="1"/>
  <c r="N385" i="6" s="1"/>
  <c r="S385" i="6" s="1"/>
  <c r="T385" i="6" s="1"/>
  <c r="W385" i="6" s="1"/>
  <c r="F384" i="6"/>
  <c r="K384" i="6" s="1"/>
  <c r="N384" i="6" s="1"/>
  <c r="S384" i="6" s="1"/>
  <c r="T384" i="6" s="1"/>
  <c r="W384" i="6" s="1"/>
  <c r="F383" i="6"/>
  <c r="K383" i="6" s="1"/>
  <c r="N383" i="6" s="1"/>
  <c r="S383" i="6" s="1"/>
  <c r="T383" i="6" s="1"/>
  <c r="W383" i="6" s="1"/>
  <c r="F382" i="6"/>
  <c r="K382" i="6" s="1"/>
  <c r="N382" i="6" s="1"/>
  <c r="S382" i="6" s="1"/>
  <c r="T382" i="6" s="1"/>
  <c r="W382" i="6" s="1"/>
  <c r="F381" i="6"/>
  <c r="K381" i="6" s="1"/>
  <c r="N381" i="6" s="1"/>
  <c r="S381" i="6" s="1"/>
  <c r="T381" i="6" s="1"/>
  <c r="W381" i="6" s="1"/>
  <c r="F380" i="6"/>
  <c r="K380" i="6" s="1"/>
  <c r="N380" i="6" s="1"/>
  <c r="S380" i="6" s="1"/>
  <c r="T380" i="6" s="1"/>
  <c r="W380" i="6" s="1"/>
  <c r="F379" i="6"/>
  <c r="K379" i="6" s="1"/>
  <c r="N379" i="6" s="1"/>
  <c r="S379" i="6" s="1"/>
  <c r="T379" i="6" s="1"/>
  <c r="W379" i="6" s="1"/>
  <c r="F378" i="6"/>
  <c r="K378" i="6" s="1"/>
  <c r="N378" i="6" s="1"/>
  <c r="S378" i="6" s="1"/>
  <c r="T378" i="6" s="1"/>
  <c r="W378" i="6" s="1"/>
  <c r="F377" i="6"/>
  <c r="K377" i="6" s="1"/>
  <c r="N377" i="6" s="1"/>
  <c r="S377" i="6" s="1"/>
  <c r="T377" i="6" s="1"/>
  <c r="W377" i="6" s="1"/>
  <c r="F376" i="6"/>
  <c r="K376" i="6" s="1"/>
  <c r="N376" i="6" s="1"/>
  <c r="S376" i="6" s="1"/>
  <c r="T376" i="6" s="1"/>
  <c r="W376" i="6" s="1"/>
  <c r="F375" i="6"/>
  <c r="K375" i="6" s="1"/>
  <c r="N375" i="6" s="1"/>
  <c r="S375" i="6" s="1"/>
  <c r="T375" i="6" s="1"/>
  <c r="W375" i="6" s="1"/>
  <c r="F374" i="6"/>
  <c r="K374" i="6" s="1"/>
  <c r="N374" i="6" s="1"/>
  <c r="S374" i="6" s="1"/>
  <c r="T374" i="6" s="1"/>
  <c r="W374" i="6" s="1"/>
  <c r="F373" i="6"/>
  <c r="K373" i="6" s="1"/>
  <c r="N373" i="6" s="1"/>
  <c r="S373" i="6" s="1"/>
  <c r="T373" i="6" s="1"/>
  <c r="W373" i="6" s="1"/>
  <c r="F372" i="6"/>
  <c r="K372" i="6" s="1"/>
  <c r="N372" i="6" s="1"/>
  <c r="S372" i="6" s="1"/>
  <c r="T372" i="6" s="1"/>
  <c r="W372" i="6" s="1"/>
  <c r="F371" i="6"/>
  <c r="K371" i="6" s="1"/>
  <c r="N371" i="6" s="1"/>
  <c r="S371" i="6" s="1"/>
  <c r="T371" i="6" s="1"/>
  <c r="W371" i="6" s="1"/>
  <c r="F370" i="6"/>
  <c r="K370" i="6" s="1"/>
  <c r="N370" i="6" s="1"/>
  <c r="S370" i="6" s="1"/>
  <c r="T370" i="6" s="1"/>
  <c r="W370" i="6" s="1"/>
  <c r="F369" i="6"/>
  <c r="K369" i="6" s="1"/>
  <c r="N369" i="6" s="1"/>
  <c r="S369" i="6" s="1"/>
  <c r="T369" i="6" s="1"/>
  <c r="W369" i="6" s="1"/>
  <c r="F368" i="6"/>
  <c r="K368" i="6" s="1"/>
  <c r="N368" i="6" s="1"/>
  <c r="S368" i="6" s="1"/>
  <c r="T368" i="6" s="1"/>
  <c r="W368" i="6" s="1"/>
  <c r="F367" i="6"/>
  <c r="K367" i="6" s="1"/>
  <c r="N367" i="6" s="1"/>
  <c r="S367" i="6" s="1"/>
  <c r="T367" i="6" s="1"/>
  <c r="W367" i="6" s="1"/>
  <c r="F366" i="6"/>
  <c r="K366" i="6" s="1"/>
  <c r="N366" i="6" s="1"/>
  <c r="S366" i="6" s="1"/>
  <c r="T366" i="6" s="1"/>
  <c r="W366" i="6" s="1"/>
  <c r="F365" i="6"/>
  <c r="K365" i="6" s="1"/>
  <c r="N365" i="6" s="1"/>
  <c r="S365" i="6" s="1"/>
  <c r="T365" i="6" s="1"/>
  <c r="W365" i="6" s="1"/>
  <c r="F364" i="6"/>
  <c r="K364" i="6" s="1"/>
  <c r="N364" i="6" s="1"/>
  <c r="S364" i="6" s="1"/>
  <c r="T364" i="6" s="1"/>
  <c r="W364" i="6" s="1"/>
  <c r="F363" i="6"/>
  <c r="K363" i="6" s="1"/>
  <c r="N363" i="6" s="1"/>
  <c r="S363" i="6" s="1"/>
  <c r="T363" i="6" s="1"/>
  <c r="W363" i="6" s="1"/>
  <c r="F362" i="6"/>
  <c r="K362" i="6" s="1"/>
  <c r="N362" i="6" s="1"/>
  <c r="S362" i="6" s="1"/>
  <c r="T362" i="6" s="1"/>
  <c r="W362" i="6" s="1"/>
  <c r="F361" i="6"/>
  <c r="K361" i="6" s="1"/>
  <c r="N361" i="6" s="1"/>
  <c r="S361" i="6" s="1"/>
  <c r="T361" i="6" s="1"/>
  <c r="W361" i="6" s="1"/>
  <c r="F360" i="6"/>
  <c r="K360" i="6" s="1"/>
  <c r="N360" i="6" s="1"/>
  <c r="S360" i="6" s="1"/>
  <c r="T360" i="6" s="1"/>
  <c r="W360" i="6" s="1"/>
  <c r="F359" i="6"/>
  <c r="K359" i="6" s="1"/>
  <c r="N359" i="6" s="1"/>
  <c r="S359" i="6" s="1"/>
  <c r="T359" i="6" s="1"/>
  <c r="W359" i="6" s="1"/>
  <c r="F358" i="6"/>
  <c r="K358" i="6" s="1"/>
  <c r="N358" i="6" s="1"/>
  <c r="S358" i="6" s="1"/>
  <c r="T358" i="6" s="1"/>
  <c r="W358" i="6" s="1"/>
  <c r="F357" i="6"/>
  <c r="K357" i="6" s="1"/>
  <c r="N357" i="6" s="1"/>
  <c r="S357" i="6" s="1"/>
  <c r="T357" i="6" s="1"/>
  <c r="W357" i="6" s="1"/>
  <c r="F356" i="6"/>
  <c r="K356" i="6" s="1"/>
  <c r="N356" i="6" s="1"/>
  <c r="S356" i="6" s="1"/>
  <c r="T356" i="6" s="1"/>
  <c r="W356" i="6" s="1"/>
  <c r="F355" i="6"/>
  <c r="K355" i="6" s="1"/>
  <c r="N355" i="6" s="1"/>
  <c r="S355" i="6" s="1"/>
  <c r="T355" i="6" s="1"/>
  <c r="W355" i="6" s="1"/>
  <c r="F354" i="6"/>
  <c r="K354" i="6" s="1"/>
  <c r="N354" i="6" s="1"/>
  <c r="S354" i="6" s="1"/>
  <c r="T354" i="6" s="1"/>
  <c r="W354" i="6" s="1"/>
  <c r="F353" i="6"/>
  <c r="K353" i="6" s="1"/>
  <c r="N353" i="6" s="1"/>
  <c r="S353" i="6" s="1"/>
  <c r="T353" i="6" s="1"/>
  <c r="W353" i="6" s="1"/>
  <c r="F352" i="6"/>
  <c r="K352" i="6" s="1"/>
  <c r="N352" i="6" s="1"/>
  <c r="S352" i="6" s="1"/>
  <c r="T352" i="6" s="1"/>
  <c r="W352" i="6" s="1"/>
  <c r="F351" i="6"/>
  <c r="K351" i="6" s="1"/>
  <c r="N351" i="6" s="1"/>
  <c r="S351" i="6" s="1"/>
  <c r="T351" i="6" s="1"/>
  <c r="W351" i="6" s="1"/>
  <c r="F350" i="6"/>
  <c r="K350" i="6" s="1"/>
  <c r="N350" i="6" s="1"/>
  <c r="S350" i="6" s="1"/>
  <c r="T350" i="6" s="1"/>
  <c r="W350" i="6" s="1"/>
  <c r="F349" i="6"/>
  <c r="K349" i="6" s="1"/>
  <c r="N349" i="6" s="1"/>
  <c r="S349" i="6" s="1"/>
  <c r="T349" i="6" s="1"/>
  <c r="W349" i="6" s="1"/>
  <c r="F348" i="6"/>
  <c r="K348" i="6" s="1"/>
  <c r="N348" i="6" s="1"/>
  <c r="S348" i="6" s="1"/>
  <c r="T348" i="6" s="1"/>
  <c r="W348" i="6" s="1"/>
  <c r="F347" i="6"/>
  <c r="K347" i="6" s="1"/>
  <c r="N347" i="6" s="1"/>
  <c r="S347" i="6" s="1"/>
  <c r="T347" i="6" s="1"/>
  <c r="W347" i="6" s="1"/>
  <c r="F346" i="6"/>
  <c r="K346" i="6" s="1"/>
  <c r="N346" i="6" s="1"/>
  <c r="S346" i="6" s="1"/>
  <c r="T346" i="6" s="1"/>
  <c r="W346" i="6" s="1"/>
  <c r="F345" i="6"/>
  <c r="K345" i="6" s="1"/>
  <c r="N345" i="6" s="1"/>
  <c r="S345" i="6" s="1"/>
  <c r="T345" i="6" s="1"/>
  <c r="W345" i="6" s="1"/>
  <c r="F344" i="6"/>
  <c r="K344" i="6" s="1"/>
  <c r="N344" i="6" s="1"/>
  <c r="S344" i="6" s="1"/>
  <c r="T344" i="6" s="1"/>
  <c r="W344" i="6" s="1"/>
  <c r="F343" i="6"/>
  <c r="K343" i="6" s="1"/>
  <c r="N343" i="6" s="1"/>
  <c r="S343" i="6" s="1"/>
  <c r="T343" i="6" s="1"/>
  <c r="W343" i="6" s="1"/>
  <c r="F342" i="6"/>
  <c r="K342" i="6" s="1"/>
  <c r="N342" i="6" s="1"/>
  <c r="S342" i="6" s="1"/>
  <c r="T342" i="6" s="1"/>
  <c r="W342" i="6" s="1"/>
  <c r="F341" i="6"/>
  <c r="K341" i="6" s="1"/>
  <c r="N341" i="6" s="1"/>
  <c r="S341" i="6" s="1"/>
  <c r="T341" i="6" s="1"/>
  <c r="W341" i="6" s="1"/>
  <c r="F340" i="6"/>
  <c r="K340" i="6" s="1"/>
  <c r="N340" i="6" s="1"/>
  <c r="S340" i="6" s="1"/>
  <c r="T340" i="6" s="1"/>
  <c r="W340" i="6" s="1"/>
  <c r="F339" i="6"/>
  <c r="K339" i="6" s="1"/>
  <c r="N339" i="6" s="1"/>
  <c r="S339" i="6" s="1"/>
  <c r="T339" i="6" s="1"/>
  <c r="W339" i="6" s="1"/>
  <c r="F338" i="6"/>
  <c r="K338" i="6" s="1"/>
  <c r="N338" i="6" s="1"/>
  <c r="S338" i="6" s="1"/>
  <c r="T338" i="6" s="1"/>
  <c r="W338" i="6" s="1"/>
  <c r="F337" i="6"/>
  <c r="K337" i="6" s="1"/>
  <c r="N337" i="6" s="1"/>
  <c r="S337" i="6" s="1"/>
  <c r="T337" i="6" s="1"/>
  <c r="W337" i="6" s="1"/>
  <c r="F336" i="6"/>
  <c r="K336" i="6" s="1"/>
  <c r="N336" i="6" s="1"/>
  <c r="S336" i="6" s="1"/>
  <c r="T336" i="6" s="1"/>
  <c r="W336" i="6" s="1"/>
  <c r="F335" i="6"/>
  <c r="K335" i="6" s="1"/>
  <c r="N335" i="6" s="1"/>
  <c r="S335" i="6" s="1"/>
  <c r="T335" i="6" s="1"/>
  <c r="W335" i="6" s="1"/>
  <c r="F334" i="6"/>
  <c r="K334" i="6" s="1"/>
  <c r="N334" i="6" s="1"/>
  <c r="S334" i="6" s="1"/>
  <c r="T334" i="6" s="1"/>
  <c r="W334" i="6" s="1"/>
  <c r="F333" i="6"/>
  <c r="K333" i="6" s="1"/>
  <c r="N333" i="6" s="1"/>
  <c r="S333" i="6" s="1"/>
  <c r="T333" i="6" s="1"/>
  <c r="W333" i="6" s="1"/>
  <c r="F332" i="6"/>
  <c r="K332" i="6" s="1"/>
  <c r="N332" i="6" s="1"/>
  <c r="S332" i="6" s="1"/>
  <c r="T332" i="6" s="1"/>
  <c r="W332" i="6" s="1"/>
  <c r="F331" i="6"/>
  <c r="K331" i="6" s="1"/>
  <c r="N331" i="6" s="1"/>
  <c r="S331" i="6" s="1"/>
  <c r="T331" i="6" s="1"/>
  <c r="W331" i="6" s="1"/>
  <c r="F330" i="6"/>
  <c r="K330" i="6" s="1"/>
  <c r="N330" i="6" s="1"/>
  <c r="S330" i="6" s="1"/>
  <c r="T330" i="6" s="1"/>
  <c r="W330" i="6" s="1"/>
  <c r="F329" i="6"/>
  <c r="K329" i="6" s="1"/>
  <c r="N329" i="6" s="1"/>
  <c r="S329" i="6" s="1"/>
  <c r="T329" i="6" s="1"/>
  <c r="W329" i="6" s="1"/>
  <c r="F328" i="6"/>
  <c r="K328" i="6" s="1"/>
  <c r="N328" i="6" s="1"/>
  <c r="S328" i="6" s="1"/>
  <c r="T328" i="6" s="1"/>
  <c r="W328" i="6" s="1"/>
  <c r="F327" i="6"/>
  <c r="K327" i="6" s="1"/>
  <c r="N327" i="6" s="1"/>
  <c r="S327" i="6" s="1"/>
  <c r="T327" i="6" s="1"/>
  <c r="W327" i="6" s="1"/>
  <c r="F326" i="6"/>
  <c r="K326" i="6" s="1"/>
  <c r="N326" i="6" s="1"/>
  <c r="S326" i="6" s="1"/>
  <c r="T326" i="6" s="1"/>
  <c r="W326" i="6" s="1"/>
  <c r="F325" i="6"/>
  <c r="K325" i="6" s="1"/>
  <c r="N325" i="6" s="1"/>
  <c r="S325" i="6" s="1"/>
  <c r="T325" i="6" s="1"/>
  <c r="W325" i="6" s="1"/>
  <c r="F324" i="6"/>
  <c r="K324" i="6" s="1"/>
  <c r="N324" i="6" s="1"/>
  <c r="S324" i="6" s="1"/>
  <c r="T324" i="6" s="1"/>
  <c r="W324" i="6" s="1"/>
  <c r="F323" i="6"/>
  <c r="K323" i="6" s="1"/>
  <c r="N323" i="6" s="1"/>
  <c r="S323" i="6" s="1"/>
  <c r="T323" i="6" s="1"/>
  <c r="W323" i="6" s="1"/>
  <c r="F322" i="6"/>
  <c r="K322" i="6" s="1"/>
  <c r="N322" i="6" s="1"/>
  <c r="S322" i="6" s="1"/>
  <c r="T322" i="6" s="1"/>
  <c r="W322" i="6" s="1"/>
  <c r="F321" i="6"/>
  <c r="K321" i="6" s="1"/>
  <c r="N321" i="6" s="1"/>
  <c r="S321" i="6" s="1"/>
  <c r="T321" i="6" s="1"/>
  <c r="W321" i="6" s="1"/>
  <c r="F320" i="6"/>
  <c r="K320" i="6" s="1"/>
  <c r="N320" i="6" s="1"/>
  <c r="S320" i="6" s="1"/>
  <c r="T320" i="6" s="1"/>
  <c r="W320" i="6" s="1"/>
  <c r="F319" i="6"/>
  <c r="K319" i="6" s="1"/>
  <c r="N319" i="6" s="1"/>
  <c r="S319" i="6" s="1"/>
  <c r="T319" i="6" s="1"/>
  <c r="W319" i="6" s="1"/>
  <c r="F318" i="6"/>
  <c r="K318" i="6" s="1"/>
  <c r="N318" i="6" s="1"/>
  <c r="S318" i="6" s="1"/>
  <c r="T318" i="6" s="1"/>
  <c r="W318" i="6" s="1"/>
  <c r="F317" i="6"/>
  <c r="K317" i="6" s="1"/>
  <c r="N317" i="6" s="1"/>
  <c r="S317" i="6" s="1"/>
  <c r="T317" i="6" s="1"/>
  <c r="W317" i="6" s="1"/>
  <c r="F316" i="6"/>
  <c r="K316" i="6" s="1"/>
  <c r="N316" i="6" s="1"/>
  <c r="S316" i="6" s="1"/>
  <c r="T316" i="6" s="1"/>
  <c r="W316" i="6" s="1"/>
  <c r="F315" i="6"/>
  <c r="K315" i="6" s="1"/>
  <c r="N315" i="6" s="1"/>
  <c r="S315" i="6" s="1"/>
  <c r="T315" i="6" s="1"/>
  <c r="W315" i="6" s="1"/>
  <c r="F314" i="6"/>
  <c r="K314" i="6" s="1"/>
  <c r="N314" i="6" s="1"/>
  <c r="S314" i="6" s="1"/>
  <c r="T314" i="6" s="1"/>
  <c r="W314" i="6" s="1"/>
  <c r="F313" i="6"/>
  <c r="K313" i="6" s="1"/>
  <c r="N313" i="6" s="1"/>
  <c r="S313" i="6" s="1"/>
  <c r="T313" i="6" s="1"/>
  <c r="W313" i="6" s="1"/>
  <c r="F312" i="6"/>
  <c r="K312" i="6" s="1"/>
  <c r="N312" i="6" s="1"/>
  <c r="S312" i="6" s="1"/>
  <c r="T312" i="6" s="1"/>
  <c r="W312" i="6" s="1"/>
  <c r="F311" i="6"/>
  <c r="K311" i="6" s="1"/>
  <c r="N311" i="6" s="1"/>
  <c r="S311" i="6" s="1"/>
  <c r="T311" i="6" s="1"/>
  <c r="W311" i="6" s="1"/>
  <c r="F310" i="6"/>
  <c r="K310" i="6" s="1"/>
  <c r="N310" i="6" s="1"/>
  <c r="S310" i="6" s="1"/>
  <c r="T310" i="6" s="1"/>
  <c r="W310" i="6" s="1"/>
  <c r="F309" i="6"/>
  <c r="K309" i="6" s="1"/>
  <c r="N309" i="6" s="1"/>
  <c r="S309" i="6" s="1"/>
  <c r="T309" i="6" s="1"/>
  <c r="W309" i="6" s="1"/>
  <c r="F308" i="6"/>
  <c r="K308" i="6" s="1"/>
  <c r="N308" i="6" s="1"/>
  <c r="S308" i="6" s="1"/>
  <c r="T308" i="6" s="1"/>
  <c r="W308" i="6" s="1"/>
  <c r="F307" i="6"/>
  <c r="K307" i="6" s="1"/>
  <c r="N307" i="6" s="1"/>
  <c r="S307" i="6" s="1"/>
  <c r="T307" i="6" s="1"/>
  <c r="W307" i="6" s="1"/>
  <c r="F306" i="6"/>
  <c r="K306" i="6" s="1"/>
  <c r="N306" i="6" s="1"/>
  <c r="S306" i="6" s="1"/>
  <c r="T306" i="6" s="1"/>
  <c r="W306" i="6" s="1"/>
  <c r="F305" i="6"/>
  <c r="K305" i="6" s="1"/>
  <c r="N305" i="6" s="1"/>
  <c r="S305" i="6" s="1"/>
  <c r="T305" i="6" s="1"/>
  <c r="W305" i="6" s="1"/>
  <c r="F304" i="6"/>
  <c r="K304" i="6" s="1"/>
  <c r="N304" i="6" s="1"/>
  <c r="S304" i="6" s="1"/>
  <c r="T304" i="6" s="1"/>
  <c r="W304" i="6" s="1"/>
  <c r="F303" i="6"/>
  <c r="K303" i="6" s="1"/>
  <c r="N303" i="6" s="1"/>
  <c r="S303" i="6" s="1"/>
  <c r="T303" i="6" s="1"/>
  <c r="W303" i="6" s="1"/>
  <c r="F302" i="6"/>
  <c r="K302" i="6" s="1"/>
  <c r="N302" i="6" s="1"/>
  <c r="S302" i="6" s="1"/>
  <c r="T302" i="6" s="1"/>
  <c r="W302" i="6" s="1"/>
  <c r="F301" i="6"/>
  <c r="K301" i="6" s="1"/>
  <c r="N301" i="6" s="1"/>
  <c r="S301" i="6" s="1"/>
  <c r="T301" i="6" s="1"/>
  <c r="W301" i="6" s="1"/>
  <c r="F300" i="6"/>
  <c r="K300" i="6" s="1"/>
  <c r="N300" i="6" s="1"/>
  <c r="S300" i="6" s="1"/>
  <c r="T300" i="6" s="1"/>
  <c r="W300" i="6" s="1"/>
  <c r="F299" i="6"/>
  <c r="K299" i="6" s="1"/>
  <c r="N299" i="6" s="1"/>
  <c r="S299" i="6" s="1"/>
  <c r="T299" i="6" s="1"/>
  <c r="W299" i="6" s="1"/>
  <c r="F298" i="6"/>
  <c r="K298" i="6" s="1"/>
  <c r="N298" i="6" s="1"/>
  <c r="S298" i="6" s="1"/>
  <c r="T298" i="6" s="1"/>
  <c r="W298" i="6" s="1"/>
  <c r="F297" i="6"/>
  <c r="K297" i="6" s="1"/>
  <c r="N297" i="6" s="1"/>
  <c r="S297" i="6" s="1"/>
  <c r="T297" i="6" s="1"/>
  <c r="W297" i="6" s="1"/>
  <c r="F296" i="6"/>
  <c r="K296" i="6" s="1"/>
  <c r="N296" i="6" s="1"/>
  <c r="S296" i="6" s="1"/>
  <c r="T296" i="6" s="1"/>
  <c r="W296" i="6" s="1"/>
  <c r="F295" i="6"/>
  <c r="K295" i="6" s="1"/>
  <c r="N295" i="6" s="1"/>
  <c r="S295" i="6" s="1"/>
  <c r="T295" i="6" s="1"/>
  <c r="W295" i="6" s="1"/>
  <c r="F294" i="6"/>
  <c r="K294" i="6" s="1"/>
  <c r="N294" i="6" s="1"/>
  <c r="S294" i="6" s="1"/>
  <c r="T294" i="6" s="1"/>
  <c r="W294" i="6" s="1"/>
  <c r="F293" i="6"/>
  <c r="K293" i="6" s="1"/>
  <c r="N293" i="6" s="1"/>
  <c r="S293" i="6" s="1"/>
  <c r="T293" i="6" s="1"/>
  <c r="W293" i="6" s="1"/>
  <c r="F292" i="6"/>
  <c r="K292" i="6" s="1"/>
  <c r="N292" i="6" s="1"/>
  <c r="S292" i="6" s="1"/>
  <c r="T292" i="6" s="1"/>
  <c r="W292" i="6" s="1"/>
  <c r="F291" i="6"/>
  <c r="K291" i="6" s="1"/>
  <c r="N291" i="6" s="1"/>
  <c r="S291" i="6" s="1"/>
  <c r="T291" i="6" s="1"/>
  <c r="W291" i="6" s="1"/>
  <c r="F290" i="6"/>
  <c r="K290" i="6" s="1"/>
  <c r="N290" i="6" s="1"/>
  <c r="S290" i="6" s="1"/>
  <c r="T290" i="6" s="1"/>
  <c r="W290" i="6" s="1"/>
  <c r="F289" i="6"/>
  <c r="K289" i="6" s="1"/>
  <c r="N289" i="6" s="1"/>
  <c r="S289" i="6" s="1"/>
  <c r="T289" i="6" s="1"/>
  <c r="W289" i="6" s="1"/>
  <c r="F288" i="6"/>
  <c r="K288" i="6" s="1"/>
  <c r="N288" i="6" s="1"/>
  <c r="S288" i="6" s="1"/>
  <c r="T288" i="6" s="1"/>
  <c r="W288" i="6" s="1"/>
  <c r="F287" i="6"/>
  <c r="K287" i="6" s="1"/>
  <c r="N287" i="6" s="1"/>
  <c r="S287" i="6" s="1"/>
  <c r="T287" i="6" s="1"/>
  <c r="W287" i="6" s="1"/>
  <c r="F286" i="6"/>
  <c r="K286" i="6" s="1"/>
  <c r="N286" i="6" s="1"/>
  <c r="S286" i="6" s="1"/>
  <c r="T286" i="6" s="1"/>
  <c r="W286" i="6" s="1"/>
  <c r="F285" i="6"/>
  <c r="K285" i="6" s="1"/>
  <c r="N285" i="6" s="1"/>
  <c r="S285" i="6" s="1"/>
  <c r="T285" i="6" s="1"/>
  <c r="W285" i="6" s="1"/>
  <c r="F284" i="6"/>
  <c r="K284" i="6" s="1"/>
  <c r="N284" i="6" s="1"/>
  <c r="S284" i="6" s="1"/>
  <c r="T284" i="6" s="1"/>
  <c r="W284" i="6" s="1"/>
  <c r="F283" i="6"/>
  <c r="K283" i="6" s="1"/>
  <c r="N283" i="6" s="1"/>
  <c r="S283" i="6" s="1"/>
  <c r="T283" i="6" s="1"/>
  <c r="W283" i="6" s="1"/>
  <c r="F282" i="6"/>
  <c r="K282" i="6" s="1"/>
  <c r="N282" i="6" s="1"/>
  <c r="S282" i="6" s="1"/>
  <c r="T282" i="6" s="1"/>
  <c r="W282" i="6" s="1"/>
  <c r="F281" i="6"/>
  <c r="K281" i="6" s="1"/>
  <c r="N281" i="6" s="1"/>
  <c r="S281" i="6" s="1"/>
  <c r="T281" i="6" s="1"/>
  <c r="W281" i="6" s="1"/>
  <c r="F280" i="6"/>
  <c r="K280" i="6" s="1"/>
  <c r="N280" i="6" s="1"/>
  <c r="S280" i="6" s="1"/>
  <c r="T280" i="6" s="1"/>
  <c r="W280" i="6" s="1"/>
  <c r="F279" i="6"/>
  <c r="K279" i="6" s="1"/>
  <c r="N279" i="6" s="1"/>
  <c r="S279" i="6" s="1"/>
  <c r="T279" i="6" s="1"/>
  <c r="W279" i="6" s="1"/>
  <c r="F278" i="6"/>
  <c r="K278" i="6" s="1"/>
  <c r="N278" i="6" s="1"/>
  <c r="S278" i="6" s="1"/>
  <c r="T278" i="6" s="1"/>
  <c r="W278" i="6" s="1"/>
  <c r="F277" i="6"/>
  <c r="K277" i="6" s="1"/>
  <c r="N277" i="6" s="1"/>
  <c r="S277" i="6" s="1"/>
  <c r="T277" i="6" s="1"/>
  <c r="W277" i="6" s="1"/>
  <c r="F276" i="6"/>
  <c r="K276" i="6" s="1"/>
  <c r="N276" i="6" s="1"/>
  <c r="S276" i="6" s="1"/>
  <c r="T276" i="6" s="1"/>
  <c r="W276" i="6" s="1"/>
  <c r="F275" i="6"/>
  <c r="K275" i="6" s="1"/>
  <c r="N275" i="6" s="1"/>
  <c r="S275" i="6" s="1"/>
  <c r="T275" i="6" s="1"/>
  <c r="W275" i="6" s="1"/>
  <c r="F274" i="6"/>
  <c r="K274" i="6" s="1"/>
  <c r="N274" i="6" s="1"/>
  <c r="S274" i="6" s="1"/>
  <c r="T274" i="6" s="1"/>
  <c r="W274" i="6" s="1"/>
  <c r="F273" i="6"/>
  <c r="K273" i="6" s="1"/>
  <c r="N273" i="6" s="1"/>
  <c r="S273" i="6" s="1"/>
  <c r="T273" i="6" s="1"/>
  <c r="W273" i="6" s="1"/>
  <c r="F272" i="6"/>
  <c r="K272" i="6" s="1"/>
  <c r="N272" i="6" s="1"/>
  <c r="S272" i="6" s="1"/>
  <c r="T272" i="6" s="1"/>
  <c r="W272" i="6" s="1"/>
  <c r="F271" i="6"/>
  <c r="K271" i="6" s="1"/>
  <c r="N271" i="6" s="1"/>
  <c r="S271" i="6" s="1"/>
  <c r="T271" i="6" s="1"/>
  <c r="W271" i="6" s="1"/>
  <c r="F270" i="6"/>
  <c r="K270" i="6" s="1"/>
  <c r="N270" i="6" s="1"/>
  <c r="S270" i="6" s="1"/>
  <c r="T270" i="6" s="1"/>
  <c r="W270" i="6" s="1"/>
  <c r="F269" i="6"/>
  <c r="K269" i="6" s="1"/>
  <c r="N269" i="6" s="1"/>
  <c r="S269" i="6" s="1"/>
  <c r="T269" i="6" s="1"/>
  <c r="W269" i="6" s="1"/>
  <c r="F268" i="6"/>
  <c r="K268" i="6" s="1"/>
  <c r="N268" i="6" s="1"/>
  <c r="S268" i="6" s="1"/>
  <c r="T268" i="6" s="1"/>
  <c r="W268" i="6" s="1"/>
  <c r="F267" i="6"/>
  <c r="K267" i="6" s="1"/>
  <c r="N267" i="6" s="1"/>
  <c r="S267" i="6" s="1"/>
  <c r="T267" i="6" s="1"/>
  <c r="W267" i="6" s="1"/>
  <c r="F266" i="6"/>
  <c r="K266" i="6" s="1"/>
  <c r="N266" i="6" s="1"/>
  <c r="S266" i="6" s="1"/>
  <c r="T266" i="6" s="1"/>
  <c r="W266" i="6" s="1"/>
  <c r="F265" i="6"/>
  <c r="K265" i="6" s="1"/>
  <c r="N265" i="6" s="1"/>
  <c r="S265" i="6" s="1"/>
  <c r="T265" i="6" s="1"/>
  <c r="W265" i="6" s="1"/>
  <c r="F264" i="6"/>
  <c r="K264" i="6" s="1"/>
  <c r="N264" i="6" s="1"/>
  <c r="S264" i="6" s="1"/>
  <c r="T264" i="6" s="1"/>
  <c r="W264" i="6" s="1"/>
  <c r="F263" i="6"/>
  <c r="K263" i="6" s="1"/>
  <c r="N263" i="6" s="1"/>
  <c r="S263" i="6" s="1"/>
  <c r="T263" i="6" s="1"/>
  <c r="W263" i="6" s="1"/>
  <c r="F262" i="6"/>
  <c r="K262" i="6" s="1"/>
  <c r="N262" i="6" s="1"/>
  <c r="S262" i="6" s="1"/>
  <c r="T262" i="6" s="1"/>
  <c r="W262" i="6" s="1"/>
  <c r="F261" i="6"/>
  <c r="K261" i="6" s="1"/>
  <c r="N261" i="6" s="1"/>
  <c r="S261" i="6" s="1"/>
  <c r="T261" i="6" s="1"/>
  <c r="W261" i="6" s="1"/>
  <c r="F260" i="6"/>
  <c r="K260" i="6" s="1"/>
  <c r="N260" i="6" s="1"/>
  <c r="S260" i="6" s="1"/>
  <c r="T260" i="6" s="1"/>
  <c r="W260" i="6" s="1"/>
  <c r="F259" i="6"/>
  <c r="K259" i="6" s="1"/>
  <c r="N259" i="6" s="1"/>
  <c r="S259" i="6" s="1"/>
  <c r="T259" i="6" s="1"/>
  <c r="W259" i="6" s="1"/>
  <c r="F258" i="6"/>
  <c r="K258" i="6" s="1"/>
  <c r="N258" i="6" s="1"/>
  <c r="S258" i="6" s="1"/>
  <c r="T258" i="6" s="1"/>
  <c r="W258" i="6" s="1"/>
  <c r="F257" i="6"/>
  <c r="K257" i="6" s="1"/>
  <c r="N257" i="6" s="1"/>
  <c r="S257" i="6" s="1"/>
  <c r="T257" i="6" s="1"/>
  <c r="W257" i="6" s="1"/>
  <c r="F256" i="6"/>
  <c r="K256" i="6" s="1"/>
  <c r="N256" i="6" s="1"/>
  <c r="S256" i="6" s="1"/>
  <c r="T256" i="6" s="1"/>
  <c r="W256" i="6" s="1"/>
  <c r="F255" i="6"/>
  <c r="K255" i="6" s="1"/>
  <c r="N255" i="6" s="1"/>
  <c r="S255" i="6" s="1"/>
  <c r="T255" i="6" s="1"/>
  <c r="W255" i="6" s="1"/>
  <c r="F254" i="6"/>
  <c r="K254" i="6" s="1"/>
  <c r="N254" i="6" s="1"/>
  <c r="S254" i="6" s="1"/>
  <c r="T254" i="6" s="1"/>
  <c r="W254" i="6" s="1"/>
  <c r="F253" i="6"/>
  <c r="K253" i="6" s="1"/>
  <c r="N253" i="6" s="1"/>
  <c r="S253" i="6" s="1"/>
  <c r="T253" i="6" s="1"/>
  <c r="W253" i="6" s="1"/>
  <c r="F252" i="6"/>
  <c r="K252" i="6" s="1"/>
  <c r="N252" i="6" s="1"/>
  <c r="S252" i="6" s="1"/>
  <c r="T252" i="6" s="1"/>
  <c r="W252" i="6" s="1"/>
  <c r="F251" i="6"/>
  <c r="K251" i="6" s="1"/>
  <c r="N251" i="6" s="1"/>
  <c r="S251" i="6" s="1"/>
  <c r="T251" i="6" s="1"/>
  <c r="W251" i="6" s="1"/>
  <c r="F250" i="6"/>
  <c r="K250" i="6" s="1"/>
  <c r="N250" i="6" s="1"/>
  <c r="S250" i="6" s="1"/>
  <c r="T250" i="6" s="1"/>
  <c r="W250" i="6" s="1"/>
  <c r="F249" i="6"/>
  <c r="K249" i="6" s="1"/>
  <c r="N249" i="6" s="1"/>
  <c r="S249" i="6" s="1"/>
  <c r="T249" i="6" s="1"/>
  <c r="W249" i="6" s="1"/>
  <c r="F248" i="6"/>
  <c r="K248" i="6" s="1"/>
  <c r="N248" i="6" s="1"/>
  <c r="S248" i="6" s="1"/>
  <c r="T248" i="6" s="1"/>
  <c r="W248" i="6" s="1"/>
  <c r="F247" i="6"/>
  <c r="K247" i="6" s="1"/>
  <c r="N247" i="6" s="1"/>
  <c r="S247" i="6" s="1"/>
  <c r="T247" i="6" s="1"/>
  <c r="W247" i="6" s="1"/>
  <c r="F246" i="6"/>
  <c r="K246" i="6" s="1"/>
  <c r="N246" i="6" s="1"/>
  <c r="S246" i="6" s="1"/>
  <c r="T246" i="6" s="1"/>
  <c r="W246" i="6" s="1"/>
  <c r="F245" i="6"/>
  <c r="K245" i="6" s="1"/>
  <c r="N245" i="6" s="1"/>
  <c r="S245" i="6" s="1"/>
  <c r="T245" i="6" s="1"/>
  <c r="W245" i="6" s="1"/>
  <c r="F244" i="6"/>
  <c r="K244" i="6" s="1"/>
  <c r="N244" i="6" s="1"/>
  <c r="S244" i="6" s="1"/>
  <c r="T244" i="6" s="1"/>
  <c r="W244" i="6" s="1"/>
  <c r="F243" i="6"/>
  <c r="K243" i="6" s="1"/>
  <c r="N243" i="6" s="1"/>
  <c r="S243" i="6" s="1"/>
  <c r="T243" i="6" s="1"/>
  <c r="W243" i="6" s="1"/>
  <c r="F242" i="6"/>
  <c r="K242" i="6" s="1"/>
  <c r="N242" i="6" s="1"/>
  <c r="S242" i="6" s="1"/>
  <c r="T242" i="6" s="1"/>
  <c r="W242" i="6" s="1"/>
  <c r="F241" i="6"/>
  <c r="K241" i="6" s="1"/>
  <c r="N241" i="6" s="1"/>
  <c r="S241" i="6" s="1"/>
  <c r="T241" i="6" s="1"/>
  <c r="W241" i="6" s="1"/>
  <c r="F240" i="6"/>
  <c r="K240" i="6" s="1"/>
  <c r="N240" i="6" s="1"/>
  <c r="S240" i="6" s="1"/>
  <c r="T240" i="6" s="1"/>
  <c r="W240" i="6" s="1"/>
  <c r="F239" i="6"/>
  <c r="K239" i="6" s="1"/>
  <c r="N239" i="6" s="1"/>
  <c r="S239" i="6" s="1"/>
  <c r="T239" i="6" s="1"/>
  <c r="W239" i="6" s="1"/>
  <c r="F238" i="6"/>
  <c r="K238" i="6" s="1"/>
  <c r="N238" i="6" s="1"/>
  <c r="S238" i="6" s="1"/>
  <c r="T238" i="6" s="1"/>
  <c r="W238" i="6" s="1"/>
  <c r="F237" i="6"/>
  <c r="K237" i="6" s="1"/>
  <c r="N237" i="6" s="1"/>
  <c r="S237" i="6" s="1"/>
  <c r="T237" i="6" s="1"/>
  <c r="W237" i="6" s="1"/>
  <c r="F236" i="6"/>
  <c r="K236" i="6" s="1"/>
  <c r="N236" i="6" s="1"/>
  <c r="S236" i="6" s="1"/>
  <c r="T236" i="6" s="1"/>
  <c r="W236" i="6" s="1"/>
  <c r="F235" i="6"/>
  <c r="K235" i="6" s="1"/>
  <c r="N235" i="6" s="1"/>
  <c r="S235" i="6" s="1"/>
  <c r="T235" i="6" s="1"/>
  <c r="W235" i="6" s="1"/>
  <c r="F234" i="6"/>
  <c r="K234" i="6" s="1"/>
  <c r="N234" i="6" s="1"/>
  <c r="S234" i="6" s="1"/>
  <c r="T234" i="6" s="1"/>
  <c r="W234" i="6" s="1"/>
  <c r="F233" i="6"/>
  <c r="K233" i="6" s="1"/>
  <c r="N233" i="6" s="1"/>
  <c r="S233" i="6" s="1"/>
  <c r="T233" i="6" s="1"/>
  <c r="W233" i="6" s="1"/>
  <c r="F232" i="6"/>
  <c r="K232" i="6" s="1"/>
  <c r="N232" i="6" s="1"/>
  <c r="S232" i="6" s="1"/>
  <c r="T232" i="6" s="1"/>
  <c r="W232" i="6" s="1"/>
  <c r="F231" i="6"/>
  <c r="K231" i="6" s="1"/>
  <c r="N231" i="6" s="1"/>
  <c r="S231" i="6" s="1"/>
  <c r="T231" i="6" s="1"/>
  <c r="W231" i="6" s="1"/>
  <c r="F230" i="6"/>
  <c r="K230" i="6" s="1"/>
  <c r="N230" i="6" s="1"/>
  <c r="S230" i="6" s="1"/>
  <c r="T230" i="6" s="1"/>
  <c r="W230" i="6" s="1"/>
  <c r="F229" i="6"/>
  <c r="K229" i="6" s="1"/>
  <c r="N229" i="6" s="1"/>
  <c r="S229" i="6" s="1"/>
  <c r="T229" i="6" s="1"/>
  <c r="W229" i="6" s="1"/>
  <c r="F228" i="6"/>
  <c r="K228" i="6" s="1"/>
  <c r="N228" i="6" s="1"/>
  <c r="S228" i="6" s="1"/>
  <c r="T228" i="6" s="1"/>
  <c r="W228" i="6" s="1"/>
  <c r="F227" i="6"/>
  <c r="K227" i="6" s="1"/>
  <c r="N227" i="6" s="1"/>
  <c r="S227" i="6" s="1"/>
  <c r="T227" i="6" s="1"/>
  <c r="W227" i="6" s="1"/>
  <c r="F226" i="6"/>
  <c r="K226" i="6" s="1"/>
  <c r="N226" i="6" s="1"/>
  <c r="S226" i="6" s="1"/>
  <c r="T226" i="6" s="1"/>
  <c r="W226" i="6" s="1"/>
  <c r="F225" i="6"/>
  <c r="K225" i="6" s="1"/>
  <c r="N225" i="6" s="1"/>
  <c r="S225" i="6" s="1"/>
  <c r="T225" i="6" s="1"/>
  <c r="W225" i="6" s="1"/>
  <c r="F224" i="6"/>
  <c r="K224" i="6" s="1"/>
  <c r="N224" i="6" s="1"/>
  <c r="S224" i="6" s="1"/>
  <c r="T224" i="6" s="1"/>
  <c r="W224" i="6" s="1"/>
  <c r="F223" i="6"/>
  <c r="K223" i="6" s="1"/>
  <c r="N223" i="6" s="1"/>
  <c r="S223" i="6" s="1"/>
  <c r="T223" i="6" s="1"/>
  <c r="W223" i="6" s="1"/>
  <c r="F222" i="6"/>
  <c r="K222" i="6" s="1"/>
  <c r="N222" i="6" s="1"/>
  <c r="S222" i="6" s="1"/>
  <c r="T222" i="6" s="1"/>
  <c r="W222" i="6" s="1"/>
  <c r="F221" i="6"/>
  <c r="K221" i="6" s="1"/>
  <c r="N221" i="6" s="1"/>
  <c r="S221" i="6" s="1"/>
  <c r="T221" i="6" s="1"/>
  <c r="W221" i="6" s="1"/>
  <c r="F220" i="6"/>
  <c r="K220" i="6" s="1"/>
  <c r="N220" i="6" s="1"/>
  <c r="S220" i="6" s="1"/>
  <c r="T220" i="6" s="1"/>
  <c r="W220" i="6" s="1"/>
  <c r="F219" i="6"/>
  <c r="K219" i="6" s="1"/>
  <c r="N219" i="6" s="1"/>
  <c r="S219" i="6" s="1"/>
  <c r="T219" i="6" s="1"/>
  <c r="W219" i="6" s="1"/>
  <c r="F218" i="6"/>
  <c r="K218" i="6" s="1"/>
  <c r="N218" i="6" s="1"/>
  <c r="S218" i="6" s="1"/>
  <c r="T218" i="6" s="1"/>
  <c r="W218" i="6" s="1"/>
  <c r="F217" i="6"/>
  <c r="K217" i="6" s="1"/>
  <c r="N217" i="6" s="1"/>
  <c r="S217" i="6" s="1"/>
  <c r="T217" i="6" s="1"/>
  <c r="W217" i="6" s="1"/>
  <c r="F216" i="6"/>
  <c r="K216" i="6" s="1"/>
  <c r="N216" i="6" s="1"/>
  <c r="S216" i="6" s="1"/>
  <c r="T216" i="6" s="1"/>
  <c r="W216" i="6" s="1"/>
  <c r="F215" i="6"/>
  <c r="K215" i="6" s="1"/>
  <c r="N215" i="6" s="1"/>
  <c r="S215" i="6" s="1"/>
  <c r="T215" i="6" s="1"/>
  <c r="W215" i="6" s="1"/>
  <c r="F214" i="6"/>
  <c r="K214" i="6" s="1"/>
  <c r="N214" i="6" s="1"/>
  <c r="S214" i="6" s="1"/>
  <c r="T214" i="6" s="1"/>
  <c r="W214" i="6" s="1"/>
  <c r="F213" i="6"/>
  <c r="K213" i="6" s="1"/>
  <c r="N213" i="6" s="1"/>
  <c r="S213" i="6" s="1"/>
  <c r="T213" i="6" s="1"/>
  <c r="W213" i="6" s="1"/>
  <c r="F212" i="6"/>
  <c r="K212" i="6" s="1"/>
  <c r="N212" i="6" s="1"/>
  <c r="S212" i="6" s="1"/>
  <c r="T212" i="6" s="1"/>
  <c r="W212" i="6" s="1"/>
  <c r="F211" i="6"/>
  <c r="K211" i="6" s="1"/>
  <c r="N211" i="6" s="1"/>
  <c r="S211" i="6" s="1"/>
  <c r="T211" i="6" s="1"/>
  <c r="W211" i="6" s="1"/>
  <c r="F210" i="6"/>
  <c r="K210" i="6" s="1"/>
  <c r="N210" i="6" s="1"/>
  <c r="S210" i="6" s="1"/>
  <c r="T210" i="6" s="1"/>
  <c r="W210" i="6" s="1"/>
  <c r="F209" i="6"/>
  <c r="K209" i="6" s="1"/>
  <c r="N209" i="6" s="1"/>
  <c r="S209" i="6" s="1"/>
  <c r="T209" i="6" s="1"/>
  <c r="W209" i="6" s="1"/>
  <c r="F208" i="6"/>
  <c r="K208" i="6" s="1"/>
  <c r="N208" i="6" s="1"/>
  <c r="S208" i="6" s="1"/>
  <c r="T208" i="6" s="1"/>
  <c r="W208" i="6" s="1"/>
  <c r="F207" i="6"/>
  <c r="K207" i="6" s="1"/>
  <c r="N207" i="6" s="1"/>
  <c r="S207" i="6" s="1"/>
  <c r="T207" i="6" s="1"/>
  <c r="W207" i="6" s="1"/>
  <c r="F206" i="6"/>
  <c r="K206" i="6" s="1"/>
  <c r="N206" i="6" s="1"/>
  <c r="S206" i="6" s="1"/>
  <c r="T206" i="6" s="1"/>
  <c r="W206" i="6" s="1"/>
  <c r="F205" i="6"/>
  <c r="K205" i="6" s="1"/>
  <c r="N205" i="6" s="1"/>
  <c r="S205" i="6" s="1"/>
  <c r="T205" i="6" s="1"/>
  <c r="W205" i="6" s="1"/>
  <c r="F204" i="6"/>
  <c r="K204" i="6" s="1"/>
  <c r="N204" i="6" s="1"/>
  <c r="S204" i="6" s="1"/>
  <c r="T204" i="6" s="1"/>
  <c r="W204" i="6" s="1"/>
  <c r="F203" i="6"/>
  <c r="K203" i="6" s="1"/>
  <c r="N203" i="6" s="1"/>
  <c r="S203" i="6" s="1"/>
  <c r="T203" i="6" s="1"/>
  <c r="W203" i="6" s="1"/>
  <c r="F202" i="6"/>
  <c r="K202" i="6" s="1"/>
  <c r="N202" i="6" s="1"/>
  <c r="S202" i="6" s="1"/>
  <c r="T202" i="6" s="1"/>
  <c r="W202" i="6" s="1"/>
  <c r="F201" i="6"/>
  <c r="K201" i="6" s="1"/>
  <c r="N201" i="6" s="1"/>
  <c r="S201" i="6" s="1"/>
  <c r="T201" i="6" s="1"/>
  <c r="W201" i="6" s="1"/>
  <c r="F200" i="6"/>
  <c r="K200" i="6" s="1"/>
  <c r="N200" i="6" s="1"/>
  <c r="S200" i="6" s="1"/>
  <c r="T200" i="6" s="1"/>
  <c r="W200" i="6" s="1"/>
  <c r="F199" i="6"/>
  <c r="K199" i="6" s="1"/>
  <c r="N199" i="6" s="1"/>
  <c r="S199" i="6" s="1"/>
  <c r="T199" i="6" s="1"/>
  <c r="W199" i="6" s="1"/>
  <c r="F198" i="6"/>
  <c r="K198" i="6" s="1"/>
  <c r="N198" i="6" s="1"/>
  <c r="S198" i="6" s="1"/>
  <c r="T198" i="6" s="1"/>
  <c r="W198" i="6" s="1"/>
  <c r="F197" i="6"/>
  <c r="K197" i="6" s="1"/>
  <c r="N197" i="6" s="1"/>
  <c r="S197" i="6" s="1"/>
  <c r="T197" i="6" s="1"/>
  <c r="W197" i="6" s="1"/>
  <c r="F196" i="6"/>
  <c r="K196" i="6" s="1"/>
  <c r="N196" i="6" s="1"/>
  <c r="S196" i="6" s="1"/>
  <c r="T196" i="6" s="1"/>
  <c r="W196" i="6" s="1"/>
  <c r="F195" i="6"/>
  <c r="K195" i="6" s="1"/>
  <c r="N195" i="6" s="1"/>
  <c r="S195" i="6" s="1"/>
  <c r="T195" i="6" s="1"/>
  <c r="W195" i="6" s="1"/>
  <c r="F194" i="6"/>
  <c r="K194" i="6" s="1"/>
  <c r="N194" i="6" s="1"/>
  <c r="S194" i="6" s="1"/>
  <c r="T194" i="6" s="1"/>
  <c r="W194" i="6" s="1"/>
  <c r="F193" i="6"/>
  <c r="K193" i="6" s="1"/>
  <c r="N193" i="6" s="1"/>
  <c r="S193" i="6" s="1"/>
  <c r="T193" i="6" s="1"/>
  <c r="W193" i="6" s="1"/>
  <c r="F192" i="6"/>
  <c r="K192" i="6" s="1"/>
  <c r="N192" i="6" s="1"/>
  <c r="S192" i="6" s="1"/>
  <c r="T192" i="6" s="1"/>
  <c r="W192" i="6" s="1"/>
  <c r="F191" i="6"/>
  <c r="K191" i="6" s="1"/>
  <c r="N191" i="6" s="1"/>
  <c r="S191" i="6" s="1"/>
  <c r="T191" i="6" s="1"/>
  <c r="W191" i="6" s="1"/>
  <c r="F190" i="6"/>
  <c r="K190" i="6" s="1"/>
  <c r="N190" i="6" s="1"/>
  <c r="S190" i="6" s="1"/>
  <c r="T190" i="6" s="1"/>
  <c r="W190" i="6" s="1"/>
  <c r="F189" i="6"/>
  <c r="K189" i="6" s="1"/>
  <c r="N189" i="6" s="1"/>
  <c r="S189" i="6" s="1"/>
  <c r="T189" i="6" s="1"/>
  <c r="W189" i="6" s="1"/>
  <c r="F188" i="6"/>
  <c r="K188" i="6" s="1"/>
  <c r="N188" i="6" s="1"/>
  <c r="S188" i="6" s="1"/>
  <c r="T188" i="6" s="1"/>
  <c r="W188" i="6" s="1"/>
  <c r="F187" i="6"/>
  <c r="K187" i="6" s="1"/>
  <c r="N187" i="6" s="1"/>
  <c r="S187" i="6" s="1"/>
  <c r="T187" i="6" s="1"/>
  <c r="W187" i="6" s="1"/>
  <c r="F186" i="6"/>
  <c r="K186" i="6" s="1"/>
  <c r="N186" i="6" s="1"/>
  <c r="S186" i="6" s="1"/>
  <c r="T186" i="6" s="1"/>
  <c r="W186" i="6" s="1"/>
  <c r="F185" i="6"/>
  <c r="K185" i="6" s="1"/>
  <c r="N185" i="6" s="1"/>
  <c r="S185" i="6" s="1"/>
  <c r="T185" i="6" s="1"/>
  <c r="W185" i="6" s="1"/>
  <c r="F184" i="6"/>
  <c r="K184" i="6" s="1"/>
  <c r="N184" i="6" s="1"/>
  <c r="S184" i="6" s="1"/>
  <c r="T184" i="6" s="1"/>
  <c r="W184" i="6" s="1"/>
  <c r="F183" i="6"/>
  <c r="K183" i="6" s="1"/>
  <c r="N183" i="6" s="1"/>
  <c r="S183" i="6" s="1"/>
  <c r="T183" i="6" s="1"/>
  <c r="W183" i="6" s="1"/>
  <c r="F182" i="6"/>
  <c r="K182" i="6" s="1"/>
  <c r="N182" i="6" s="1"/>
  <c r="S182" i="6" s="1"/>
  <c r="T182" i="6" s="1"/>
  <c r="W182" i="6" s="1"/>
  <c r="F181" i="6"/>
  <c r="K181" i="6" s="1"/>
  <c r="N181" i="6" s="1"/>
  <c r="S181" i="6" s="1"/>
  <c r="T181" i="6" s="1"/>
  <c r="W181" i="6" s="1"/>
  <c r="F180" i="6"/>
  <c r="K180" i="6" s="1"/>
  <c r="N180" i="6" s="1"/>
  <c r="S180" i="6" s="1"/>
  <c r="T180" i="6" s="1"/>
  <c r="W180" i="6" s="1"/>
  <c r="F179" i="6"/>
  <c r="K179" i="6" s="1"/>
  <c r="N179" i="6" s="1"/>
  <c r="S179" i="6" s="1"/>
  <c r="T179" i="6" s="1"/>
  <c r="W179" i="6" s="1"/>
  <c r="F178" i="6"/>
  <c r="K178" i="6" s="1"/>
  <c r="N178" i="6" s="1"/>
  <c r="S178" i="6" s="1"/>
  <c r="T178" i="6" s="1"/>
  <c r="W178" i="6" s="1"/>
  <c r="F177" i="6"/>
  <c r="K177" i="6" s="1"/>
  <c r="N177" i="6" s="1"/>
  <c r="S177" i="6" s="1"/>
  <c r="T177" i="6" s="1"/>
  <c r="W177" i="6" s="1"/>
  <c r="F176" i="6"/>
  <c r="K176" i="6" s="1"/>
  <c r="N176" i="6" s="1"/>
  <c r="S176" i="6" s="1"/>
  <c r="T176" i="6" s="1"/>
  <c r="W176" i="6" s="1"/>
  <c r="F175" i="6"/>
  <c r="K175" i="6" s="1"/>
  <c r="N175" i="6" s="1"/>
  <c r="S175" i="6" s="1"/>
  <c r="T175" i="6" s="1"/>
  <c r="W175" i="6" s="1"/>
  <c r="F174" i="6"/>
  <c r="K174" i="6" s="1"/>
  <c r="N174" i="6" s="1"/>
  <c r="S174" i="6" s="1"/>
  <c r="T174" i="6" s="1"/>
  <c r="W174" i="6" s="1"/>
  <c r="F173" i="6"/>
  <c r="K173" i="6" s="1"/>
  <c r="N173" i="6" s="1"/>
  <c r="S173" i="6" s="1"/>
  <c r="T173" i="6" s="1"/>
  <c r="W173" i="6" s="1"/>
  <c r="F172" i="6"/>
  <c r="K172" i="6" s="1"/>
  <c r="N172" i="6" s="1"/>
  <c r="S172" i="6" s="1"/>
  <c r="T172" i="6" s="1"/>
  <c r="W172" i="6" s="1"/>
  <c r="F171" i="6"/>
  <c r="K171" i="6" s="1"/>
  <c r="N171" i="6" s="1"/>
  <c r="S171" i="6" s="1"/>
  <c r="T171" i="6" s="1"/>
  <c r="W171" i="6" s="1"/>
  <c r="F170" i="6"/>
  <c r="K170" i="6" s="1"/>
  <c r="N170" i="6" s="1"/>
  <c r="S170" i="6" s="1"/>
  <c r="T170" i="6" s="1"/>
  <c r="W170" i="6" s="1"/>
  <c r="F169" i="6"/>
  <c r="K169" i="6" s="1"/>
  <c r="N169" i="6" s="1"/>
  <c r="S169" i="6" s="1"/>
  <c r="T169" i="6" s="1"/>
  <c r="W169" i="6" s="1"/>
  <c r="F168" i="6"/>
  <c r="K168" i="6" s="1"/>
  <c r="N168" i="6" s="1"/>
  <c r="S168" i="6" s="1"/>
  <c r="T168" i="6" s="1"/>
  <c r="W168" i="6" s="1"/>
  <c r="F167" i="6"/>
  <c r="K167" i="6" s="1"/>
  <c r="N167" i="6" s="1"/>
  <c r="S167" i="6" s="1"/>
  <c r="T167" i="6" s="1"/>
  <c r="W167" i="6" s="1"/>
  <c r="F166" i="6"/>
  <c r="K166" i="6" s="1"/>
  <c r="N166" i="6" s="1"/>
  <c r="S166" i="6" s="1"/>
  <c r="T166" i="6" s="1"/>
  <c r="W166" i="6" s="1"/>
  <c r="F165" i="6"/>
  <c r="K165" i="6" s="1"/>
  <c r="N165" i="6" s="1"/>
  <c r="S165" i="6" s="1"/>
  <c r="T165" i="6" s="1"/>
  <c r="W165" i="6" s="1"/>
  <c r="F164" i="6"/>
  <c r="K164" i="6" s="1"/>
  <c r="N164" i="6" s="1"/>
  <c r="S164" i="6" s="1"/>
  <c r="T164" i="6" s="1"/>
  <c r="W164" i="6" s="1"/>
  <c r="F163" i="6"/>
  <c r="K163" i="6" s="1"/>
  <c r="N163" i="6" s="1"/>
  <c r="S163" i="6" s="1"/>
  <c r="T163" i="6" s="1"/>
  <c r="W163" i="6" s="1"/>
  <c r="F162" i="6"/>
  <c r="K162" i="6" s="1"/>
  <c r="N162" i="6" s="1"/>
  <c r="S162" i="6" s="1"/>
  <c r="T162" i="6" s="1"/>
  <c r="W162" i="6" s="1"/>
  <c r="F161" i="6"/>
  <c r="K161" i="6" s="1"/>
  <c r="N161" i="6" s="1"/>
  <c r="S161" i="6" s="1"/>
  <c r="T161" i="6" s="1"/>
  <c r="W161" i="6" s="1"/>
  <c r="F160" i="6"/>
  <c r="K160" i="6" s="1"/>
  <c r="N160" i="6" s="1"/>
  <c r="S160" i="6" s="1"/>
  <c r="T160" i="6" s="1"/>
  <c r="W160" i="6" s="1"/>
  <c r="F159" i="6"/>
  <c r="K159" i="6" s="1"/>
  <c r="N159" i="6" s="1"/>
  <c r="S159" i="6" s="1"/>
  <c r="T159" i="6" s="1"/>
  <c r="W159" i="6" s="1"/>
  <c r="F158" i="6"/>
  <c r="K158" i="6" s="1"/>
  <c r="N158" i="6" s="1"/>
  <c r="S158" i="6" s="1"/>
  <c r="T158" i="6" s="1"/>
  <c r="W158" i="6" s="1"/>
  <c r="F157" i="6"/>
  <c r="K157" i="6" s="1"/>
  <c r="N157" i="6" s="1"/>
  <c r="S157" i="6" s="1"/>
  <c r="T157" i="6" s="1"/>
  <c r="W157" i="6" s="1"/>
  <c r="F156" i="6"/>
  <c r="K156" i="6" s="1"/>
  <c r="N156" i="6" s="1"/>
  <c r="S156" i="6" s="1"/>
  <c r="T156" i="6" s="1"/>
  <c r="W156" i="6" s="1"/>
  <c r="F155" i="6"/>
  <c r="K155" i="6" s="1"/>
  <c r="N155" i="6" s="1"/>
  <c r="S155" i="6" s="1"/>
  <c r="T155" i="6" s="1"/>
  <c r="W155" i="6" s="1"/>
  <c r="F154" i="6"/>
  <c r="K154" i="6" s="1"/>
  <c r="N154" i="6" s="1"/>
  <c r="S154" i="6" s="1"/>
  <c r="T154" i="6" s="1"/>
  <c r="W154" i="6" s="1"/>
  <c r="F153" i="6"/>
  <c r="K153" i="6" s="1"/>
  <c r="N153" i="6" s="1"/>
  <c r="S153" i="6" s="1"/>
  <c r="T153" i="6" s="1"/>
  <c r="W153" i="6" s="1"/>
  <c r="F152" i="6"/>
  <c r="K152" i="6" s="1"/>
  <c r="N152" i="6" s="1"/>
  <c r="S152" i="6" s="1"/>
  <c r="T152" i="6" s="1"/>
  <c r="W152" i="6" s="1"/>
  <c r="F151" i="6"/>
  <c r="K151" i="6" s="1"/>
  <c r="N151" i="6" s="1"/>
  <c r="S151" i="6" s="1"/>
  <c r="T151" i="6" s="1"/>
  <c r="W151" i="6" s="1"/>
  <c r="F150" i="6"/>
  <c r="K150" i="6" s="1"/>
  <c r="N150" i="6" s="1"/>
  <c r="S150" i="6" s="1"/>
  <c r="T150" i="6" s="1"/>
  <c r="W150" i="6" s="1"/>
  <c r="F149" i="6"/>
  <c r="K149" i="6" s="1"/>
  <c r="N149" i="6" s="1"/>
  <c r="S149" i="6" s="1"/>
  <c r="T149" i="6" s="1"/>
  <c r="W149" i="6" s="1"/>
  <c r="F148" i="6"/>
  <c r="K148" i="6" s="1"/>
  <c r="N148" i="6" s="1"/>
  <c r="S148" i="6" s="1"/>
  <c r="T148" i="6" s="1"/>
  <c r="W148" i="6" s="1"/>
  <c r="F147" i="6"/>
  <c r="K147" i="6" s="1"/>
  <c r="N147" i="6" s="1"/>
  <c r="S147" i="6" s="1"/>
  <c r="T147" i="6" s="1"/>
  <c r="W147" i="6" s="1"/>
  <c r="F146" i="6"/>
  <c r="K146" i="6" s="1"/>
  <c r="N146" i="6" s="1"/>
  <c r="S146" i="6" s="1"/>
  <c r="T146" i="6" s="1"/>
  <c r="W146" i="6" s="1"/>
  <c r="F145" i="6"/>
  <c r="K145" i="6" s="1"/>
  <c r="N145" i="6" s="1"/>
  <c r="S145" i="6" s="1"/>
  <c r="T145" i="6" s="1"/>
  <c r="W145" i="6" s="1"/>
  <c r="F144" i="6"/>
  <c r="K144" i="6" s="1"/>
  <c r="N144" i="6" s="1"/>
  <c r="S144" i="6" s="1"/>
  <c r="T144" i="6" s="1"/>
  <c r="W144" i="6" s="1"/>
  <c r="F143" i="6"/>
  <c r="K143" i="6" s="1"/>
  <c r="N143" i="6" s="1"/>
  <c r="S143" i="6" s="1"/>
  <c r="T143" i="6" s="1"/>
  <c r="W143" i="6" s="1"/>
  <c r="F142" i="6"/>
  <c r="K142" i="6" s="1"/>
  <c r="N142" i="6" s="1"/>
  <c r="S142" i="6" s="1"/>
  <c r="T142" i="6" s="1"/>
  <c r="W142" i="6" s="1"/>
  <c r="F141" i="6"/>
  <c r="K141" i="6" s="1"/>
  <c r="N141" i="6" s="1"/>
  <c r="S141" i="6" s="1"/>
  <c r="T141" i="6" s="1"/>
  <c r="W141" i="6" s="1"/>
  <c r="F140" i="6"/>
  <c r="K140" i="6" s="1"/>
  <c r="N140" i="6" s="1"/>
  <c r="S140" i="6" s="1"/>
  <c r="T140" i="6" s="1"/>
  <c r="W140" i="6" s="1"/>
  <c r="F139" i="6"/>
  <c r="K139" i="6" s="1"/>
  <c r="N139" i="6" s="1"/>
  <c r="S139" i="6" s="1"/>
  <c r="T139" i="6" s="1"/>
  <c r="W139" i="6" s="1"/>
  <c r="F138" i="6"/>
  <c r="K138" i="6" s="1"/>
  <c r="N138" i="6" s="1"/>
  <c r="S138" i="6" s="1"/>
  <c r="T138" i="6" s="1"/>
  <c r="W138" i="6" s="1"/>
  <c r="F137" i="6"/>
  <c r="K137" i="6" s="1"/>
  <c r="N137" i="6" s="1"/>
  <c r="S137" i="6" s="1"/>
  <c r="T137" i="6" s="1"/>
  <c r="W137" i="6" s="1"/>
  <c r="F136" i="6"/>
  <c r="K136" i="6" s="1"/>
  <c r="N136" i="6" s="1"/>
  <c r="S136" i="6" s="1"/>
  <c r="T136" i="6" s="1"/>
  <c r="W136" i="6" s="1"/>
  <c r="F135" i="6"/>
  <c r="K135" i="6" s="1"/>
  <c r="N135" i="6" s="1"/>
  <c r="S135" i="6" s="1"/>
  <c r="T135" i="6" s="1"/>
  <c r="W135" i="6" s="1"/>
  <c r="F134" i="6"/>
  <c r="K134" i="6" s="1"/>
  <c r="N134" i="6" s="1"/>
  <c r="S134" i="6" s="1"/>
  <c r="T134" i="6" s="1"/>
  <c r="W134" i="6" s="1"/>
  <c r="F133" i="6"/>
  <c r="K133" i="6" s="1"/>
  <c r="N133" i="6" s="1"/>
  <c r="S133" i="6" s="1"/>
  <c r="T133" i="6" s="1"/>
  <c r="W133" i="6" s="1"/>
  <c r="F132" i="6"/>
  <c r="K132" i="6" s="1"/>
  <c r="N132" i="6" s="1"/>
  <c r="S132" i="6" s="1"/>
  <c r="T132" i="6" s="1"/>
  <c r="W132" i="6" s="1"/>
  <c r="F131" i="6"/>
  <c r="K131" i="6" s="1"/>
  <c r="N131" i="6" s="1"/>
  <c r="S131" i="6" s="1"/>
  <c r="T131" i="6" s="1"/>
  <c r="W131" i="6" s="1"/>
  <c r="F130" i="6"/>
  <c r="K130" i="6" s="1"/>
  <c r="N130" i="6" s="1"/>
  <c r="S130" i="6" s="1"/>
  <c r="T130" i="6" s="1"/>
  <c r="W130" i="6" s="1"/>
  <c r="F129" i="6"/>
  <c r="K129" i="6" s="1"/>
  <c r="N129" i="6" s="1"/>
  <c r="S129" i="6" s="1"/>
  <c r="T129" i="6" s="1"/>
  <c r="W129" i="6" s="1"/>
  <c r="F128" i="6"/>
  <c r="K128" i="6" s="1"/>
  <c r="N128" i="6" s="1"/>
  <c r="S128" i="6" s="1"/>
  <c r="T128" i="6" s="1"/>
  <c r="W128" i="6" s="1"/>
  <c r="F127" i="6"/>
  <c r="K127" i="6" s="1"/>
  <c r="N127" i="6" s="1"/>
  <c r="S127" i="6" s="1"/>
  <c r="T127" i="6" s="1"/>
  <c r="W127" i="6" s="1"/>
  <c r="F126" i="6"/>
  <c r="K126" i="6" s="1"/>
  <c r="N126" i="6" s="1"/>
  <c r="S126" i="6" s="1"/>
  <c r="T126" i="6" s="1"/>
  <c r="W126" i="6" s="1"/>
  <c r="F125" i="6"/>
  <c r="K125" i="6" s="1"/>
  <c r="N125" i="6" s="1"/>
  <c r="S125" i="6" s="1"/>
  <c r="T125" i="6" s="1"/>
  <c r="W125" i="6" s="1"/>
  <c r="F124" i="6"/>
  <c r="K124" i="6" s="1"/>
  <c r="N124" i="6" s="1"/>
  <c r="S124" i="6" s="1"/>
  <c r="T124" i="6" s="1"/>
  <c r="W124" i="6" s="1"/>
  <c r="F123" i="6"/>
  <c r="K123" i="6" s="1"/>
  <c r="N123" i="6" s="1"/>
  <c r="S123" i="6" s="1"/>
  <c r="T123" i="6" s="1"/>
  <c r="W123" i="6" s="1"/>
  <c r="F122" i="6"/>
  <c r="K122" i="6" s="1"/>
  <c r="N122" i="6" s="1"/>
  <c r="S122" i="6" s="1"/>
  <c r="T122" i="6" s="1"/>
  <c r="W122" i="6" s="1"/>
  <c r="F121" i="6"/>
  <c r="K121" i="6" s="1"/>
  <c r="N121" i="6" s="1"/>
  <c r="S121" i="6" s="1"/>
  <c r="T121" i="6" s="1"/>
  <c r="W121" i="6" s="1"/>
  <c r="F120" i="6"/>
  <c r="K120" i="6" s="1"/>
  <c r="N120" i="6" s="1"/>
  <c r="S120" i="6" s="1"/>
  <c r="T120" i="6" s="1"/>
  <c r="W120" i="6" s="1"/>
  <c r="F119" i="6"/>
  <c r="K119" i="6" s="1"/>
  <c r="N119" i="6" s="1"/>
  <c r="S119" i="6" s="1"/>
  <c r="T119" i="6" s="1"/>
  <c r="W119" i="6" s="1"/>
  <c r="F118" i="6"/>
  <c r="K118" i="6" s="1"/>
  <c r="N118" i="6" s="1"/>
  <c r="S118" i="6" s="1"/>
  <c r="T118" i="6" s="1"/>
  <c r="W118" i="6" s="1"/>
  <c r="F117" i="6"/>
  <c r="K117" i="6" s="1"/>
  <c r="N117" i="6" s="1"/>
  <c r="S117" i="6" s="1"/>
  <c r="T117" i="6" s="1"/>
  <c r="W117" i="6" s="1"/>
  <c r="F116" i="6"/>
  <c r="K116" i="6" s="1"/>
  <c r="N116" i="6" s="1"/>
  <c r="S116" i="6" s="1"/>
  <c r="T116" i="6" s="1"/>
  <c r="W116" i="6" s="1"/>
  <c r="F115" i="6"/>
  <c r="K115" i="6" s="1"/>
  <c r="N115" i="6" s="1"/>
  <c r="S115" i="6" s="1"/>
  <c r="T115" i="6" s="1"/>
  <c r="W115" i="6" s="1"/>
  <c r="F114" i="6"/>
  <c r="K114" i="6" s="1"/>
  <c r="N114" i="6" s="1"/>
  <c r="S114" i="6" s="1"/>
  <c r="T114" i="6" s="1"/>
  <c r="W114" i="6" s="1"/>
  <c r="F113" i="6"/>
  <c r="K113" i="6" s="1"/>
  <c r="N113" i="6" s="1"/>
  <c r="S113" i="6" s="1"/>
  <c r="T113" i="6" s="1"/>
  <c r="W113" i="6" s="1"/>
  <c r="F112" i="6"/>
  <c r="K112" i="6" s="1"/>
  <c r="N112" i="6" s="1"/>
  <c r="S112" i="6" s="1"/>
  <c r="T112" i="6" s="1"/>
  <c r="W112" i="6" s="1"/>
  <c r="F111" i="6"/>
  <c r="K111" i="6" s="1"/>
  <c r="N111" i="6" s="1"/>
  <c r="S111" i="6" s="1"/>
  <c r="T111" i="6" s="1"/>
  <c r="W111" i="6" s="1"/>
  <c r="F110" i="6"/>
  <c r="K110" i="6" s="1"/>
  <c r="N110" i="6" s="1"/>
  <c r="S110" i="6" s="1"/>
  <c r="T110" i="6" s="1"/>
  <c r="W110" i="6" s="1"/>
  <c r="F109" i="6"/>
  <c r="K109" i="6" s="1"/>
  <c r="N109" i="6" s="1"/>
  <c r="S109" i="6" s="1"/>
  <c r="T109" i="6" s="1"/>
  <c r="W109" i="6" s="1"/>
  <c r="F108" i="6"/>
  <c r="K108" i="6" s="1"/>
  <c r="N108" i="6" s="1"/>
  <c r="S108" i="6" s="1"/>
  <c r="T108" i="6" s="1"/>
  <c r="W108" i="6" s="1"/>
  <c r="F107" i="6"/>
  <c r="K107" i="6" s="1"/>
  <c r="N107" i="6" s="1"/>
  <c r="S107" i="6" s="1"/>
  <c r="T107" i="6" s="1"/>
  <c r="W107" i="6" s="1"/>
  <c r="F106" i="6"/>
  <c r="K106" i="6" s="1"/>
  <c r="N106" i="6" s="1"/>
  <c r="S106" i="6" s="1"/>
  <c r="T106" i="6" s="1"/>
  <c r="W106" i="6" s="1"/>
  <c r="F105" i="6"/>
  <c r="K105" i="6" s="1"/>
  <c r="N105" i="6" s="1"/>
  <c r="S105" i="6" s="1"/>
  <c r="T105" i="6" s="1"/>
  <c r="W105" i="6" s="1"/>
  <c r="F104" i="6"/>
  <c r="K104" i="6" s="1"/>
  <c r="N104" i="6" s="1"/>
  <c r="S104" i="6" s="1"/>
  <c r="T104" i="6" s="1"/>
  <c r="W104" i="6" s="1"/>
  <c r="F103" i="6"/>
  <c r="K103" i="6" s="1"/>
  <c r="N103" i="6" s="1"/>
  <c r="S103" i="6" s="1"/>
  <c r="T103" i="6" s="1"/>
  <c r="W103" i="6" s="1"/>
  <c r="F102" i="6"/>
  <c r="K102" i="6" s="1"/>
  <c r="N102" i="6" s="1"/>
  <c r="S102" i="6" s="1"/>
  <c r="T102" i="6" s="1"/>
  <c r="W102" i="6" s="1"/>
  <c r="F101" i="6"/>
  <c r="K101" i="6" s="1"/>
  <c r="N101" i="6" s="1"/>
  <c r="S101" i="6" s="1"/>
  <c r="T101" i="6" s="1"/>
  <c r="W101" i="6" s="1"/>
  <c r="F100" i="6"/>
  <c r="K100" i="6" s="1"/>
  <c r="N100" i="6" s="1"/>
  <c r="S100" i="6" s="1"/>
  <c r="T100" i="6" s="1"/>
  <c r="W100" i="6" s="1"/>
  <c r="F99" i="6"/>
  <c r="K99" i="6" s="1"/>
  <c r="N99" i="6" s="1"/>
  <c r="S99" i="6" s="1"/>
  <c r="T99" i="6" s="1"/>
  <c r="W99" i="6" s="1"/>
  <c r="F98" i="6"/>
  <c r="K98" i="6" s="1"/>
  <c r="N98" i="6" s="1"/>
  <c r="S98" i="6" s="1"/>
  <c r="T98" i="6" s="1"/>
  <c r="W98" i="6" s="1"/>
  <c r="F97" i="6"/>
  <c r="K97" i="6" s="1"/>
  <c r="N97" i="6" s="1"/>
  <c r="S97" i="6" s="1"/>
  <c r="T97" i="6" s="1"/>
  <c r="W97" i="6" s="1"/>
  <c r="F96" i="6"/>
  <c r="K96" i="6" s="1"/>
  <c r="N96" i="6" s="1"/>
  <c r="S96" i="6" s="1"/>
  <c r="T96" i="6" s="1"/>
  <c r="W96" i="6" s="1"/>
  <c r="F95" i="6"/>
  <c r="K95" i="6" s="1"/>
  <c r="N95" i="6" s="1"/>
  <c r="S95" i="6" s="1"/>
  <c r="T95" i="6" s="1"/>
  <c r="W95" i="6" s="1"/>
  <c r="F94" i="6"/>
  <c r="K94" i="6" s="1"/>
  <c r="N94" i="6" s="1"/>
  <c r="S94" i="6" s="1"/>
  <c r="T94" i="6" s="1"/>
  <c r="W94" i="6" s="1"/>
  <c r="F93" i="6"/>
  <c r="K93" i="6" s="1"/>
  <c r="N93" i="6" s="1"/>
  <c r="S93" i="6" s="1"/>
  <c r="T93" i="6" s="1"/>
  <c r="W93" i="6" s="1"/>
  <c r="F92" i="6"/>
  <c r="K92" i="6" s="1"/>
  <c r="N92" i="6" s="1"/>
  <c r="S92" i="6" s="1"/>
  <c r="T92" i="6" s="1"/>
  <c r="W92" i="6" s="1"/>
  <c r="F91" i="6"/>
  <c r="K91" i="6" s="1"/>
  <c r="N91" i="6" s="1"/>
  <c r="S91" i="6" s="1"/>
  <c r="T91" i="6" s="1"/>
  <c r="W91" i="6" s="1"/>
  <c r="F90" i="6"/>
  <c r="K90" i="6" s="1"/>
  <c r="N90" i="6" s="1"/>
  <c r="S90" i="6" s="1"/>
  <c r="T90" i="6" s="1"/>
  <c r="W90" i="6" s="1"/>
  <c r="F89" i="6"/>
  <c r="K89" i="6" s="1"/>
  <c r="N89" i="6" s="1"/>
  <c r="S89" i="6" s="1"/>
  <c r="T89" i="6" s="1"/>
  <c r="W89" i="6" s="1"/>
  <c r="F88" i="6"/>
  <c r="K88" i="6" s="1"/>
  <c r="N88" i="6" s="1"/>
  <c r="S88" i="6" s="1"/>
  <c r="T88" i="6" s="1"/>
  <c r="W88" i="6" s="1"/>
  <c r="F87" i="6"/>
  <c r="K87" i="6" s="1"/>
  <c r="N87" i="6" s="1"/>
  <c r="S87" i="6" s="1"/>
  <c r="T87" i="6" s="1"/>
  <c r="W87" i="6" s="1"/>
  <c r="F86" i="6"/>
  <c r="K86" i="6" s="1"/>
  <c r="N86" i="6" s="1"/>
  <c r="S86" i="6" s="1"/>
  <c r="T86" i="6" s="1"/>
  <c r="W86" i="6" s="1"/>
  <c r="F85" i="6"/>
  <c r="K85" i="6" s="1"/>
  <c r="N85" i="6" s="1"/>
  <c r="S85" i="6" s="1"/>
  <c r="T85" i="6" s="1"/>
  <c r="W85" i="6" s="1"/>
  <c r="F84" i="6"/>
  <c r="K84" i="6" s="1"/>
  <c r="N84" i="6" s="1"/>
  <c r="S84" i="6" s="1"/>
  <c r="T84" i="6" s="1"/>
  <c r="W84" i="6" s="1"/>
  <c r="F83" i="6"/>
  <c r="K83" i="6" s="1"/>
  <c r="N83" i="6" s="1"/>
  <c r="S83" i="6" s="1"/>
  <c r="T83" i="6" s="1"/>
  <c r="W83" i="6" s="1"/>
  <c r="F82" i="6"/>
  <c r="K82" i="6" s="1"/>
  <c r="N82" i="6" s="1"/>
  <c r="S82" i="6" s="1"/>
  <c r="T82" i="6" s="1"/>
  <c r="W82" i="6" s="1"/>
  <c r="F81" i="6"/>
  <c r="K81" i="6" s="1"/>
  <c r="N81" i="6" s="1"/>
  <c r="S81" i="6" s="1"/>
  <c r="T81" i="6" s="1"/>
  <c r="W81" i="6" s="1"/>
  <c r="F80" i="6"/>
  <c r="K80" i="6" s="1"/>
  <c r="N80" i="6" s="1"/>
  <c r="S80" i="6" s="1"/>
  <c r="T80" i="6" s="1"/>
  <c r="W80" i="6" s="1"/>
  <c r="F79" i="6"/>
  <c r="K79" i="6" s="1"/>
  <c r="N79" i="6" s="1"/>
  <c r="S79" i="6" s="1"/>
  <c r="T79" i="6" s="1"/>
  <c r="W79" i="6" s="1"/>
  <c r="F78" i="6"/>
  <c r="K78" i="6" s="1"/>
  <c r="N78" i="6" s="1"/>
  <c r="S78" i="6" s="1"/>
  <c r="T78" i="6" s="1"/>
  <c r="W78" i="6" s="1"/>
  <c r="F77" i="6"/>
  <c r="K77" i="6" s="1"/>
  <c r="N77" i="6" s="1"/>
  <c r="S77" i="6" s="1"/>
  <c r="T77" i="6" s="1"/>
  <c r="W77" i="6" s="1"/>
  <c r="F76" i="6"/>
  <c r="K76" i="6" s="1"/>
  <c r="N76" i="6" s="1"/>
  <c r="S76" i="6" s="1"/>
  <c r="T76" i="6" s="1"/>
  <c r="W76" i="6" s="1"/>
  <c r="F75" i="6"/>
  <c r="K75" i="6" s="1"/>
  <c r="N75" i="6" s="1"/>
  <c r="S75" i="6" s="1"/>
  <c r="T75" i="6" s="1"/>
  <c r="W75" i="6" s="1"/>
  <c r="F74" i="6"/>
  <c r="K74" i="6" s="1"/>
  <c r="N74" i="6" s="1"/>
  <c r="S74" i="6" s="1"/>
  <c r="T74" i="6" s="1"/>
  <c r="W74" i="6" s="1"/>
  <c r="F73" i="6"/>
  <c r="K73" i="6" s="1"/>
  <c r="N73" i="6" s="1"/>
  <c r="S73" i="6" s="1"/>
  <c r="T73" i="6" s="1"/>
  <c r="W73" i="6" s="1"/>
  <c r="F72" i="6"/>
  <c r="K72" i="6" s="1"/>
  <c r="N72" i="6" s="1"/>
  <c r="S72" i="6" s="1"/>
  <c r="T72" i="6" s="1"/>
  <c r="W72" i="6" s="1"/>
  <c r="F71" i="6"/>
  <c r="K71" i="6" s="1"/>
  <c r="N71" i="6" s="1"/>
  <c r="S71" i="6" s="1"/>
  <c r="T71" i="6" s="1"/>
  <c r="W71" i="6" s="1"/>
  <c r="F70" i="6"/>
  <c r="K70" i="6" s="1"/>
  <c r="N70" i="6" s="1"/>
  <c r="S70" i="6" s="1"/>
  <c r="T70" i="6" s="1"/>
  <c r="W70" i="6" s="1"/>
  <c r="F69" i="6"/>
  <c r="K69" i="6" s="1"/>
  <c r="N69" i="6" s="1"/>
  <c r="S69" i="6" s="1"/>
  <c r="T69" i="6" s="1"/>
  <c r="W69" i="6" s="1"/>
  <c r="F68" i="6"/>
  <c r="K68" i="6" s="1"/>
  <c r="N68" i="6" s="1"/>
  <c r="S68" i="6" s="1"/>
  <c r="T68" i="6" s="1"/>
  <c r="W68" i="6" s="1"/>
  <c r="F67" i="6"/>
  <c r="K67" i="6" s="1"/>
  <c r="N67" i="6" s="1"/>
  <c r="S67" i="6" s="1"/>
  <c r="T67" i="6" s="1"/>
  <c r="W67" i="6" s="1"/>
  <c r="F66" i="6"/>
  <c r="K66" i="6" s="1"/>
  <c r="N66" i="6" s="1"/>
  <c r="S66" i="6" s="1"/>
  <c r="T66" i="6" s="1"/>
  <c r="W66" i="6" s="1"/>
  <c r="F65" i="6"/>
  <c r="K65" i="6" s="1"/>
  <c r="N65" i="6" s="1"/>
  <c r="S65" i="6" s="1"/>
  <c r="T65" i="6" s="1"/>
  <c r="W65" i="6" s="1"/>
  <c r="F64" i="6"/>
  <c r="K64" i="6" s="1"/>
  <c r="N64" i="6" s="1"/>
  <c r="S64" i="6" s="1"/>
  <c r="T64" i="6" s="1"/>
  <c r="W64" i="6" s="1"/>
  <c r="F63" i="6"/>
  <c r="K63" i="6" s="1"/>
  <c r="N63" i="6" s="1"/>
  <c r="S63" i="6" s="1"/>
  <c r="T63" i="6" s="1"/>
  <c r="W63" i="6" s="1"/>
  <c r="F62" i="6"/>
  <c r="K62" i="6" s="1"/>
  <c r="N62" i="6" s="1"/>
  <c r="S62" i="6" s="1"/>
  <c r="T62" i="6" s="1"/>
  <c r="W62" i="6" s="1"/>
  <c r="F61" i="6"/>
  <c r="K61" i="6" s="1"/>
  <c r="N61" i="6" s="1"/>
  <c r="S61" i="6" s="1"/>
  <c r="T61" i="6" s="1"/>
  <c r="W61" i="6" s="1"/>
  <c r="F60" i="6"/>
  <c r="K60" i="6" s="1"/>
  <c r="N60" i="6" s="1"/>
  <c r="S60" i="6" s="1"/>
  <c r="T60" i="6" s="1"/>
  <c r="W60" i="6" s="1"/>
  <c r="F59" i="6"/>
  <c r="K59" i="6" s="1"/>
  <c r="N59" i="6" s="1"/>
  <c r="S59" i="6" s="1"/>
  <c r="T59" i="6" s="1"/>
  <c r="W59" i="6" s="1"/>
  <c r="F58" i="6"/>
  <c r="K58" i="6" s="1"/>
  <c r="N58" i="6" s="1"/>
  <c r="S58" i="6" s="1"/>
  <c r="T58" i="6" s="1"/>
  <c r="W58" i="6" s="1"/>
  <c r="F57" i="6"/>
  <c r="K57" i="6" s="1"/>
  <c r="N57" i="6" s="1"/>
  <c r="S57" i="6" s="1"/>
  <c r="T57" i="6" s="1"/>
  <c r="W57" i="6" s="1"/>
  <c r="F56" i="6"/>
  <c r="K56" i="6" s="1"/>
  <c r="N56" i="6" s="1"/>
  <c r="S56" i="6" s="1"/>
  <c r="T56" i="6" s="1"/>
  <c r="W56" i="6" s="1"/>
  <c r="F55" i="6"/>
  <c r="K55" i="6" s="1"/>
  <c r="N55" i="6" s="1"/>
  <c r="S55" i="6" s="1"/>
  <c r="T55" i="6" s="1"/>
  <c r="W55" i="6" s="1"/>
  <c r="F54" i="6"/>
  <c r="K54" i="6" s="1"/>
  <c r="N54" i="6" s="1"/>
  <c r="S54" i="6" s="1"/>
  <c r="T54" i="6" s="1"/>
  <c r="W54" i="6" s="1"/>
  <c r="F53" i="6"/>
  <c r="K53" i="6" s="1"/>
  <c r="N53" i="6" s="1"/>
  <c r="S53" i="6" s="1"/>
  <c r="T53" i="6" s="1"/>
  <c r="W53" i="6" s="1"/>
  <c r="F52" i="6"/>
  <c r="K52" i="6" s="1"/>
  <c r="N52" i="6" s="1"/>
  <c r="S52" i="6" s="1"/>
  <c r="T52" i="6" s="1"/>
  <c r="W52" i="6" s="1"/>
  <c r="F51" i="6"/>
  <c r="K51" i="6" s="1"/>
  <c r="N51" i="6" s="1"/>
  <c r="S51" i="6" s="1"/>
  <c r="T51" i="6" s="1"/>
  <c r="W51" i="6" s="1"/>
  <c r="F50" i="6"/>
  <c r="K50" i="6" s="1"/>
  <c r="N50" i="6" s="1"/>
  <c r="S50" i="6" s="1"/>
  <c r="T50" i="6" s="1"/>
  <c r="W50" i="6" s="1"/>
  <c r="F49" i="6"/>
  <c r="K49" i="6" s="1"/>
  <c r="N49" i="6" s="1"/>
  <c r="S49" i="6" s="1"/>
  <c r="T49" i="6" s="1"/>
  <c r="W49" i="6" s="1"/>
  <c r="F48" i="6"/>
  <c r="K48" i="6" s="1"/>
  <c r="N48" i="6" s="1"/>
  <c r="S48" i="6" s="1"/>
  <c r="T48" i="6" s="1"/>
  <c r="W48" i="6" s="1"/>
  <c r="F47" i="6"/>
  <c r="K47" i="6" s="1"/>
  <c r="N47" i="6" s="1"/>
  <c r="S47" i="6" s="1"/>
  <c r="T47" i="6" s="1"/>
  <c r="W47" i="6" s="1"/>
  <c r="F46" i="6"/>
  <c r="K46" i="6" s="1"/>
  <c r="N46" i="6" s="1"/>
  <c r="S46" i="6" s="1"/>
  <c r="T46" i="6" s="1"/>
  <c r="W46" i="6" s="1"/>
  <c r="F45" i="6"/>
  <c r="K45" i="6" s="1"/>
  <c r="N45" i="6" s="1"/>
  <c r="S45" i="6" s="1"/>
  <c r="T45" i="6" s="1"/>
  <c r="W45" i="6" s="1"/>
  <c r="F44" i="6"/>
  <c r="K44" i="6" s="1"/>
  <c r="N44" i="6" s="1"/>
  <c r="S44" i="6" s="1"/>
  <c r="T44" i="6" s="1"/>
  <c r="W44" i="6" s="1"/>
  <c r="F43" i="6"/>
  <c r="K43" i="6" s="1"/>
  <c r="N43" i="6" s="1"/>
  <c r="S43" i="6" s="1"/>
  <c r="T43" i="6" s="1"/>
  <c r="W43" i="6" s="1"/>
  <c r="F42" i="6"/>
  <c r="K42" i="6" s="1"/>
  <c r="N42" i="6" s="1"/>
  <c r="S42" i="6" s="1"/>
  <c r="T42" i="6" s="1"/>
  <c r="W42" i="6" s="1"/>
  <c r="F41" i="6"/>
  <c r="K41" i="6" s="1"/>
  <c r="N41" i="6" s="1"/>
  <c r="S41" i="6" s="1"/>
  <c r="T41" i="6" s="1"/>
  <c r="W41" i="6" s="1"/>
  <c r="F40" i="6"/>
  <c r="K40" i="6" s="1"/>
  <c r="N40" i="6" s="1"/>
  <c r="S40" i="6" s="1"/>
  <c r="T40" i="6" s="1"/>
  <c r="W40" i="6" s="1"/>
  <c r="F39" i="6"/>
  <c r="K39" i="6" s="1"/>
  <c r="N39" i="6" s="1"/>
  <c r="S39" i="6" s="1"/>
  <c r="T39" i="6" s="1"/>
  <c r="W39" i="6" s="1"/>
  <c r="F38" i="6"/>
  <c r="K38" i="6" s="1"/>
  <c r="N38" i="6" s="1"/>
  <c r="S38" i="6" s="1"/>
  <c r="T38" i="6" s="1"/>
  <c r="W38" i="6" s="1"/>
  <c r="F37" i="6"/>
  <c r="K37" i="6" s="1"/>
  <c r="N37" i="6" s="1"/>
  <c r="S37" i="6" s="1"/>
  <c r="T37" i="6" s="1"/>
  <c r="W37" i="6" s="1"/>
  <c r="F36" i="6"/>
  <c r="K36" i="6" s="1"/>
  <c r="N36" i="6" s="1"/>
  <c r="S36" i="6" s="1"/>
  <c r="T36" i="6" s="1"/>
  <c r="W36" i="6" s="1"/>
  <c r="F35" i="6"/>
  <c r="K35" i="6" s="1"/>
  <c r="N35" i="6" s="1"/>
  <c r="S35" i="6" s="1"/>
  <c r="T35" i="6" s="1"/>
  <c r="W35" i="6" s="1"/>
  <c r="F34" i="6"/>
  <c r="K34" i="6" s="1"/>
  <c r="N34" i="6" s="1"/>
  <c r="S34" i="6" s="1"/>
  <c r="T34" i="6" s="1"/>
  <c r="W34" i="6" s="1"/>
  <c r="F33" i="6"/>
  <c r="K33" i="6" s="1"/>
  <c r="N33" i="6" s="1"/>
  <c r="S33" i="6" s="1"/>
  <c r="T33" i="6" s="1"/>
  <c r="W33" i="6" s="1"/>
  <c r="F32" i="6"/>
  <c r="K32" i="6" s="1"/>
  <c r="N32" i="6" s="1"/>
  <c r="S32" i="6" s="1"/>
  <c r="T32" i="6" s="1"/>
  <c r="W32" i="6" s="1"/>
  <c r="F31" i="6"/>
  <c r="K31" i="6" s="1"/>
  <c r="N31" i="6" s="1"/>
  <c r="S31" i="6" s="1"/>
  <c r="T31" i="6" s="1"/>
  <c r="W31" i="6" s="1"/>
  <c r="F30" i="6"/>
  <c r="K30" i="6" s="1"/>
  <c r="N30" i="6" s="1"/>
  <c r="S30" i="6" s="1"/>
  <c r="T30" i="6" s="1"/>
  <c r="W30" i="6" s="1"/>
  <c r="F29" i="6"/>
  <c r="K29" i="6" s="1"/>
  <c r="N29" i="6" s="1"/>
  <c r="S29" i="6" s="1"/>
  <c r="T29" i="6" s="1"/>
  <c r="W29" i="6" s="1"/>
  <c r="F28" i="6"/>
  <c r="K28" i="6" s="1"/>
  <c r="N28" i="6" s="1"/>
  <c r="S28" i="6" s="1"/>
  <c r="T28" i="6" s="1"/>
  <c r="W28" i="6" s="1"/>
  <c r="F27" i="6"/>
  <c r="K27" i="6" s="1"/>
  <c r="N27" i="6" s="1"/>
  <c r="S27" i="6" s="1"/>
  <c r="T27" i="6" s="1"/>
  <c r="W27" i="6" s="1"/>
  <c r="F26" i="6"/>
  <c r="K26" i="6" s="1"/>
  <c r="N26" i="6" s="1"/>
  <c r="S26" i="6" s="1"/>
  <c r="T26" i="6" s="1"/>
  <c r="W26" i="6" s="1"/>
  <c r="F25" i="6"/>
  <c r="K25" i="6" s="1"/>
  <c r="N25" i="6" s="1"/>
  <c r="S25" i="6" s="1"/>
  <c r="T25" i="6" s="1"/>
  <c r="W25" i="6" s="1"/>
  <c r="F24" i="6"/>
  <c r="K24" i="6" s="1"/>
  <c r="N24" i="6" s="1"/>
  <c r="S24" i="6" s="1"/>
  <c r="T24" i="6" s="1"/>
  <c r="W24" i="6" s="1"/>
  <c r="F23" i="6"/>
  <c r="K23" i="6" s="1"/>
  <c r="N23" i="6" s="1"/>
  <c r="S23" i="6" s="1"/>
  <c r="T23" i="6" s="1"/>
  <c r="W23" i="6" s="1"/>
  <c r="F22" i="6"/>
  <c r="K22" i="6" s="1"/>
  <c r="N22" i="6" s="1"/>
  <c r="S22" i="6" s="1"/>
  <c r="T22" i="6" s="1"/>
  <c r="W22" i="6" s="1"/>
  <c r="F21" i="6"/>
  <c r="K21" i="6" s="1"/>
  <c r="N21" i="6" s="1"/>
  <c r="S21" i="6" s="1"/>
  <c r="T21" i="6" s="1"/>
  <c r="W21" i="6" s="1"/>
  <c r="F20" i="6"/>
  <c r="K20" i="6" s="1"/>
  <c r="N20" i="6" s="1"/>
  <c r="S20" i="6" s="1"/>
  <c r="T20" i="6" s="1"/>
  <c r="W20" i="6" s="1"/>
  <c r="F19" i="6"/>
  <c r="K19" i="6" s="1"/>
  <c r="N19" i="6" s="1"/>
  <c r="S19" i="6" s="1"/>
  <c r="T19" i="6" s="1"/>
  <c r="W19" i="6" s="1"/>
  <c r="F18" i="6"/>
  <c r="K18" i="6" s="1"/>
  <c r="N18" i="6" s="1"/>
  <c r="S18" i="6" s="1"/>
  <c r="T18" i="6" s="1"/>
  <c r="W18" i="6" s="1"/>
  <c r="F17" i="6"/>
  <c r="K17" i="6" s="1"/>
  <c r="N17" i="6" s="1"/>
  <c r="S17" i="6" s="1"/>
  <c r="T17" i="6" s="1"/>
  <c r="W17" i="6" s="1"/>
  <c r="F16" i="6"/>
  <c r="K16" i="6" s="1"/>
  <c r="N16" i="6" s="1"/>
  <c r="S16" i="6" s="1"/>
  <c r="T16" i="6" s="1"/>
  <c r="W16" i="6" s="1"/>
  <c r="F15" i="6"/>
  <c r="K15" i="6" s="1"/>
  <c r="N15" i="6" s="1"/>
  <c r="S15" i="6" s="1"/>
  <c r="T15" i="6" s="1"/>
  <c r="W15" i="6" s="1"/>
  <c r="F14" i="6"/>
  <c r="K14" i="6" s="1"/>
  <c r="N14" i="6" s="1"/>
  <c r="S14" i="6" s="1"/>
  <c r="T14" i="6" s="1"/>
  <c r="W14" i="6" s="1"/>
  <c r="F13" i="6"/>
  <c r="K13" i="6" s="1"/>
  <c r="N13" i="6" s="1"/>
  <c r="S13" i="6" s="1"/>
  <c r="T13" i="6" s="1"/>
  <c r="W13" i="6" s="1"/>
  <c r="F12" i="6"/>
  <c r="K12" i="6" s="1"/>
  <c r="N12" i="6" s="1"/>
  <c r="S12" i="6" s="1"/>
  <c r="T12" i="6" s="1"/>
  <c r="W12" i="6" s="1"/>
  <c r="F11" i="6"/>
  <c r="K11" i="6" s="1"/>
  <c r="N11" i="6" s="1"/>
  <c r="S11" i="6" s="1"/>
  <c r="T11" i="6" s="1"/>
  <c r="W11" i="6" s="1"/>
  <c r="F10" i="6"/>
  <c r="K10" i="6" s="1"/>
  <c r="N10" i="6" s="1"/>
  <c r="S10" i="6" s="1"/>
  <c r="T10" i="6" s="1"/>
  <c r="W10" i="6" s="1"/>
  <c r="F9" i="6"/>
  <c r="K9" i="6" s="1"/>
  <c r="N9" i="6" s="1"/>
  <c r="S9" i="6" s="1"/>
  <c r="T9" i="6" s="1"/>
  <c r="W9" i="6" s="1"/>
  <c r="F8" i="6"/>
  <c r="K8" i="6" s="1"/>
  <c r="N8" i="6" s="1"/>
  <c r="S8" i="6" s="1"/>
  <c r="T8" i="6" s="1"/>
  <c r="W8" i="6" s="1"/>
  <c r="F7" i="6"/>
  <c r="K7" i="6" s="1"/>
  <c r="N7" i="6" s="1"/>
  <c r="S7" i="6" s="1"/>
  <c r="T7" i="6" s="1"/>
  <c r="W7" i="6" s="1"/>
  <c r="F6" i="6"/>
  <c r="K6" i="6" s="1"/>
  <c r="N6" i="6" s="1"/>
  <c r="S6" i="6" s="1"/>
  <c r="T6" i="6" s="1"/>
  <c r="W6" i="6" s="1"/>
  <c r="F5" i="6"/>
  <c r="K5" i="6" s="1"/>
  <c r="N5" i="6" s="1"/>
  <c r="S5" i="6" s="1"/>
  <c r="T5" i="6" s="1"/>
  <c r="W5" i="6" s="1"/>
  <c r="F4" i="6"/>
  <c r="K4" i="6" s="1"/>
  <c r="X148" i="6" l="1"/>
  <c r="X152" i="6"/>
  <c r="X156" i="6"/>
  <c r="X160" i="6"/>
  <c r="X164" i="6"/>
  <c r="X168" i="6"/>
  <c r="X172" i="6"/>
  <c r="X176" i="6"/>
  <c r="X180" i="6"/>
  <c r="X184" i="6"/>
  <c r="X188" i="6"/>
  <c r="X192" i="6"/>
  <c r="X196" i="6"/>
  <c r="X200" i="6"/>
  <c r="X204" i="6"/>
  <c r="X208" i="6"/>
  <c r="X212" i="6"/>
  <c r="X216" i="6"/>
  <c r="X220" i="6"/>
  <c r="X224" i="6"/>
  <c r="X228" i="6"/>
  <c r="X232" i="6"/>
  <c r="X236" i="6"/>
  <c r="X240" i="6"/>
  <c r="X244" i="6"/>
  <c r="X578" i="6"/>
  <c r="X16" i="6"/>
  <c r="X28" i="6"/>
  <c r="X32" i="6"/>
  <c r="X36" i="6"/>
  <c r="X40" i="6"/>
  <c r="X44" i="6"/>
  <c r="X48" i="6"/>
  <c r="X52" i="6"/>
  <c r="X56" i="6"/>
  <c r="X60" i="6"/>
  <c r="X64" i="6"/>
  <c r="X68" i="6"/>
  <c r="X72" i="6"/>
  <c r="X76" i="6"/>
  <c r="X80" i="6"/>
  <c r="X84" i="6"/>
  <c r="X88" i="6"/>
  <c r="X92" i="6"/>
  <c r="X96" i="6"/>
  <c r="X100" i="6"/>
  <c r="X104" i="6"/>
  <c r="X108" i="6"/>
  <c r="X112" i="6"/>
  <c r="X116" i="6"/>
  <c r="X120" i="6"/>
  <c r="X124" i="6"/>
  <c r="X128" i="6"/>
  <c r="X132" i="6"/>
  <c r="X136" i="6"/>
  <c r="X140" i="6"/>
  <c r="X144" i="6"/>
  <c r="X20" i="6"/>
  <c r="X29" i="6"/>
  <c r="X37" i="6"/>
  <c r="X41" i="6"/>
  <c r="X45" i="6"/>
  <c r="X49" i="6"/>
  <c r="X53" i="6"/>
  <c r="X57" i="6"/>
  <c r="X61" i="6"/>
  <c r="X65" i="6"/>
  <c r="X69" i="6"/>
  <c r="X73" i="6"/>
  <c r="X77" i="6"/>
  <c r="X81" i="6"/>
  <c r="X85" i="6"/>
  <c r="X89" i="6"/>
  <c r="X93" i="6"/>
  <c r="X97" i="6"/>
  <c r="X101" i="6"/>
  <c r="X105" i="6"/>
  <c r="X109" i="6"/>
  <c r="X113" i="6"/>
  <c r="X117" i="6"/>
  <c r="X121" i="6"/>
  <c r="X125" i="6"/>
  <c r="X129" i="6"/>
  <c r="X133" i="6"/>
  <c r="X137" i="6"/>
  <c r="X141" i="6"/>
  <c r="X145" i="6"/>
  <c r="X149" i="6"/>
  <c r="X153" i="6"/>
  <c r="X157" i="6"/>
  <c r="X161" i="6"/>
  <c r="X165" i="6"/>
  <c r="X169" i="6"/>
  <c r="X173" i="6"/>
  <c r="X177" i="6"/>
  <c r="X181" i="6"/>
  <c r="X185" i="6"/>
  <c r="X189" i="6"/>
  <c r="X193" i="6"/>
  <c r="X197" i="6"/>
  <c r="X201" i="6"/>
  <c r="X205" i="6"/>
  <c r="X209" i="6"/>
  <c r="X213" i="6"/>
  <c r="X217" i="6"/>
  <c r="X221" i="6"/>
  <c r="X225" i="6"/>
  <c r="X229" i="6"/>
  <c r="X233" i="6"/>
  <c r="X237" i="6"/>
  <c r="X24" i="6"/>
  <c r="X33" i="6"/>
  <c r="X98" i="6"/>
  <c r="X102" i="6"/>
  <c r="X110" i="6"/>
  <c r="X114" i="6"/>
  <c r="X118" i="6"/>
  <c r="X122" i="6"/>
  <c r="X126" i="6"/>
  <c r="X130" i="6"/>
  <c r="X134" i="6"/>
  <c r="X138" i="6"/>
  <c r="X142" i="6"/>
  <c r="X146" i="6"/>
  <c r="X150" i="6"/>
  <c r="X154" i="6"/>
  <c r="X158" i="6"/>
  <c r="X162" i="6"/>
  <c r="X166" i="6"/>
  <c r="X170" i="6"/>
  <c r="X174" i="6"/>
  <c r="X178" i="6"/>
  <c r="X182" i="6"/>
  <c r="X186" i="6"/>
  <c r="X190" i="6"/>
  <c r="X194" i="6"/>
  <c r="X198" i="6"/>
  <c r="X202" i="6"/>
  <c r="X206" i="6"/>
  <c r="X210" i="6"/>
  <c r="X214" i="6"/>
  <c r="X218" i="6"/>
  <c r="X222" i="6"/>
  <c r="X226" i="6"/>
  <c r="X230" i="6"/>
  <c r="X234" i="6"/>
  <c r="X241" i="6"/>
  <c r="X245" i="6"/>
  <c r="X249" i="6"/>
  <c r="X253" i="6"/>
  <c r="X257" i="6"/>
  <c r="X261" i="6"/>
  <c r="X265" i="6"/>
  <c r="X269" i="6"/>
  <c r="X273" i="6"/>
  <c r="X277" i="6"/>
  <c r="X281" i="6"/>
  <c r="X285" i="6"/>
  <c r="X289" i="6"/>
  <c r="X293" i="6"/>
  <c r="X297" i="6"/>
  <c r="X301" i="6"/>
  <c r="X305" i="6"/>
  <c r="X309" i="6"/>
  <c r="X313" i="6"/>
  <c r="X317" i="6"/>
  <c r="X321" i="6"/>
  <c r="X325" i="6"/>
  <c r="X329" i="6"/>
  <c r="X333" i="6"/>
  <c r="X337" i="6"/>
  <c r="X341" i="6"/>
  <c r="X345" i="6"/>
  <c r="X349" i="6"/>
  <c r="X353" i="6"/>
  <c r="X357" i="6"/>
  <c r="X361" i="6"/>
  <c r="X365" i="6"/>
  <c r="X369" i="6"/>
  <c r="X373" i="6"/>
  <c r="X377" i="6"/>
  <c r="X381" i="6"/>
  <c r="X385" i="6"/>
  <c r="X389" i="6"/>
  <c r="X393" i="6"/>
  <c r="X397" i="6"/>
  <c r="X401" i="6"/>
  <c r="X405" i="6"/>
  <c r="X409" i="6"/>
  <c r="X413" i="6"/>
  <c r="X417" i="6"/>
  <c r="X421" i="6"/>
  <c r="X425" i="6"/>
  <c r="X429" i="6"/>
  <c r="X433" i="6"/>
  <c r="X437" i="6"/>
  <c r="X441" i="6"/>
  <c r="X445" i="6"/>
  <c r="X449" i="6"/>
  <c r="X453" i="6"/>
  <c r="X457" i="6"/>
  <c r="X461" i="6"/>
  <c r="X465" i="6"/>
  <c r="X469" i="6"/>
  <c r="X473" i="6"/>
  <c r="X477" i="6"/>
  <c r="X481" i="6"/>
  <c r="X485" i="6"/>
  <c r="X489" i="6"/>
  <c r="X493" i="6"/>
  <c r="X497" i="6"/>
  <c r="X501" i="6"/>
  <c r="X505" i="6"/>
  <c r="X509" i="6"/>
  <c r="X513" i="6"/>
  <c r="X517" i="6"/>
  <c r="X521" i="6"/>
  <c r="X525" i="6"/>
  <c r="X529" i="6"/>
  <c r="X533" i="6"/>
  <c r="X537" i="6"/>
  <c r="X541" i="6"/>
  <c r="X545" i="6"/>
  <c r="X549" i="6"/>
  <c r="X553" i="6"/>
  <c r="X557" i="6"/>
  <c r="X561" i="6"/>
  <c r="X565" i="6"/>
  <c r="X569" i="6"/>
  <c r="X573" i="6"/>
  <c r="X577" i="6"/>
  <c r="X238" i="6"/>
  <c r="X242" i="6"/>
  <c r="X246" i="6"/>
  <c r="X250" i="6"/>
  <c r="X254" i="6"/>
  <c r="X258" i="6"/>
  <c r="X262" i="6"/>
  <c r="X266" i="6"/>
  <c r="X270" i="6"/>
  <c r="X274" i="6"/>
  <c r="X278" i="6"/>
  <c r="X282" i="6"/>
  <c r="X286" i="6"/>
  <c r="X290" i="6"/>
  <c r="X294" i="6"/>
  <c r="X298" i="6"/>
  <c r="X302" i="6"/>
  <c r="X306" i="6"/>
  <c r="X310" i="6"/>
  <c r="X314" i="6"/>
  <c r="X318" i="6"/>
  <c r="X322" i="6"/>
  <c r="X326" i="6"/>
  <c r="X330" i="6"/>
  <c r="X334" i="6"/>
  <c r="X338" i="6"/>
  <c r="X342" i="6"/>
  <c r="X346" i="6"/>
  <c r="X350" i="6"/>
  <c r="X354" i="6"/>
  <c r="X358" i="6"/>
  <c r="X362" i="6"/>
  <c r="X366" i="6"/>
  <c r="X370" i="6"/>
  <c r="X374" i="6"/>
  <c r="X378" i="6"/>
  <c r="X382" i="6"/>
  <c r="X386" i="6"/>
  <c r="X390" i="6"/>
  <c r="X394" i="6"/>
  <c r="X398" i="6"/>
  <c r="X402" i="6"/>
  <c r="X406" i="6"/>
  <c r="X410" i="6"/>
  <c r="X414" i="6"/>
  <c r="X418" i="6"/>
  <c r="X422" i="6"/>
  <c r="X426" i="6"/>
  <c r="X430" i="6"/>
  <c r="X434" i="6"/>
  <c r="X438" i="6"/>
  <c r="X442" i="6"/>
  <c r="X446" i="6"/>
  <c r="X450" i="6"/>
  <c r="X454" i="6"/>
  <c r="X458" i="6"/>
  <c r="X462" i="6"/>
  <c r="X466" i="6"/>
  <c r="X470" i="6"/>
  <c r="X474" i="6"/>
  <c r="X478" i="6"/>
  <c r="X482" i="6"/>
  <c r="X486" i="6"/>
  <c r="X490" i="6"/>
  <c r="X494" i="6"/>
  <c r="X498" i="6"/>
  <c r="X502" i="6"/>
  <c r="X506" i="6"/>
  <c r="X510" i="6"/>
  <c r="X514" i="6"/>
  <c r="X518" i="6"/>
  <c r="X522" i="6"/>
  <c r="X526" i="6"/>
  <c r="X530" i="6"/>
  <c r="X534" i="6"/>
  <c r="X538" i="6"/>
  <c r="X542" i="6"/>
  <c r="X546" i="6"/>
  <c r="X550" i="6"/>
  <c r="X554" i="6"/>
  <c r="X558" i="6"/>
  <c r="X562" i="6"/>
  <c r="X566" i="6"/>
  <c r="X570" i="6"/>
  <c r="X574" i="6"/>
  <c r="X12" i="6"/>
  <c r="X8" i="6"/>
  <c r="X9" i="6"/>
  <c r="X21" i="6"/>
  <c r="X6" i="6"/>
  <c r="X10" i="6"/>
  <c r="X18" i="6"/>
  <c r="X26" i="6"/>
  <c r="X34" i="6"/>
  <c r="X42" i="6"/>
  <c r="X7" i="6"/>
  <c r="X11" i="6"/>
  <c r="X15" i="6"/>
  <c r="X19" i="6"/>
  <c r="X23" i="6"/>
  <c r="X27" i="6"/>
  <c r="X31" i="6"/>
  <c r="X35" i="6"/>
  <c r="X39" i="6"/>
  <c r="X43" i="6"/>
  <c r="X47" i="6"/>
  <c r="X51" i="6"/>
  <c r="X55" i="6"/>
  <c r="X59" i="6"/>
  <c r="X63" i="6"/>
  <c r="X67" i="6"/>
  <c r="X71" i="6"/>
  <c r="X75" i="6"/>
  <c r="X79" i="6"/>
  <c r="X83" i="6"/>
  <c r="X87" i="6"/>
  <c r="X91" i="6"/>
  <c r="X95" i="6"/>
  <c r="X99" i="6"/>
  <c r="X103" i="6"/>
  <c r="X107" i="6"/>
  <c r="X111" i="6"/>
  <c r="X115" i="6"/>
  <c r="X119" i="6"/>
  <c r="X123" i="6"/>
  <c r="X127" i="6"/>
  <c r="X131" i="6"/>
  <c r="X135" i="6"/>
  <c r="X139" i="6"/>
  <c r="X143" i="6"/>
  <c r="X147" i="6"/>
  <c r="X151" i="6"/>
  <c r="X155" i="6"/>
  <c r="X159" i="6"/>
  <c r="X163" i="6"/>
  <c r="X167" i="6"/>
  <c r="X171" i="6"/>
  <c r="X175" i="6"/>
  <c r="X179" i="6"/>
  <c r="X183" i="6"/>
  <c r="X187" i="6"/>
  <c r="X191" i="6"/>
  <c r="X195" i="6"/>
  <c r="X199" i="6"/>
  <c r="X203" i="6"/>
  <c r="X207" i="6"/>
  <c r="X211" i="6"/>
  <c r="X215" i="6"/>
  <c r="X219" i="6"/>
  <c r="X223" i="6"/>
  <c r="X227" i="6"/>
  <c r="X231" i="6"/>
  <c r="X235" i="6"/>
  <c r="X239" i="6"/>
  <c r="X243" i="6"/>
  <c r="X247" i="6"/>
  <c r="X251" i="6"/>
  <c r="X255" i="6"/>
  <c r="X259" i="6"/>
  <c r="X263" i="6"/>
  <c r="X267" i="6"/>
  <c r="X271" i="6"/>
  <c r="X275" i="6"/>
  <c r="X279" i="6"/>
  <c r="X283" i="6"/>
  <c r="X287" i="6"/>
  <c r="X291" i="6"/>
  <c r="X295" i="6"/>
  <c r="X299" i="6"/>
  <c r="X303" i="6"/>
  <c r="X307" i="6"/>
  <c r="X311" i="6"/>
  <c r="X315" i="6"/>
  <c r="X319" i="6"/>
  <c r="X323" i="6"/>
  <c r="X327" i="6"/>
  <c r="X331" i="6"/>
  <c r="X335" i="6"/>
  <c r="X339" i="6"/>
  <c r="X343" i="6"/>
  <c r="X347" i="6"/>
  <c r="X351" i="6"/>
  <c r="X355" i="6"/>
  <c r="X359" i="6"/>
  <c r="X363" i="6"/>
  <c r="X367" i="6"/>
  <c r="X371" i="6"/>
  <c r="X375" i="6"/>
  <c r="X379" i="6"/>
  <c r="X383" i="6"/>
  <c r="X387" i="6"/>
  <c r="X391" i="6"/>
  <c r="X395" i="6"/>
  <c r="X399" i="6"/>
  <c r="X403" i="6"/>
  <c r="X407" i="6"/>
  <c r="X411" i="6"/>
  <c r="X415" i="6"/>
  <c r="X419" i="6"/>
  <c r="X423" i="6"/>
  <c r="X427" i="6"/>
  <c r="X431" i="6"/>
  <c r="X435" i="6"/>
  <c r="X439" i="6"/>
  <c r="X443" i="6"/>
  <c r="X447" i="6"/>
  <c r="X451" i="6"/>
  <c r="X455" i="6"/>
  <c r="X459" i="6"/>
  <c r="X463" i="6"/>
  <c r="X467" i="6"/>
  <c r="X471" i="6"/>
  <c r="X475" i="6"/>
  <c r="X479" i="6"/>
  <c r="X483" i="6"/>
  <c r="X487" i="6"/>
  <c r="X491" i="6"/>
  <c r="X495" i="6"/>
  <c r="X499" i="6"/>
  <c r="X503" i="6"/>
  <c r="X507" i="6"/>
  <c r="X511" i="6"/>
  <c r="X515" i="6"/>
  <c r="X519" i="6"/>
  <c r="X523" i="6"/>
  <c r="X527" i="6"/>
  <c r="X531" i="6"/>
  <c r="X535" i="6"/>
  <c r="X539" i="6"/>
  <c r="X543" i="6"/>
  <c r="X547" i="6"/>
  <c r="X551" i="6"/>
  <c r="X555" i="6"/>
  <c r="X559" i="6"/>
  <c r="X563" i="6"/>
  <c r="X567" i="6"/>
  <c r="X571" i="6"/>
  <c r="X575" i="6"/>
  <c r="X248" i="6"/>
  <c r="X252" i="6"/>
  <c r="X256" i="6"/>
  <c r="X260" i="6"/>
  <c r="X264" i="6"/>
  <c r="X268" i="6"/>
  <c r="X272" i="6"/>
  <c r="X276" i="6"/>
  <c r="X280" i="6"/>
  <c r="X284" i="6"/>
  <c r="X288" i="6"/>
  <c r="X292" i="6"/>
  <c r="X296" i="6"/>
  <c r="X300" i="6"/>
  <c r="X304" i="6"/>
  <c r="X308" i="6"/>
  <c r="X312" i="6"/>
  <c r="X316" i="6"/>
  <c r="X320" i="6"/>
  <c r="X324" i="6"/>
  <c r="X328" i="6"/>
  <c r="X332" i="6"/>
  <c r="X336" i="6"/>
  <c r="X340" i="6"/>
  <c r="X344" i="6"/>
  <c r="X348" i="6"/>
  <c r="X352" i="6"/>
  <c r="X356" i="6"/>
  <c r="X360" i="6"/>
  <c r="X364" i="6"/>
  <c r="X368" i="6"/>
  <c r="X372" i="6"/>
  <c r="X376" i="6"/>
  <c r="X380" i="6"/>
  <c r="X384" i="6"/>
  <c r="X388" i="6"/>
  <c r="X392" i="6"/>
  <c r="X396" i="6"/>
  <c r="X400" i="6"/>
  <c r="X404" i="6"/>
  <c r="X408" i="6"/>
  <c r="X412" i="6"/>
  <c r="X416" i="6"/>
  <c r="X420" i="6"/>
  <c r="X424" i="6"/>
  <c r="X428" i="6"/>
  <c r="X432" i="6"/>
  <c r="X436" i="6"/>
  <c r="X440" i="6"/>
  <c r="X444" i="6"/>
  <c r="X448" i="6"/>
  <c r="X452" i="6"/>
  <c r="X456" i="6"/>
  <c r="X460" i="6"/>
  <c r="X464" i="6"/>
  <c r="X468" i="6"/>
  <c r="X472" i="6"/>
  <c r="X476" i="6"/>
  <c r="X480" i="6"/>
  <c r="X484" i="6"/>
  <c r="X488" i="6"/>
  <c r="X492" i="6"/>
  <c r="X496" i="6"/>
  <c r="X500" i="6"/>
  <c r="X504" i="6"/>
  <c r="X508" i="6"/>
  <c r="X512" i="6"/>
  <c r="X516" i="6"/>
  <c r="X520" i="6"/>
  <c r="X524" i="6"/>
  <c r="X528" i="6"/>
  <c r="X532" i="6"/>
  <c r="X536" i="6"/>
  <c r="X540" i="6"/>
  <c r="X544" i="6"/>
  <c r="X548" i="6"/>
  <c r="X552" i="6"/>
  <c r="X556" i="6"/>
  <c r="X560" i="6"/>
  <c r="X564" i="6"/>
  <c r="X568" i="6"/>
  <c r="X572" i="6"/>
  <c r="X576" i="6"/>
  <c r="X13" i="6"/>
  <c r="X25" i="6"/>
  <c r="F579" i="6"/>
  <c r="F580" i="6"/>
  <c r="F581" i="6"/>
  <c r="X17" i="6"/>
  <c r="X14" i="6"/>
  <c r="X22" i="6"/>
  <c r="X30" i="6"/>
  <c r="X38" i="6"/>
  <c r="X46" i="6"/>
  <c r="X50" i="6"/>
  <c r="X54" i="6"/>
  <c r="X58" i="6"/>
  <c r="X62" i="6"/>
  <c r="X66" i="6"/>
  <c r="X70" i="6"/>
  <c r="X74" i="6"/>
  <c r="X78" i="6"/>
  <c r="X82" i="6"/>
  <c r="X86" i="6"/>
  <c r="X90" i="6"/>
  <c r="X94" i="6"/>
  <c r="X106" i="6"/>
  <c r="D575" i="5"/>
  <c r="E575" i="5"/>
  <c r="F575" i="5"/>
  <c r="G575" i="5"/>
  <c r="H575" i="5"/>
  <c r="I575" i="5"/>
  <c r="J575" i="5"/>
  <c r="K575" i="5"/>
  <c r="L575" i="5"/>
  <c r="M575" i="5"/>
  <c r="N575" i="5"/>
  <c r="O575" i="5"/>
  <c r="P575" i="5"/>
  <c r="Q575" i="5"/>
  <c r="R575" i="5"/>
  <c r="S575" i="5"/>
  <c r="T575" i="5"/>
  <c r="U575" i="5"/>
  <c r="V575" i="5"/>
  <c r="W575" i="5"/>
  <c r="D576" i="5"/>
  <c r="E576" i="5"/>
  <c r="F576" i="5"/>
  <c r="G576" i="5"/>
  <c r="H576" i="5"/>
  <c r="I576" i="5"/>
  <c r="J576" i="5"/>
  <c r="K576" i="5"/>
  <c r="L576" i="5"/>
  <c r="M576" i="5"/>
  <c r="N576" i="5"/>
  <c r="O576" i="5"/>
  <c r="P576" i="5"/>
  <c r="Q576" i="5"/>
  <c r="R576" i="5"/>
  <c r="S576" i="5"/>
  <c r="T576" i="5"/>
  <c r="U576" i="5"/>
  <c r="V576" i="5"/>
  <c r="W576" i="5"/>
  <c r="D577" i="5"/>
  <c r="E577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R577" i="5"/>
  <c r="S577" i="5"/>
  <c r="T577" i="5"/>
  <c r="U577" i="5"/>
  <c r="V577" i="5"/>
  <c r="W577" i="5"/>
  <c r="C577" i="5"/>
  <c r="C576" i="5"/>
  <c r="C575" i="5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C578" i="4"/>
  <c r="C577" i="4"/>
  <c r="C576" i="4"/>
  <c r="K581" i="6" l="1"/>
  <c r="K579" i="6"/>
  <c r="K580" i="6"/>
  <c r="N4" i="6"/>
  <c r="S4" i="6" s="1"/>
  <c r="J581" i="1"/>
  <c r="J580" i="1"/>
  <c r="J579" i="1"/>
  <c r="D579" i="1"/>
  <c r="E579" i="1"/>
  <c r="G579" i="1"/>
  <c r="H579" i="1"/>
  <c r="D580" i="1"/>
  <c r="E580" i="1"/>
  <c r="G580" i="1"/>
  <c r="H580" i="1"/>
  <c r="D581" i="1"/>
  <c r="E581" i="1"/>
  <c r="G581" i="1"/>
  <c r="H581" i="1"/>
  <c r="C581" i="1"/>
  <c r="C580" i="1"/>
  <c r="C579" i="1"/>
  <c r="N579" i="6" l="1"/>
  <c r="N580" i="6"/>
  <c r="N581" i="6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K287" i="1"/>
  <c r="L287" i="1"/>
  <c r="M287" i="1" s="1"/>
  <c r="N287" i="1"/>
  <c r="O287" i="1" s="1"/>
  <c r="R287" i="1"/>
  <c r="K288" i="1"/>
  <c r="L288" i="1"/>
  <c r="M288" i="1" s="1"/>
  <c r="N288" i="1"/>
  <c r="O288" i="1" s="1"/>
  <c r="R288" i="1"/>
  <c r="K289" i="1"/>
  <c r="L289" i="1"/>
  <c r="M289" i="1" s="1"/>
  <c r="N289" i="1"/>
  <c r="O289" i="1" s="1"/>
  <c r="R289" i="1"/>
  <c r="K290" i="1"/>
  <c r="L290" i="1"/>
  <c r="M290" i="1" s="1"/>
  <c r="N290" i="1"/>
  <c r="O290" i="1" s="1"/>
  <c r="R290" i="1"/>
  <c r="K291" i="1"/>
  <c r="L291" i="1"/>
  <c r="M291" i="1" s="1"/>
  <c r="N291" i="1"/>
  <c r="O291" i="1" s="1"/>
  <c r="R291" i="1"/>
  <c r="K292" i="1"/>
  <c r="L292" i="1"/>
  <c r="M292" i="1" s="1"/>
  <c r="N292" i="1"/>
  <c r="O292" i="1" s="1"/>
  <c r="R292" i="1"/>
  <c r="K293" i="1"/>
  <c r="L293" i="1"/>
  <c r="M293" i="1" s="1"/>
  <c r="N293" i="1"/>
  <c r="O293" i="1" s="1"/>
  <c r="R293" i="1"/>
  <c r="K294" i="1"/>
  <c r="L294" i="1"/>
  <c r="M294" i="1" s="1"/>
  <c r="N294" i="1"/>
  <c r="O294" i="1" s="1"/>
  <c r="R294" i="1"/>
  <c r="K295" i="1"/>
  <c r="L295" i="1"/>
  <c r="M295" i="1" s="1"/>
  <c r="N295" i="1"/>
  <c r="O295" i="1" s="1"/>
  <c r="R295" i="1"/>
  <c r="K296" i="1"/>
  <c r="L296" i="1"/>
  <c r="M296" i="1" s="1"/>
  <c r="N296" i="1"/>
  <c r="O296" i="1" s="1"/>
  <c r="R296" i="1"/>
  <c r="K297" i="1"/>
  <c r="L297" i="1"/>
  <c r="M297" i="1" s="1"/>
  <c r="N297" i="1"/>
  <c r="O297" i="1" s="1"/>
  <c r="R297" i="1"/>
  <c r="K298" i="1"/>
  <c r="L298" i="1"/>
  <c r="M298" i="1" s="1"/>
  <c r="N298" i="1"/>
  <c r="O298" i="1" s="1"/>
  <c r="R298" i="1"/>
  <c r="K299" i="1"/>
  <c r="L299" i="1"/>
  <c r="M299" i="1" s="1"/>
  <c r="N299" i="1"/>
  <c r="O299" i="1" s="1"/>
  <c r="R299" i="1"/>
  <c r="K300" i="1"/>
  <c r="L300" i="1"/>
  <c r="M300" i="1" s="1"/>
  <c r="N300" i="1"/>
  <c r="O300" i="1" s="1"/>
  <c r="R300" i="1"/>
  <c r="K301" i="1"/>
  <c r="L301" i="1"/>
  <c r="M301" i="1" s="1"/>
  <c r="N301" i="1"/>
  <c r="O301" i="1" s="1"/>
  <c r="R301" i="1"/>
  <c r="K302" i="1"/>
  <c r="L302" i="1"/>
  <c r="M302" i="1" s="1"/>
  <c r="N302" i="1"/>
  <c r="O302" i="1" s="1"/>
  <c r="R302" i="1"/>
  <c r="K303" i="1"/>
  <c r="L303" i="1"/>
  <c r="M303" i="1" s="1"/>
  <c r="N303" i="1"/>
  <c r="O303" i="1" s="1"/>
  <c r="R303" i="1"/>
  <c r="K304" i="1"/>
  <c r="L304" i="1"/>
  <c r="M304" i="1" s="1"/>
  <c r="N304" i="1"/>
  <c r="O304" i="1" s="1"/>
  <c r="R304" i="1"/>
  <c r="K305" i="1"/>
  <c r="L305" i="1"/>
  <c r="M305" i="1" s="1"/>
  <c r="N305" i="1"/>
  <c r="O305" i="1" s="1"/>
  <c r="R305" i="1"/>
  <c r="K306" i="1"/>
  <c r="L306" i="1"/>
  <c r="M306" i="1" s="1"/>
  <c r="N306" i="1"/>
  <c r="O306" i="1" s="1"/>
  <c r="R306" i="1"/>
  <c r="K307" i="1"/>
  <c r="L307" i="1"/>
  <c r="M307" i="1" s="1"/>
  <c r="N307" i="1"/>
  <c r="O307" i="1" s="1"/>
  <c r="R307" i="1"/>
  <c r="K308" i="1"/>
  <c r="L308" i="1"/>
  <c r="M308" i="1" s="1"/>
  <c r="N308" i="1"/>
  <c r="O308" i="1" s="1"/>
  <c r="R308" i="1"/>
  <c r="K309" i="1"/>
  <c r="L309" i="1"/>
  <c r="M309" i="1" s="1"/>
  <c r="N309" i="1"/>
  <c r="O309" i="1" s="1"/>
  <c r="R309" i="1"/>
  <c r="K310" i="1"/>
  <c r="L310" i="1"/>
  <c r="M310" i="1" s="1"/>
  <c r="N310" i="1"/>
  <c r="O310" i="1" s="1"/>
  <c r="R310" i="1"/>
  <c r="K311" i="1"/>
  <c r="L311" i="1"/>
  <c r="M311" i="1" s="1"/>
  <c r="N311" i="1"/>
  <c r="O311" i="1" s="1"/>
  <c r="R311" i="1"/>
  <c r="K312" i="1"/>
  <c r="L312" i="1"/>
  <c r="M312" i="1" s="1"/>
  <c r="N312" i="1"/>
  <c r="O312" i="1" s="1"/>
  <c r="R312" i="1"/>
  <c r="K313" i="1"/>
  <c r="L313" i="1"/>
  <c r="M313" i="1" s="1"/>
  <c r="N313" i="1"/>
  <c r="O313" i="1" s="1"/>
  <c r="R313" i="1"/>
  <c r="K314" i="1"/>
  <c r="L314" i="1"/>
  <c r="M314" i="1" s="1"/>
  <c r="N314" i="1"/>
  <c r="O314" i="1" s="1"/>
  <c r="R314" i="1"/>
  <c r="K315" i="1"/>
  <c r="L315" i="1"/>
  <c r="M315" i="1" s="1"/>
  <c r="N315" i="1"/>
  <c r="O315" i="1" s="1"/>
  <c r="R315" i="1"/>
  <c r="K316" i="1"/>
  <c r="L316" i="1"/>
  <c r="M316" i="1" s="1"/>
  <c r="N316" i="1"/>
  <c r="O316" i="1" s="1"/>
  <c r="R316" i="1"/>
  <c r="K317" i="1"/>
  <c r="L317" i="1"/>
  <c r="M317" i="1" s="1"/>
  <c r="N317" i="1"/>
  <c r="O317" i="1" s="1"/>
  <c r="R317" i="1"/>
  <c r="K318" i="1"/>
  <c r="L318" i="1"/>
  <c r="M318" i="1" s="1"/>
  <c r="N318" i="1"/>
  <c r="O318" i="1" s="1"/>
  <c r="R318" i="1"/>
  <c r="K319" i="1"/>
  <c r="L319" i="1"/>
  <c r="M319" i="1" s="1"/>
  <c r="N319" i="1"/>
  <c r="O319" i="1" s="1"/>
  <c r="R319" i="1"/>
  <c r="K320" i="1"/>
  <c r="L320" i="1"/>
  <c r="M320" i="1" s="1"/>
  <c r="N320" i="1"/>
  <c r="O320" i="1" s="1"/>
  <c r="R320" i="1"/>
  <c r="K321" i="1"/>
  <c r="L321" i="1"/>
  <c r="M321" i="1" s="1"/>
  <c r="N321" i="1"/>
  <c r="O321" i="1" s="1"/>
  <c r="R321" i="1"/>
  <c r="K322" i="1"/>
  <c r="L322" i="1"/>
  <c r="M322" i="1" s="1"/>
  <c r="N322" i="1"/>
  <c r="O322" i="1" s="1"/>
  <c r="R322" i="1"/>
  <c r="K323" i="1"/>
  <c r="L323" i="1"/>
  <c r="M323" i="1" s="1"/>
  <c r="N323" i="1"/>
  <c r="O323" i="1" s="1"/>
  <c r="R323" i="1"/>
  <c r="K324" i="1"/>
  <c r="L324" i="1"/>
  <c r="M324" i="1" s="1"/>
  <c r="N324" i="1"/>
  <c r="O324" i="1" s="1"/>
  <c r="R324" i="1"/>
  <c r="K325" i="1"/>
  <c r="L325" i="1"/>
  <c r="M325" i="1" s="1"/>
  <c r="N325" i="1"/>
  <c r="O325" i="1" s="1"/>
  <c r="R325" i="1"/>
  <c r="K326" i="1"/>
  <c r="L326" i="1"/>
  <c r="M326" i="1" s="1"/>
  <c r="N326" i="1"/>
  <c r="O326" i="1" s="1"/>
  <c r="R326" i="1"/>
  <c r="K327" i="1"/>
  <c r="L327" i="1"/>
  <c r="M327" i="1" s="1"/>
  <c r="N327" i="1"/>
  <c r="O327" i="1" s="1"/>
  <c r="R327" i="1"/>
  <c r="K328" i="1"/>
  <c r="L328" i="1"/>
  <c r="M328" i="1" s="1"/>
  <c r="N328" i="1"/>
  <c r="O328" i="1" s="1"/>
  <c r="R328" i="1"/>
  <c r="K329" i="1"/>
  <c r="L329" i="1"/>
  <c r="M329" i="1" s="1"/>
  <c r="N329" i="1"/>
  <c r="O329" i="1" s="1"/>
  <c r="R329" i="1"/>
  <c r="K330" i="1"/>
  <c r="L330" i="1"/>
  <c r="M330" i="1" s="1"/>
  <c r="N330" i="1"/>
  <c r="O330" i="1" s="1"/>
  <c r="R330" i="1"/>
  <c r="K331" i="1"/>
  <c r="L331" i="1"/>
  <c r="M331" i="1" s="1"/>
  <c r="N331" i="1"/>
  <c r="O331" i="1" s="1"/>
  <c r="R331" i="1"/>
  <c r="K332" i="1"/>
  <c r="L332" i="1"/>
  <c r="M332" i="1" s="1"/>
  <c r="N332" i="1"/>
  <c r="O332" i="1" s="1"/>
  <c r="R332" i="1"/>
  <c r="K333" i="1"/>
  <c r="L333" i="1"/>
  <c r="M333" i="1" s="1"/>
  <c r="N333" i="1"/>
  <c r="O333" i="1" s="1"/>
  <c r="R333" i="1"/>
  <c r="K334" i="1"/>
  <c r="L334" i="1"/>
  <c r="M334" i="1" s="1"/>
  <c r="N334" i="1"/>
  <c r="O334" i="1" s="1"/>
  <c r="R334" i="1"/>
  <c r="K335" i="1"/>
  <c r="L335" i="1"/>
  <c r="M335" i="1" s="1"/>
  <c r="N335" i="1"/>
  <c r="O335" i="1" s="1"/>
  <c r="R335" i="1"/>
  <c r="K336" i="1"/>
  <c r="L336" i="1"/>
  <c r="M336" i="1" s="1"/>
  <c r="N336" i="1"/>
  <c r="O336" i="1" s="1"/>
  <c r="R336" i="1"/>
  <c r="K337" i="1"/>
  <c r="L337" i="1"/>
  <c r="M337" i="1" s="1"/>
  <c r="N337" i="1"/>
  <c r="O337" i="1" s="1"/>
  <c r="R337" i="1"/>
  <c r="K338" i="1"/>
  <c r="L338" i="1"/>
  <c r="M338" i="1" s="1"/>
  <c r="N338" i="1"/>
  <c r="O338" i="1" s="1"/>
  <c r="R338" i="1"/>
  <c r="K339" i="1"/>
  <c r="L339" i="1"/>
  <c r="M339" i="1" s="1"/>
  <c r="N339" i="1"/>
  <c r="O339" i="1" s="1"/>
  <c r="R339" i="1"/>
  <c r="K340" i="1"/>
  <c r="L340" i="1"/>
  <c r="M340" i="1" s="1"/>
  <c r="N340" i="1"/>
  <c r="O340" i="1" s="1"/>
  <c r="R340" i="1"/>
  <c r="K341" i="1"/>
  <c r="L341" i="1"/>
  <c r="M341" i="1" s="1"/>
  <c r="N341" i="1"/>
  <c r="O341" i="1" s="1"/>
  <c r="R341" i="1"/>
  <c r="K342" i="1"/>
  <c r="L342" i="1"/>
  <c r="M342" i="1" s="1"/>
  <c r="N342" i="1"/>
  <c r="O342" i="1" s="1"/>
  <c r="R342" i="1"/>
  <c r="K343" i="1"/>
  <c r="L343" i="1"/>
  <c r="M343" i="1" s="1"/>
  <c r="N343" i="1"/>
  <c r="O343" i="1" s="1"/>
  <c r="R343" i="1"/>
  <c r="K344" i="1"/>
  <c r="L344" i="1"/>
  <c r="M344" i="1" s="1"/>
  <c r="N344" i="1"/>
  <c r="O344" i="1" s="1"/>
  <c r="R344" i="1"/>
  <c r="K345" i="1"/>
  <c r="L345" i="1"/>
  <c r="M345" i="1" s="1"/>
  <c r="N345" i="1"/>
  <c r="O345" i="1" s="1"/>
  <c r="R345" i="1"/>
  <c r="K346" i="1"/>
  <c r="L346" i="1"/>
  <c r="M346" i="1" s="1"/>
  <c r="N346" i="1"/>
  <c r="O346" i="1" s="1"/>
  <c r="R346" i="1"/>
  <c r="K347" i="1"/>
  <c r="L347" i="1"/>
  <c r="M347" i="1" s="1"/>
  <c r="N347" i="1"/>
  <c r="O347" i="1" s="1"/>
  <c r="R347" i="1"/>
  <c r="K348" i="1"/>
  <c r="L348" i="1"/>
  <c r="M348" i="1" s="1"/>
  <c r="N348" i="1"/>
  <c r="O348" i="1" s="1"/>
  <c r="R348" i="1"/>
  <c r="K349" i="1"/>
  <c r="L349" i="1"/>
  <c r="M349" i="1" s="1"/>
  <c r="N349" i="1"/>
  <c r="O349" i="1" s="1"/>
  <c r="R349" i="1"/>
  <c r="K350" i="1"/>
  <c r="L350" i="1"/>
  <c r="M350" i="1" s="1"/>
  <c r="N350" i="1"/>
  <c r="O350" i="1" s="1"/>
  <c r="R350" i="1"/>
  <c r="K351" i="1"/>
  <c r="L351" i="1"/>
  <c r="M351" i="1" s="1"/>
  <c r="N351" i="1"/>
  <c r="O351" i="1" s="1"/>
  <c r="R351" i="1"/>
  <c r="K352" i="1"/>
  <c r="L352" i="1"/>
  <c r="M352" i="1" s="1"/>
  <c r="N352" i="1"/>
  <c r="O352" i="1" s="1"/>
  <c r="R352" i="1"/>
  <c r="K353" i="1"/>
  <c r="L353" i="1"/>
  <c r="M353" i="1" s="1"/>
  <c r="N353" i="1"/>
  <c r="O353" i="1" s="1"/>
  <c r="R353" i="1"/>
  <c r="K354" i="1"/>
  <c r="L354" i="1"/>
  <c r="M354" i="1" s="1"/>
  <c r="N354" i="1"/>
  <c r="O354" i="1" s="1"/>
  <c r="R354" i="1"/>
  <c r="K355" i="1"/>
  <c r="L355" i="1"/>
  <c r="M355" i="1" s="1"/>
  <c r="N355" i="1"/>
  <c r="O355" i="1" s="1"/>
  <c r="R355" i="1"/>
  <c r="K356" i="1"/>
  <c r="L356" i="1"/>
  <c r="M356" i="1" s="1"/>
  <c r="N356" i="1"/>
  <c r="O356" i="1" s="1"/>
  <c r="R356" i="1"/>
  <c r="K357" i="1"/>
  <c r="L357" i="1"/>
  <c r="M357" i="1" s="1"/>
  <c r="N357" i="1"/>
  <c r="O357" i="1" s="1"/>
  <c r="R357" i="1"/>
  <c r="K358" i="1"/>
  <c r="L358" i="1"/>
  <c r="M358" i="1" s="1"/>
  <c r="N358" i="1"/>
  <c r="O358" i="1" s="1"/>
  <c r="R358" i="1"/>
  <c r="K359" i="1"/>
  <c r="L359" i="1"/>
  <c r="M359" i="1" s="1"/>
  <c r="N359" i="1"/>
  <c r="O359" i="1" s="1"/>
  <c r="R359" i="1"/>
  <c r="K360" i="1"/>
  <c r="L360" i="1"/>
  <c r="M360" i="1" s="1"/>
  <c r="N360" i="1"/>
  <c r="O360" i="1" s="1"/>
  <c r="R360" i="1"/>
  <c r="K361" i="1"/>
  <c r="L361" i="1"/>
  <c r="M361" i="1" s="1"/>
  <c r="N361" i="1"/>
  <c r="O361" i="1" s="1"/>
  <c r="R361" i="1"/>
  <c r="K362" i="1"/>
  <c r="L362" i="1"/>
  <c r="M362" i="1" s="1"/>
  <c r="N362" i="1"/>
  <c r="O362" i="1" s="1"/>
  <c r="R362" i="1"/>
  <c r="K363" i="1"/>
  <c r="L363" i="1"/>
  <c r="M363" i="1" s="1"/>
  <c r="N363" i="1"/>
  <c r="O363" i="1" s="1"/>
  <c r="R363" i="1"/>
  <c r="K364" i="1"/>
  <c r="L364" i="1"/>
  <c r="M364" i="1" s="1"/>
  <c r="N364" i="1"/>
  <c r="O364" i="1" s="1"/>
  <c r="R364" i="1"/>
  <c r="K365" i="1"/>
  <c r="L365" i="1"/>
  <c r="M365" i="1" s="1"/>
  <c r="N365" i="1"/>
  <c r="O365" i="1" s="1"/>
  <c r="R365" i="1"/>
  <c r="K366" i="1"/>
  <c r="L366" i="1"/>
  <c r="M366" i="1" s="1"/>
  <c r="N366" i="1"/>
  <c r="O366" i="1" s="1"/>
  <c r="R366" i="1"/>
  <c r="K367" i="1"/>
  <c r="L367" i="1"/>
  <c r="M367" i="1" s="1"/>
  <c r="N367" i="1"/>
  <c r="O367" i="1" s="1"/>
  <c r="R367" i="1"/>
  <c r="K368" i="1"/>
  <c r="L368" i="1"/>
  <c r="M368" i="1" s="1"/>
  <c r="N368" i="1"/>
  <c r="O368" i="1" s="1"/>
  <c r="R368" i="1"/>
  <c r="K369" i="1"/>
  <c r="L369" i="1"/>
  <c r="M369" i="1" s="1"/>
  <c r="N369" i="1"/>
  <c r="O369" i="1" s="1"/>
  <c r="R369" i="1"/>
  <c r="K370" i="1"/>
  <c r="L370" i="1"/>
  <c r="M370" i="1" s="1"/>
  <c r="N370" i="1"/>
  <c r="O370" i="1" s="1"/>
  <c r="R370" i="1"/>
  <c r="K371" i="1"/>
  <c r="L371" i="1"/>
  <c r="M371" i="1" s="1"/>
  <c r="N371" i="1"/>
  <c r="O371" i="1" s="1"/>
  <c r="R371" i="1"/>
  <c r="K372" i="1"/>
  <c r="L372" i="1"/>
  <c r="M372" i="1" s="1"/>
  <c r="N372" i="1"/>
  <c r="O372" i="1" s="1"/>
  <c r="R372" i="1"/>
  <c r="K373" i="1"/>
  <c r="L373" i="1"/>
  <c r="M373" i="1" s="1"/>
  <c r="N373" i="1"/>
  <c r="O373" i="1" s="1"/>
  <c r="R373" i="1"/>
  <c r="K374" i="1"/>
  <c r="L374" i="1"/>
  <c r="M374" i="1" s="1"/>
  <c r="N374" i="1"/>
  <c r="O374" i="1" s="1"/>
  <c r="R374" i="1"/>
  <c r="K375" i="1"/>
  <c r="L375" i="1"/>
  <c r="M375" i="1" s="1"/>
  <c r="N375" i="1"/>
  <c r="O375" i="1" s="1"/>
  <c r="R375" i="1"/>
  <c r="K376" i="1"/>
  <c r="L376" i="1"/>
  <c r="M376" i="1" s="1"/>
  <c r="N376" i="1"/>
  <c r="O376" i="1" s="1"/>
  <c r="R376" i="1"/>
  <c r="K377" i="1"/>
  <c r="L377" i="1"/>
  <c r="M377" i="1" s="1"/>
  <c r="N377" i="1"/>
  <c r="O377" i="1" s="1"/>
  <c r="R377" i="1"/>
  <c r="K378" i="1"/>
  <c r="L378" i="1"/>
  <c r="M378" i="1" s="1"/>
  <c r="N378" i="1"/>
  <c r="O378" i="1" s="1"/>
  <c r="R378" i="1"/>
  <c r="K379" i="1"/>
  <c r="L379" i="1"/>
  <c r="M379" i="1" s="1"/>
  <c r="N379" i="1"/>
  <c r="O379" i="1" s="1"/>
  <c r="R379" i="1"/>
  <c r="K380" i="1"/>
  <c r="L380" i="1"/>
  <c r="M380" i="1" s="1"/>
  <c r="N380" i="1"/>
  <c r="O380" i="1" s="1"/>
  <c r="R380" i="1"/>
  <c r="K381" i="1"/>
  <c r="L381" i="1"/>
  <c r="M381" i="1" s="1"/>
  <c r="N381" i="1"/>
  <c r="O381" i="1" s="1"/>
  <c r="R381" i="1"/>
  <c r="K382" i="1"/>
  <c r="L382" i="1"/>
  <c r="M382" i="1" s="1"/>
  <c r="N382" i="1"/>
  <c r="O382" i="1" s="1"/>
  <c r="R382" i="1"/>
  <c r="K383" i="1"/>
  <c r="L383" i="1"/>
  <c r="M383" i="1" s="1"/>
  <c r="N383" i="1"/>
  <c r="O383" i="1" s="1"/>
  <c r="R383" i="1"/>
  <c r="K384" i="1"/>
  <c r="L384" i="1"/>
  <c r="M384" i="1" s="1"/>
  <c r="N384" i="1"/>
  <c r="O384" i="1" s="1"/>
  <c r="R384" i="1"/>
  <c r="K385" i="1"/>
  <c r="L385" i="1"/>
  <c r="M385" i="1" s="1"/>
  <c r="N385" i="1"/>
  <c r="O385" i="1" s="1"/>
  <c r="R385" i="1"/>
  <c r="K386" i="1"/>
  <c r="L386" i="1"/>
  <c r="M386" i="1" s="1"/>
  <c r="N386" i="1"/>
  <c r="O386" i="1" s="1"/>
  <c r="R386" i="1"/>
  <c r="K387" i="1"/>
  <c r="L387" i="1"/>
  <c r="M387" i="1" s="1"/>
  <c r="N387" i="1"/>
  <c r="O387" i="1" s="1"/>
  <c r="R387" i="1"/>
  <c r="K388" i="1"/>
  <c r="L388" i="1"/>
  <c r="M388" i="1" s="1"/>
  <c r="N388" i="1"/>
  <c r="O388" i="1" s="1"/>
  <c r="R388" i="1"/>
  <c r="K389" i="1"/>
  <c r="L389" i="1"/>
  <c r="M389" i="1" s="1"/>
  <c r="N389" i="1"/>
  <c r="O389" i="1" s="1"/>
  <c r="R389" i="1"/>
  <c r="K390" i="1"/>
  <c r="L390" i="1"/>
  <c r="M390" i="1" s="1"/>
  <c r="N390" i="1"/>
  <c r="O390" i="1" s="1"/>
  <c r="R390" i="1"/>
  <c r="K391" i="1"/>
  <c r="L391" i="1"/>
  <c r="M391" i="1" s="1"/>
  <c r="N391" i="1"/>
  <c r="O391" i="1" s="1"/>
  <c r="R391" i="1"/>
  <c r="K392" i="1"/>
  <c r="L392" i="1"/>
  <c r="M392" i="1" s="1"/>
  <c r="N392" i="1"/>
  <c r="O392" i="1" s="1"/>
  <c r="R392" i="1"/>
  <c r="K393" i="1"/>
  <c r="L393" i="1"/>
  <c r="M393" i="1" s="1"/>
  <c r="N393" i="1"/>
  <c r="O393" i="1" s="1"/>
  <c r="R393" i="1"/>
  <c r="K394" i="1"/>
  <c r="L394" i="1"/>
  <c r="M394" i="1" s="1"/>
  <c r="N394" i="1"/>
  <c r="O394" i="1" s="1"/>
  <c r="R394" i="1"/>
  <c r="K395" i="1"/>
  <c r="L395" i="1"/>
  <c r="M395" i="1" s="1"/>
  <c r="N395" i="1"/>
  <c r="O395" i="1" s="1"/>
  <c r="R395" i="1"/>
  <c r="K396" i="1"/>
  <c r="L396" i="1"/>
  <c r="M396" i="1" s="1"/>
  <c r="N396" i="1"/>
  <c r="O396" i="1" s="1"/>
  <c r="R396" i="1"/>
  <c r="K397" i="1"/>
  <c r="L397" i="1"/>
  <c r="M397" i="1" s="1"/>
  <c r="N397" i="1"/>
  <c r="O397" i="1" s="1"/>
  <c r="R397" i="1"/>
  <c r="K398" i="1"/>
  <c r="L398" i="1"/>
  <c r="M398" i="1" s="1"/>
  <c r="N398" i="1"/>
  <c r="O398" i="1" s="1"/>
  <c r="R398" i="1"/>
  <c r="K399" i="1"/>
  <c r="L399" i="1"/>
  <c r="M399" i="1" s="1"/>
  <c r="N399" i="1"/>
  <c r="O399" i="1" s="1"/>
  <c r="R399" i="1"/>
  <c r="K400" i="1"/>
  <c r="L400" i="1"/>
  <c r="M400" i="1" s="1"/>
  <c r="N400" i="1"/>
  <c r="O400" i="1" s="1"/>
  <c r="R400" i="1"/>
  <c r="K401" i="1"/>
  <c r="L401" i="1"/>
  <c r="M401" i="1" s="1"/>
  <c r="N401" i="1"/>
  <c r="O401" i="1" s="1"/>
  <c r="R401" i="1"/>
  <c r="K402" i="1"/>
  <c r="L402" i="1"/>
  <c r="M402" i="1" s="1"/>
  <c r="N402" i="1"/>
  <c r="O402" i="1" s="1"/>
  <c r="R402" i="1"/>
  <c r="K403" i="1"/>
  <c r="L403" i="1"/>
  <c r="M403" i="1" s="1"/>
  <c r="N403" i="1"/>
  <c r="O403" i="1" s="1"/>
  <c r="R403" i="1"/>
  <c r="K404" i="1"/>
  <c r="L404" i="1"/>
  <c r="M404" i="1" s="1"/>
  <c r="N404" i="1"/>
  <c r="O404" i="1" s="1"/>
  <c r="R404" i="1"/>
  <c r="K405" i="1"/>
  <c r="L405" i="1"/>
  <c r="M405" i="1" s="1"/>
  <c r="N405" i="1"/>
  <c r="O405" i="1" s="1"/>
  <c r="R405" i="1"/>
  <c r="K406" i="1"/>
  <c r="L406" i="1"/>
  <c r="M406" i="1" s="1"/>
  <c r="N406" i="1"/>
  <c r="O406" i="1" s="1"/>
  <c r="R406" i="1"/>
  <c r="K407" i="1"/>
  <c r="L407" i="1"/>
  <c r="M407" i="1" s="1"/>
  <c r="N407" i="1"/>
  <c r="O407" i="1" s="1"/>
  <c r="R407" i="1"/>
  <c r="K408" i="1"/>
  <c r="L408" i="1"/>
  <c r="M408" i="1" s="1"/>
  <c r="N408" i="1"/>
  <c r="O408" i="1" s="1"/>
  <c r="R408" i="1"/>
  <c r="K409" i="1"/>
  <c r="L409" i="1"/>
  <c r="M409" i="1" s="1"/>
  <c r="N409" i="1"/>
  <c r="O409" i="1" s="1"/>
  <c r="R409" i="1"/>
  <c r="K410" i="1"/>
  <c r="L410" i="1"/>
  <c r="M410" i="1" s="1"/>
  <c r="N410" i="1"/>
  <c r="O410" i="1" s="1"/>
  <c r="R410" i="1"/>
  <c r="K411" i="1"/>
  <c r="L411" i="1"/>
  <c r="M411" i="1" s="1"/>
  <c r="N411" i="1"/>
  <c r="O411" i="1" s="1"/>
  <c r="R411" i="1"/>
  <c r="K412" i="1"/>
  <c r="L412" i="1"/>
  <c r="M412" i="1" s="1"/>
  <c r="N412" i="1"/>
  <c r="O412" i="1" s="1"/>
  <c r="R412" i="1"/>
  <c r="K413" i="1"/>
  <c r="L413" i="1"/>
  <c r="M413" i="1" s="1"/>
  <c r="N413" i="1"/>
  <c r="O413" i="1" s="1"/>
  <c r="R413" i="1"/>
  <c r="K414" i="1"/>
  <c r="L414" i="1"/>
  <c r="M414" i="1" s="1"/>
  <c r="N414" i="1"/>
  <c r="O414" i="1" s="1"/>
  <c r="R414" i="1"/>
  <c r="K415" i="1"/>
  <c r="L415" i="1"/>
  <c r="M415" i="1" s="1"/>
  <c r="N415" i="1"/>
  <c r="O415" i="1" s="1"/>
  <c r="R415" i="1"/>
  <c r="K416" i="1"/>
  <c r="L416" i="1"/>
  <c r="M416" i="1" s="1"/>
  <c r="N416" i="1"/>
  <c r="O416" i="1" s="1"/>
  <c r="R416" i="1"/>
  <c r="K417" i="1"/>
  <c r="L417" i="1"/>
  <c r="M417" i="1" s="1"/>
  <c r="N417" i="1"/>
  <c r="O417" i="1" s="1"/>
  <c r="R417" i="1"/>
  <c r="K418" i="1"/>
  <c r="L418" i="1"/>
  <c r="M418" i="1" s="1"/>
  <c r="N418" i="1"/>
  <c r="O418" i="1" s="1"/>
  <c r="R418" i="1"/>
  <c r="K419" i="1"/>
  <c r="L419" i="1"/>
  <c r="M419" i="1" s="1"/>
  <c r="N419" i="1"/>
  <c r="O419" i="1" s="1"/>
  <c r="R419" i="1"/>
  <c r="K420" i="1"/>
  <c r="L420" i="1"/>
  <c r="M420" i="1" s="1"/>
  <c r="N420" i="1"/>
  <c r="O420" i="1" s="1"/>
  <c r="R420" i="1"/>
  <c r="K421" i="1"/>
  <c r="L421" i="1"/>
  <c r="M421" i="1" s="1"/>
  <c r="N421" i="1"/>
  <c r="O421" i="1" s="1"/>
  <c r="R421" i="1"/>
  <c r="K422" i="1"/>
  <c r="L422" i="1"/>
  <c r="M422" i="1" s="1"/>
  <c r="N422" i="1"/>
  <c r="O422" i="1" s="1"/>
  <c r="R422" i="1"/>
  <c r="K423" i="1"/>
  <c r="L423" i="1"/>
  <c r="M423" i="1" s="1"/>
  <c r="N423" i="1"/>
  <c r="O423" i="1" s="1"/>
  <c r="R423" i="1"/>
  <c r="K424" i="1"/>
  <c r="L424" i="1"/>
  <c r="M424" i="1" s="1"/>
  <c r="N424" i="1"/>
  <c r="O424" i="1" s="1"/>
  <c r="R424" i="1"/>
  <c r="K425" i="1"/>
  <c r="L425" i="1"/>
  <c r="M425" i="1" s="1"/>
  <c r="N425" i="1"/>
  <c r="O425" i="1" s="1"/>
  <c r="R425" i="1"/>
  <c r="K426" i="1"/>
  <c r="L426" i="1"/>
  <c r="M426" i="1" s="1"/>
  <c r="N426" i="1"/>
  <c r="O426" i="1" s="1"/>
  <c r="R426" i="1"/>
  <c r="K427" i="1"/>
  <c r="L427" i="1"/>
  <c r="M427" i="1" s="1"/>
  <c r="N427" i="1"/>
  <c r="O427" i="1" s="1"/>
  <c r="R427" i="1"/>
  <c r="K428" i="1"/>
  <c r="L428" i="1"/>
  <c r="M428" i="1" s="1"/>
  <c r="N428" i="1"/>
  <c r="O428" i="1" s="1"/>
  <c r="R428" i="1"/>
  <c r="K429" i="1"/>
  <c r="L429" i="1"/>
  <c r="M429" i="1" s="1"/>
  <c r="N429" i="1"/>
  <c r="O429" i="1" s="1"/>
  <c r="R429" i="1"/>
  <c r="K430" i="1"/>
  <c r="L430" i="1"/>
  <c r="M430" i="1" s="1"/>
  <c r="N430" i="1"/>
  <c r="O430" i="1" s="1"/>
  <c r="R430" i="1"/>
  <c r="K431" i="1"/>
  <c r="L431" i="1"/>
  <c r="M431" i="1" s="1"/>
  <c r="N431" i="1"/>
  <c r="O431" i="1" s="1"/>
  <c r="R431" i="1"/>
  <c r="K432" i="1"/>
  <c r="L432" i="1"/>
  <c r="M432" i="1" s="1"/>
  <c r="N432" i="1"/>
  <c r="O432" i="1" s="1"/>
  <c r="R432" i="1"/>
  <c r="K433" i="1"/>
  <c r="L433" i="1"/>
  <c r="M433" i="1" s="1"/>
  <c r="N433" i="1"/>
  <c r="O433" i="1" s="1"/>
  <c r="R433" i="1"/>
  <c r="K434" i="1"/>
  <c r="L434" i="1"/>
  <c r="M434" i="1" s="1"/>
  <c r="N434" i="1"/>
  <c r="O434" i="1" s="1"/>
  <c r="R434" i="1"/>
  <c r="K435" i="1"/>
  <c r="L435" i="1"/>
  <c r="M435" i="1" s="1"/>
  <c r="N435" i="1"/>
  <c r="O435" i="1" s="1"/>
  <c r="R435" i="1"/>
  <c r="K436" i="1"/>
  <c r="L436" i="1"/>
  <c r="M436" i="1" s="1"/>
  <c r="N436" i="1"/>
  <c r="O436" i="1" s="1"/>
  <c r="R436" i="1"/>
  <c r="K437" i="1"/>
  <c r="L437" i="1"/>
  <c r="M437" i="1" s="1"/>
  <c r="N437" i="1"/>
  <c r="O437" i="1" s="1"/>
  <c r="R437" i="1"/>
  <c r="K438" i="1"/>
  <c r="L438" i="1"/>
  <c r="M438" i="1" s="1"/>
  <c r="N438" i="1"/>
  <c r="O438" i="1" s="1"/>
  <c r="R438" i="1"/>
  <c r="K439" i="1"/>
  <c r="L439" i="1"/>
  <c r="M439" i="1" s="1"/>
  <c r="N439" i="1"/>
  <c r="O439" i="1" s="1"/>
  <c r="R439" i="1"/>
  <c r="K440" i="1"/>
  <c r="L440" i="1"/>
  <c r="M440" i="1" s="1"/>
  <c r="N440" i="1"/>
  <c r="O440" i="1" s="1"/>
  <c r="R440" i="1"/>
  <c r="K441" i="1"/>
  <c r="L441" i="1"/>
  <c r="M441" i="1" s="1"/>
  <c r="N441" i="1"/>
  <c r="O441" i="1" s="1"/>
  <c r="R441" i="1"/>
  <c r="K442" i="1"/>
  <c r="L442" i="1"/>
  <c r="M442" i="1" s="1"/>
  <c r="N442" i="1"/>
  <c r="O442" i="1" s="1"/>
  <c r="R442" i="1"/>
  <c r="K443" i="1"/>
  <c r="L443" i="1"/>
  <c r="M443" i="1" s="1"/>
  <c r="N443" i="1"/>
  <c r="O443" i="1" s="1"/>
  <c r="R443" i="1"/>
  <c r="K444" i="1"/>
  <c r="L444" i="1"/>
  <c r="M444" i="1" s="1"/>
  <c r="N444" i="1"/>
  <c r="O444" i="1" s="1"/>
  <c r="R444" i="1"/>
  <c r="K445" i="1"/>
  <c r="L445" i="1"/>
  <c r="M445" i="1" s="1"/>
  <c r="N445" i="1"/>
  <c r="O445" i="1" s="1"/>
  <c r="R445" i="1"/>
  <c r="K446" i="1"/>
  <c r="L446" i="1"/>
  <c r="M446" i="1" s="1"/>
  <c r="N446" i="1"/>
  <c r="O446" i="1" s="1"/>
  <c r="R446" i="1"/>
  <c r="K447" i="1"/>
  <c r="L447" i="1"/>
  <c r="M447" i="1" s="1"/>
  <c r="N447" i="1"/>
  <c r="O447" i="1" s="1"/>
  <c r="R447" i="1"/>
  <c r="K448" i="1"/>
  <c r="L448" i="1"/>
  <c r="M448" i="1" s="1"/>
  <c r="N448" i="1"/>
  <c r="O448" i="1" s="1"/>
  <c r="R448" i="1"/>
  <c r="K449" i="1"/>
  <c r="L449" i="1"/>
  <c r="M449" i="1" s="1"/>
  <c r="N449" i="1"/>
  <c r="O449" i="1" s="1"/>
  <c r="R449" i="1"/>
  <c r="K450" i="1"/>
  <c r="L450" i="1"/>
  <c r="M450" i="1" s="1"/>
  <c r="N450" i="1"/>
  <c r="O450" i="1" s="1"/>
  <c r="R450" i="1"/>
  <c r="K451" i="1"/>
  <c r="L451" i="1"/>
  <c r="M451" i="1" s="1"/>
  <c r="N451" i="1"/>
  <c r="O451" i="1" s="1"/>
  <c r="R451" i="1"/>
  <c r="K452" i="1"/>
  <c r="L452" i="1"/>
  <c r="M452" i="1" s="1"/>
  <c r="N452" i="1"/>
  <c r="O452" i="1" s="1"/>
  <c r="R452" i="1"/>
  <c r="K453" i="1"/>
  <c r="L453" i="1"/>
  <c r="M453" i="1" s="1"/>
  <c r="N453" i="1"/>
  <c r="O453" i="1" s="1"/>
  <c r="R453" i="1"/>
  <c r="K454" i="1"/>
  <c r="L454" i="1"/>
  <c r="M454" i="1" s="1"/>
  <c r="N454" i="1"/>
  <c r="O454" i="1" s="1"/>
  <c r="R454" i="1"/>
  <c r="K455" i="1"/>
  <c r="L455" i="1"/>
  <c r="M455" i="1" s="1"/>
  <c r="N455" i="1"/>
  <c r="O455" i="1" s="1"/>
  <c r="R455" i="1"/>
  <c r="K456" i="1"/>
  <c r="L456" i="1"/>
  <c r="M456" i="1" s="1"/>
  <c r="N456" i="1"/>
  <c r="O456" i="1" s="1"/>
  <c r="R456" i="1"/>
  <c r="K457" i="1"/>
  <c r="L457" i="1"/>
  <c r="M457" i="1" s="1"/>
  <c r="N457" i="1"/>
  <c r="O457" i="1" s="1"/>
  <c r="R457" i="1"/>
  <c r="K458" i="1"/>
  <c r="L458" i="1"/>
  <c r="M458" i="1" s="1"/>
  <c r="N458" i="1"/>
  <c r="O458" i="1" s="1"/>
  <c r="R458" i="1"/>
  <c r="K459" i="1"/>
  <c r="L459" i="1"/>
  <c r="M459" i="1" s="1"/>
  <c r="N459" i="1"/>
  <c r="O459" i="1" s="1"/>
  <c r="R459" i="1"/>
  <c r="K460" i="1"/>
  <c r="L460" i="1"/>
  <c r="M460" i="1" s="1"/>
  <c r="N460" i="1"/>
  <c r="O460" i="1" s="1"/>
  <c r="R460" i="1"/>
  <c r="K461" i="1"/>
  <c r="L461" i="1"/>
  <c r="M461" i="1" s="1"/>
  <c r="N461" i="1"/>
  <c r="O461" i="1" s="1"/>
  <c r="R461" i="1"/>
  <c r="K462" i="1"/>
  <c r="L462" i="1"/>
  <c r="M462" i="1" s="1"/>
  <c r="N462" i="1"/>
  <c r="O462" i="1" s="1"/>
  <c r="R462" i="1"/>
  <c r="K463" i="1"/>
  <c r="L463" i="1"/>
  <c r="M463" i="1" s="1"/>
  <c r="N463" i="1"/>
  <c r="O463" i="1" s="1"/>
  <c r="R463" i="1"/>
  <c r="K464" i="1"/>
  <c r="L464" i="1"/>
  <c r="M464" i="1" s="1"/>
  <c r="N464" i="1"/>
  <c r="O464" i="1" s="1"/>
  <c r="R464" i="1"/>
  <c r="K465" i="1"/>
  <c r="L465" i="1"/>
  <c r="M465" i="1" s="1"/>
  <c r="N465" i="1"/>
  <c r="O465" i="1" s="1"/>
  <c r="R465" i="1"/>
  <c r="K466" i="1"/>
  <c r="L466" i="1"/>
  <c r="M466" i="1" s="1"/>
  <c r="N466" i="1"/>
  <c r="O466" i="1" s="1"/>
  <c r="R466" i="1"/>
  <c r="K467" i="1"/>
  <c r="L467" i="1"/>
  <c r="M467" i="1" s="1"/>
  <c r="N467" i="1"/>
  <c r="O467" i="1" s="1"/>
  <c r="R467" i="1"/>
  <c r="K468" i="1"/>
  <c r="L468" i="1"/>
  <c r="M468" i="1" s="1"/>
  <c r="N468" i="1"/>
  <c r="O468" i="1" s="1"/>
  <c r="R468" i="1"/>
  <c r="K469" i="1"/>
  <c r="L469" i="1"/>
  <c r="M469" i="1" s="1"/>
  <c r="N469" i="1"/>
  <c r="O469" i="1" s="1"/>
  <c r="R469" i="1"/>
  <c r="K470" i="1"/>
  <c r="L470" i="1"/>
  <c r="M470" i="1" s="1"/>
  <c r="N470" i="1"/>
  <c r="O470" i="1" s="1"/>
  <c r="R470" i="1"/>
  <c r="K471" i="1"/>
  <c r="L471" i="1"/>
  <c r="M471" i="1" s="1"/>
  <c r="N471" i="1"/>
  <c r="O471" i="1" s="1"/>
  <c r="R471" i="1"/>
  <c r="K472" i="1"/>
  <c r="L472" i="1"/>
  <c r="M472" i="1" s="1"/>
  <c r="N472" i="1"/>
  <c r="O472" i="1" s="1"/>
  <c r="R472" i="1"/>
  <c r="K473" i="1"/>
  <c r="L473" i="1"/>
  <c r="M473" i="1" s="1"/>
  <c r="N473" i="1"/>
  <c r="O473" i="1" s="1"/>
  <c r="R473" i="1"/>
  <c r="K474" i="1"/>
  <c r="L474" i="1"/>
  <c r="M474" i="1" s="1"/>
  <c r="N474" i="1"/>
  <c r="O474" i="1" s="1"/>
  <c r="R474" i="1"/>
  <c r="K475" i="1"/>
  <c r="L475" i="1"/>
  <c r="M475" i="1" s="1"/>
  <c r="N475" i="1"/>
  <c r="O475" i="1" s="1"/>
  <c r="R475" i="1"/>
  <c r="K476" i="1"/>
  <c r="L476" i="1"/>
  <c r="M476" i="1" s="1"/>
  <c r="N476" i="1"/>
  <c r="O476" i="1" s="1"/>
  <c r="R476" i="1"/>
  <c r="K477" i="1"/>
  <c r="L477" i="1"/>
  <c r="M477" i="1" s="1"/>
  <c r="N477" i="1"/>
  <c r="O477" i="1" s="1"/>
  <c r="R477" i="1"/>
  <c r="K478" i="1"/>
  <c r="L478" i="1"/>
  <c r="M478" i="1" s="1"/>
  <c r="N478" i="1"/>
  <c r="O478" i="1" s="1"/>
  <c r="R478" i="1"/>
  <c r="K479" i="1"/>
  <c r="L479" i="1"/>
  <c r="M479" i="1" s="1"/>
  <c r="N479" i="1"/>
  <c r="O479" i="1" s="1"/>
  <c r="R479" i="1"/>
  <c r="K480" i="1"/>
  <c r="L480" i="1"/>
  <c r="M480" i="1" s="1"/>
  <c r="N480" i="1"/>
  <c r="O480" i="1" s="1"/>
  <c r="R480" i="1"/>
  <c r="K481" i="1"/>
  <c r="L481" i="1"/>
  <c r="M481" i="1" s="1"/>
  <c r="N481" i="1"/>
  <c r="O481" i="1" s="1"/>
  <c r="R481" i="1"/>
  <c r="K482" i="1"/>
  <c r="L482" i="1"/>
  <c r="M482" i="1" s="1"/>
  <c r="N482" i="1"/>
  <c r="O482" i="1" s="1"/>
  <c r="R482" i="1"/>
  <c r="K483" i="1"/>
  <c r="L483" i="1"/>
  <c r="M483" i="1" s="1"/>
  <c r="N483" i="1"/>
  <c r="O483" i="1" s="1"/>
  <c r="R483" i="1"/>
  <c r="K484" i="1"/>
  <c r="L484" i="1"/>
  <c r="M484" i="1" s="1"/>
  <c r="N484" i="1"/>
  <c r="O484" i="1" s="1"/>
  <c r="R484" i="1"/>
  <c r="K485" i="1"/>
  <c r="L485" i="1"/>
  <c r="M485" i="1" s="1"/>
  <c r="N485" i="1"/>
  <c r="O485" i="1" s="1"/>
  <c r="R485" i="1"/>
  <c r="K486" i="1"/>
  <c r="L486" i="1"/>
  <c r="M486" i="1" s="1"/>
  <c r="N486" i="1"/>
  <c r="O486" i="1" s="1"/>
  <c r="R486" i="1"/>
  <c r="K487" i="1"/>
  <c r="L487" i="1"/>
  <c r="M487" i="1" s="1"/>
  <c r="N487" i="1"/>
  <c r="O487" i="1" s="1"/>
  <c r="R487" i="1"/>
  <c r="K488" i="1"/>
  <c r="L488" i="1"/>
  <c r="M488" i="1" s="1"/>
  <c r="N488" i="1"/>
  <c r="O488" i="1" s="1"/>
  <c r="R488" i="1"/>
  <c r="K489" i="1"/>
  <c r="L489" i="1"/>
  <c r="M489" i="1" s="1"/>
  <c r="N489" i="1"/>
  <c r="O489" i="1" s="1"/>
  <c r="R489" i="1"/>
  <c r="K490" i="1"/>
  <c r="L490" i="1"/>
  <c r="M490" i="1" s="1"/>
  <c r="N490" i="1"/>
  <c r="O490" i="1" s="1"/>
  <c r="R490" i="1"/>
  <c r="K491" i="1"/>
  <c r="L491" i="1"/>
  <c r="M491" i="1" s="1"/>
  <c r="N491" i="1"/>
  <c r="O491" i="1" s="1"/>
  <c r="R491" i="1"/>
  <c r="K492" i="1"/>
  <c r="L492" i="1"/>
  <c r="M492" i="1" s="1"/>
  <c r="N492" i="1"/>
  <c r="O492" i="1" s="1"/>
  <c r="R492" i="1"/>
  <c r="K493" i="1"/>
  <c r="L493" i="1"/>
  <c r="M493" i="1" s="1"/>
  <c r="N493" i="1"/>
  <c r="O493" i="1" s="1"/>
  <c r="R493" i="1"/>
  <c r="K494" i="1"/>
  <c r="L494" i="1"/>
  <c r="M494" i="1" s="1"/>
  <c r="N494" i="1"/>
  <c r="O494" i="1" s="1"/>
  <c r="R494" i="1"/>
  <c r="K495" i="1"/>
  <c r="L495" i="1"/>
  <c r="M495" i="1" s="1"/>
  <c r="N495" i="1"/>
  <c r="O495" i="1" s="1"/>
  <c r="R495" i="1"/>
  <c r="K496" i="1"/>
  <c r="L496" i="1"/>
  <c r="M496" i="1" s="1"/>
  <c r="N496" i="1"/>
  <c r="O496" i="1" s="1"/>
  <c r="R496" i="1"/>
  <c r="K497" i="1"/>
  <c r="L497" i="1"/>
  <c r="M497" i="1" s="1"/>
  <c r="N497" i="1"/>
  <c r="O497" i="1" s="1"/>
  <c r="R497" i="1"/>
  <c r="K498" i="1"/>
  <c r="L498" i="1"/>
  <c r="M498" i="1" s="1"/>
  <c r="N498" i="1"/>
  <c r="O498" i="1" s="1"/>
  <c r="R498" i="1"/>
  <c r="K499" i="1"/>
  <c r="L499" i="1"/>
  <c r="M499" i="1" s="1"/>
  <c r="N499" i="1"/>
  <c r="O499" i="1" s="1"/>
  <c r="R499" i="1"/>
  <c r="K500" i="1"/>
  <c r="L500" i="1"/>
  <c r="M500" i="1" s="1"/>
  <c r="N500" i="1"/>
  <c r="O500" i="1" s="1"/>
  <c r="R500" i="1"/>
  <c r="K501" i="1"/>
  <c r="L501" i="1"/>
  <c r="M501" i="1" s="1"/>
  <c r="N501" i="1"/>
  <c r="O501" i="1" s="1"/>
  <c r="R501" i="1"/>
  <c r="K502" i="1"/>
  <c r="L502" i="1"/>
  <c r="M502" i="1" s="1"/>
  <c r="N502" i="1"/>
  <c r="O502" i="1" s="1"/>
  <c r="R502" i="1"/>
  <c r="K503" i="1"/>
  <c r="L503" i="1"/>
  <c r="M503" i="1" s="1"/>
  <c r="N503" i="1"/>
  <c r="O503" i="1" s="1"/>
  <c r="R503" i="1"/>
  <c r="K504" i="1"/>
  <c r="L504" i="1"/>
  <c r="M504" i="1" s="1"/>
  <c r="N504" i="1"/>
  <c r="O504" i="1" s="1"/>
  <c r="R504" i="1"/>
  <c r="K505" i="1"/>
  <c r="L505" i="1"/>
  <c r="M505" i="1" s="1"/>
  <c r="N505" i="1"/>
  <c r="O505" i="1" s="1"/>
  <c r="R505" i="1"/>
  <c r="K506" i="1"/>
  <c r="L506" i="1"/>
  <c r="M506" i="1" s="1"/>
  <c r="N506" i="1"/>
  <c r="O506" i="1" s="1"/>
  <c r="R506" i="1"/>
  <c r="K507" i="1"/>
  <c r="L507" i="1"/>
  <c r="M507" i="1" s="1"/>
  <c r="N507" i="1"/>
  <c r="O507" i="1" s="1"/>
  <c r="R507" i="1"/>
  <c r="K508" i="1"/>
  <c r="L508" i="1"/>
  <c r="M508" i="1" s="1"/>
  <c r="N508" i="1"/>
  <c r="O508" i="1" s="1"/>
  <c r="R508" i="1"/>
  <c r="K509" i="1"/>
  <c r="L509" i="1"/>
  <c r="M509" i="1" s="1"/>
  <c r="N509" i="1"/>
  <c r="O509" i="1" s="1"/>
  <c r="R509" i="1"/>
  <c r="K510" i="1"/>
  <c r="L510" i="1"/>
  <c r="M510" i="1" s="1"/>
  <c r="N510" i="1"/>
  <c r="O510" i="1" s="1"/>
  <c r="R510" i="1"/>
  <c r="K511" i="1"/>
  <c r="L511" i="1"/>
  <c r="M511" i="1" s="1"/>
  <c r="N511" i="1"/>
  <c r="O511" i="1" s="1"/>
  <c r="R511" i="1"/>
  <c r="K512" i="1"/>
  <c r="L512" i="1"/>
  <c r="M512" i="1" s="1"/>
  <c r="N512" i="1"/>
  <c r="O512" i="1" s="1"/>
  <c r="R512" i="1"/>
  <c r="K513" i="1"/>
  <c r="L513" i="1"/>
  <c r="M513" i="1" s="1"/>
  <c r="N513" i="1"/>
  <c r="O513" i="1" s="1"/>
  <c r="R513" i="1"/>
  <c r="K514" i="1"/>
  <c r="L514" i="1"/>
  <c r="M514" i="1" s="1"/>
  <c r="N514" i="1"/>
  <c r="O514" i="1" s="1"/>
  <c r="R514" i="1"/>
  <c r="K515" i="1"/>
  <c r="L515" i="1"/>
  <c r="M515" i="1" s="1"/>
  <c r="N515" i="1"/>
  <c r="O515" i="1" s="1"/>
  <c r="R515" i="1"/>
  <c r="K516" i="1"/>
  <c r="L516" i="1"/>
  <c r="M516" i="1" s="1"/>
  <c r="N516" i="1"/>
  <c r="O516" i="1" s="1"/>
  <c r="R516" i="1"/>
  <c r="K517" i="1"/>
  <c r="L517" i="1"/>
  <c r="M517" i="1" s="1"/>
  <c r="N517" i="1"/>
  <c r="O517" i="1" s="1"/>
  <c r="R517" i="1"/>
  <c r="K518" i="1"/>
  <c r="L518" i="1"/>
  <c r="M518" i="1" s="1"/>
  <c r="N518" i="1"/>
  <c r="O518" i="1" s="1"/>
  <c r="R518" i="1"/>
  <c r="K519" i="1"/>
  <c r="L519" i="1"/>
  <c r="M519" i="1" s="1"/>
  <c r="N519" i="1"/>
  <c r="O519" i="1" s="1"/>
  <c r="R519" i="1"/>
  <c r="K520" i="1"/>
  <c r="L520" i="1"/>
  <c r="M520" i="1" s="1"/>
  <c r="N520" i="1"/>
  <c r="O520" i="1" s="1"/>
  <c r="R520" i="1"/>
  <c r="K521" i="1"/>
  <c r="L521" i="1"/>
  <c r="M521" i="1" s="1"/>
  <c r="N521" i="1"/>
  <c r="O521" i="1" s="1"/>
  <c r="R521" i="1"/>
  <c r="K522" i="1"/>
  <c r="L522" i="1"/>
  <c r="M522" i="1" s="1"/>
  <c r="N522" i="1"/>
  <c r="O522" i="1" s="1"/>
  <c r="R522" i="1"/>
  <c r="K523" i="1"/>
  <c r="L523" i="1"/>
  <c r="M523" i="1" s="1"/>
  <c r="N523" i="1"/>
  <c r="O523" i="1" s="1"/>
  <c r="R523" i="1"/>
  <c r="K524" i="1"/>
  <c r="L524" i="1"/>
  <c r="M524" i="1" s="1"/>
  <c r="N524" i="1"/>
  <c r="O524" i="1" s="1"/>
  <c r="R524" i="1"/>
  <c r="K525" i="1"/>
  <c r="L525" i="1"/>
  <c r="M525" i="1" s="1"/>
  <c r="N525" i="1"/>
  <c r="O525" i="1" s="1"/>
  <c r="R525" i="1"/>
  <c r="K526" i="1"/>
  <c r="L526" i="1"/>
  <c r="M526" i="1" s="1"/>
  <c r="N526" i="1"/>
  <c r="O526" i="1" s="1"/>
  <c r="R526" i="1"/>
  <c r="K527" i="1"/>
  <c r="L527" i="1"/>
  <c r="M527" i="1" s="1"/>
  <c r="N527" i="1"/>
  <c r="O527" i="1" s="1"/>
  <c r="R527" i="1"/>
  <c r="K528" i="1"/>
  <c r="L528" i="1"/>
  <c r="M528" i="1" s="1"/>
  <c r="N528" i="1"/>
  <c r="O528" i="1" s="1"/>
  <c r="R528" i="1"/>
  <c r="K529" i="1"/>
  <c r="L529" i="1"/>
  <c r="M529" i="1" s="1"/>
  <c r="N529" i="1"/>
  <c r="O529" i="1" s="1"/>
  <c r="R529" i="1"/>
  <c r="K530" i="1"/>
  <c r="L530" i="1"/>
  <c r="M530" i="1" s="1"/>
  <c r="N530" i="1"/>
  <c r="O530" i="1" s="1"/>
  <c r="R530" i="1"/>
  <c r="K531" i="1"/>
  <c r="L531" i="1"/>
  <c r="M531" i="1" s="1"/>
  <c r="N531" i="1"/>
  <c r="O531" i="1" s="1"/>
  <c r="R531" i="1"/>
  <c r="K532" i="1"/>
  <c r="L532" i="1"/>
  <c r="M532" i="1" s="1"/>
  <c r="N532" i="1"/>
  <c r="O532" i="1" s="1"/>
  <c r="R532" i="1"/>
  <c r="K533" i="1"/>
  <c r="L533" i="1"/>
  <c r="M533" i="1" s="1"/>
  <c r="N533" i="1"/>
  <c r="O533" i="1" s="1"/>
  <c r="R533" i="1"/>
  <c r="K534" i="1"/>
  <c r="L534" i="1"/>
  <c r="M534" i="1" s="1"/>
  <c r="N534" i="1"/>
  <c r="O534" i="1" s="1"/>
  <c r="R534" i="1"/>
  <c r="K535" i="1"/>
  <c r="L535" i="1"/>
  <c r="M535" i="1" s="1"/>
  <c r="N535" i="1"/>
  <c r="O535" i="1" s="1"/>
  <c r="R535" i="1"/>
  <c r="K536" i="1"/>
  <c r="L536" i="1"/>
  <c r="M536" i="1" s="1"/>
  <c r="N536" i="1"/>
  <c r="O536" i="1" s="1"/>
  <c r="R536" i="1"/>
  <c r="K537" i="1"/>
  <c r="L537" i="1"/>
  <c r="M537" i="1" s="1"/>
  <c r="N537" i="1"/>
  <c r="O537" i="1" s="1"/>
  <c r="R537" i="1"/>
  <c r="K538" i="1"/>
  <c r="L538" i="1"/>
  <c r="M538" i="1" s="1"/>
  <c r="N538" i="1"/>
  <c r="O538" i="1" s="1"/>
  <c r="R538" i="1"/>
  <c r="K539" i="1"/>
  <c r="L539" i="1"/>
  <c r="M539" i="1" s="1"/>
  <c r="N539" i="1"/>
  <c r="O539" i="1" s="1"/>
  <c r="R539" i="1"/>
  <c r="K540" i="1"/>
  <c r="L540" i="1"/>
  <c r="M540" i="1" s="1"/>
  <c r="N540" i="1"/>
  <c r="O540" i="1" s="1"/>
  <c r="R540" i="1"/>
  <c r="K541" i="1"/>
  <c r="L541" i="1"/>
  <c r="M541" i="1" s="1"/>
  <c r="N541" i="1"/>
  <c r="O541" i="1" s="1"/>
  <c r="R541" i="1"/>
  <c r="K542" i="1"/>
  <c r="L542" i="1"/>
  <c r="M542" i="1" s="1"/>
  <c r="N542" i="1"/>
  <c r="O542" i="1" s="1"/>
  <c r="R542" i="1"/>
  <c r="K543" i="1"/>
  <c r="L543" i="1"/>
  <c r="M543" i="1" s="1"/>
  <c r="N543" i="1"/>
  <c r="O543" i="1" s="1"/>
  <c r="R543" i="1"/>
  <c r="K544" i="1"/>
  <c r="L544" i="1"/>
  <c r="M544" i="1" s="1"/>
  <c r="N544" i="1"/>
  <c r="O544" i="1" s="1"/>
  <c r="R544" i="1"/>
  <c r="K545" i="1"/>
  <c r="L545" i="1"/>
  <c r="M545" i="1" s="1"/>
  <c r="N545" i="1"/>
  <c r="O545" i="1" s="1"/>
  <c r="R545" i="1"/>
  <c r="K546" i="1"/>
  <c r="L546" i="1"/>
  <c r="M546" i="1" s="1"/>
  <c r="N546" i="1"/>
  <c r="O546" i="1" s="1"/>
  <c r="R546" i="1"/>
  <c r="K547" i="1"/>
  <c r="L547" i="1"/>
  <c r="M547" i="1" s="1"/>
  <c r="N547" i="1"/>
  <c r="O547" i="1" s="1"/>
  <c r="R547" i="1"/>
  <c r="K548" i="1"/>
  <c r="L548" i="1"/>
  <c r="M548" i="1" s="1"/>
  <c r="N548" i="1"/>
  <c r="O548" i="1" s="1"/>
  <c r="R548" i="1"/>
  <c r="K549" i="1"/>
  <c r="L549" i="1"/>
  <c r="M549" i="1" s="1"/>
  <c r="N549" i="1"/>
  <c r="O549" i="1" s="1"/>
  <c r="R549" i="1"/>
  <c r="K550" i="1"/>
  <c r="L550" i="1"/>
  <c r="M550" i="1" s="1"/>
  <c r="N550" i="1"/>
  <c r="O550" i="1" s="1"/>
  <c r="R550" i="1"/>
  <c r="K551" i="1"/>
  <c r="L551" i="1"/>
  <c r="M551" i="1" s="1"/>
  <c r="N551" i="1"/>
  <c r="O551" i="1" s="1"/>
  <c r="R551" i="1"/>
  <c r="K552" i="1"/>
  <c r="L552" i="1"/>
  <c r="M552" i="1" s="1"/>
  <c r="N552" i="1"/>
  <c r="O552" i="1" s="1"/>
  <c r="R552" i="1"/>
  <c r="K553" i="1"/>
  <c r="L553" i="1"/>
  <c r="M553" i="1" s="1"/>
  <c r="N553" i="1"/>
  <c r="O553" i="1" s="1"/>
  <c r="R553" i="1"/>
  <c r="K554" i="1"/>
  <c r="L554" i="1"/>
  <c r="M554" i="1" s="1"/>
  <c r="N554" i="1"/>
  <c r="O554" i="1" s="1"/>
  <c r="R554" i="1"/>
  <c r="K555" i="1"/>
  <c r="L555" i="1"/>
  <c r="M555" i="1" s="1"/>
  <c r="N555" i="1"/>
  <c r="O555" i="1" s="1"/>
  <c r="R555" i="1"/>
  <c r="K556" i="1"/>
  <c r="L556" i="1"/>
  <c r="M556" i="1" s="1"/>
  <c r="N556" i="1"/>
  <c r="O556" i="1" s="1"/>
  <c r="R556" i="1"/>
  <c r="K557" i="1"/>
  <c r="L557" i="1"/>
  <c r="M557" i="1" s="1"/>
  <c r="N557" i="1"/>
  <c r="O557" i="1" s="1"/>
  <c r="R557" i="1"/>
  <c r="K558" i="1"/>
  <c r="L558" i="1"/>
  <c r="M558" i="1" s="1"/>
  <c r="N558" i="1"/>
  <c r="O558" i="1" s="1"/>
  <c r="R558" i="1"/>
  <c r="K559" i="1"/>
  <c r="L559" i="1"/>
  <c r="M559" i="1" s="1"/>
  <c r="N559" i="1"/>
  <c r="O559" i="1" s="1"/>
  <c r="R559" i="1"/>
  <c r="K560" i="1"/>
  <c r="L560" i="1"/>
  <c r="M560" i="1" s="1"/>
  <c r="N560" i="1"/>
  <c r="O560" i="1" s="1"/>
  <c r="R560" i="1"/>
  <c r="K561" i="1"/>
  <c r="L561" i="1"/>
  <c r="M561" i="1" s="1"/>
  <c r="N561" i="1"/>
  <c r="O561" i="1" s="1"/>
  <c r="R561" i="1"/>
  <c r="K562" i="1"/>
  <c r="L562" i="1"/>
  <c r="M562" i="1" s="1"/>
  <c r="N562" i="1"/>
  <c r="O562" i="1" s="1"/>
  <c r="R562" i="1"/>
  <c r="K563" i="1"/>
  <c r="L563" i="1"/>
  <c r="M563" i="1" s="1"/>
  <c r="N563" i="1"/>
  <c r="O563" i="1" s="1"/>
  <c r="R563" i="1"/>
  <c r="K564" i="1"/>
  <c r="L564" i="1"/>
  <c r="M564" i="1" s="1"/>
  <c r="N564" i="1"/>
  <c r="O564" i="1" s="1"/>
  <c r="R564" i="1"/>
  <c r="K565" i="1"/>
  <c r="L565" i="1"/>
  <c r="M565" i="1" s="1"/>
  <c r="N565" i="1"/>
  <c r="O565" i="1" s="1"/>
  <c r="R565" i="1"/>
  <c r="K566" i="1"/>
  <c r="L566" i="1"/>
  <c r="M566" i="1" s="1"/>
  <c r="N566" i="1"/>
  <c r="O566" i="1" s="1"/>
  <c r="R566" i="1"/>
  <c r="K567" i="1"/>
  <c r="L567" i="1"/>
  <c r="M567" i="1" s="1"/>
  <c r="N567" i="1"/>
  <c r="O567" i="1" s="1"/>
  <c r="R567" i="1"/>
  <c r="K568" i="1"/>
  <c r="L568" i="1"/>
  <c r="M568" i="1" s="1"/>
  <c r="N568" i="1"/>
  <c r="O568" i="1" s="1"/>
  <c r="R568" i="1"/>
  <c r="K569" i="1"/>
  <c r="L569" i="1"/>
  <c r="M569" i="1" s="1"/>
  <c r="N569" i="1"/>
  <c r="O569" i="1" s="1"/>
  <c r="R569" i="1"/>
  <c r="K570" i="1"/>
  <c r="L570" i="1"/>
  <c r="M570" i="1" s="1"/>
  <c r="N570" i="1"/>
  <c r="O570" i="1" s="1"/>
  <c r="R570" i="1"/>
  <c r="K571" i="1"/>
  <c r="L571" i="1"/>
  <c r="M571" i="1" s="1"/>
  <c r="N571" i="1"/>
  <c r="O571" i="1" s="1"/>
  <c r="R571" i="1"/>
  <c r="K572" i="1"/>
  <c r="L572" i="1"/>
  <c r="M572" i="1" s="1"/>
  <c r="N572" i="1"/>
  <c r="O572" i="1" s="1"/>
  <c r="R572" i="1"/>
  <c r="K573" i="1"/>
  <c r="L573" i="1"/>
  <c r="M573" i="1" s="1"/>
  <c r="N573" i="1"/>
  <c r="O573" i="1" s="1"/>
  <c r="R573" i="1"/>
  <c r="K574" i="1"/>
  <c r="L574" i="1"/>
  <c r="M574" i="1" s="1"/>
  <c r="N574" i="1"/>
  <c r="O574" i="1" s="1"/>
  <c r="R574" i="1"/>
  <c r="K575" i="1"/>
  <c r="L575" i="1"/>
  <c r="M575" i="1" s="1"/>
  <c r="N575" i="1"/>
  <c r="O575" i="1" s="1"/>
  <c r="R575" i="1"/>
  <c r="K576" i="1"/>
  <c r="L576" i="1"/>
  <c r="M576" i="1" s="1"/>
  <c r="N576" i="1"/>
  <c r="O576" i="1" s="1"/>
  <c r="R576" i="1"/>
  <c r="K577" i="1"/>
  <c r="L577" i="1"/>
  <c r="M577" i="1" s="1"/>
  <c r="N577" i="1"/>
  <c r="O577" i="1" s="1"/>
  <c r="R577" i="1"/>
  <c r="K578" i="1"/>
  <c r="L578" i="1"/>
  <c r="M578" i="1" s="1"/>
  <c r="N578" i="1"/>
  <c r="O578" i="1" s="1"/>
  <c r="R578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286" i="1"/>
  <c r="F287" i="1"/>
  <c r="P457" i="1" l="1"/>
  <c r="S360" i="1"/>
  <c r="I360" i="9"/>
  <c r="S359" i="1"/>
  <c r="I359" i="9"/>
  <c r="S358" i="1"/>
  <c r="I358" i="9"/>
  <c r="S357" i="1"/>
  <c r="I357" i="9"/>
  <c r="S356" i="1"/>
  <c r="I356" i="9"/>
  <c r="S355" i="1"/>
  <c r="I355" i="9"/>
  <c r="S354" i="1"/>
  <c r="I354" i="9"/>
  <c r="S353" i="1"/>
  <c r="I353" i="9"/>
  <c r="S352" i="1"/>
  <c r="I352" i="9"/>
  <c r="S351" i="1"/>
  <c r="I351" i="9"/>
  <c r="S350" i="1"/>
  <c r="I350" i="9"/>
  <c r="S349" i="1"/>
  <c r="I349" i="9"/>
  <c r="S348" i="1"/>
  <c r="I348" i="9"/>
  <c r="S347" i="1"/>
  <c r="I347" i="9"/>
  <c r="S346" i="1"/>
  <c r="I346" i="9"/>
  <c r="S345" i="1"/>
  <c r="I345" i="9"/>
  <c r="S344" i="1"/>
  <c r="I344" i="9"/>
  <c r="S343" i="1"/>
  <c r="I343" i="9"/>
  <c r="S342" i="1"/>
  <c r="I342" i="9"/>
  <c r="S341" i="1"/>
  <c r="I341" i="9"/>
  <c r="S340" i="1"/>
  <c r="I340" i="9"/>
  <c r="S339" i="1"/>
  <c r="I339" i="9"/>
  <c r="S338" i="1"/>
  <c r="I338" i="9"/>
  <c r="S337" i="1"/>
  <c r="I337" i="9"/>
  <c r="S336" i="1"/>
  <c r="I336" i="9"/>
  <c r="S335" i="1"/>
  <c r="I335" i="9"/>
  <c r="S334" i="1"/>
  <c r="I334" i="9"/>
  <c r="S333" i="1"/>
  <c r="I333" i="9"/>
  <c r="S332" i="1"/>
  <c r="I332" i="9"/>
  <c r="S331" i="1"/>
  <c r="I331" i="9"/>
  <c r="S330" i="1"/>
  <c r="I330" i="9"/>
  <c r="S329" i="1"/>
  <c r="I329" i="9"/>
  <c r="S328" i="1"/>
  <c r="I328" i="9"/>
  <c r="S327" i="1"/>
  <c r="I327" i="9"/>
  <c r="S326" i="1"/>
  <c r="I326" i="9"/>
  <c r="S325" i="1"/>
  <c r="I325" i="9"/>
  <c r="S324" i="1"/>
  <c r="I324" i="9"/>
  <c r="S578" i="1"/>
  <c r="I578" i="9"/>
  <c r="S577" i="1"/>
  <c r="I577" i="9"/>
  <c r="S576" i="1"/>
  <c r="I576" i="9"/>
  <c r="S575" i="1"/>
  <c r="I575" i="9"/>
  <c r="S574" i="1"/>
  <c r="I574" i="9"/>
  <c r="S573" i="1"/>
  <c r="I573" i="9"/>
  <c r="S572" i="1"/>
  <c r="I572" i="9"/>
  <c r="S571" i="1"/>
  <c r="I571" i="9"/>
  <c r="S570" i="1"/>
  <c r="I570" i="9"/>
  <c r="S569" i="1"/>
  <c r="I569" i="9"/>
  <c r="S568" i="1"/>
  <c r="I568" i="9"/>
  <c r="S567" i="1"/>
  <c r="I567" i="9"/>
  <c r="S566" i="1"/>
  <c r="I566" i="9"/>
  <c r="S565" i="1"/>
  <c r="I565" i="9"/>
  <c r="S564" i="1"/>
  <c r="I564" i="9"/>
  <c r="S563" i="1"/>
  <c r="I563" i="9"/>
  <c r="S562" i="1"/>
  <c r="I562" i="9"/>
  <c r="S561" i="1"/>
  <c r="I561" i="9"/>
  <c r="S560" i="1"/>
  <c r="I560" i="9"/>
  <c r="S559" i="1"/>
  <c r="I559" i="9"/>
  <c r="S558" i="1"/>
  <c r="I558" i="9"/>
  <c r="S557" i="1"/>
  <c r="I557" i="9"/>
  <c r="S556" i="1"/>
  <c r="I556" i="9"/>
  <c r="S555" i="1"/>
  <c r="I555" i="9"/>
  <c r="S554" i="1"/>
  <c r="I554" i="9"/>
  <c r="S553" i="1"/>
  <c r="I553" i="9"/>
  <c r="S552" i="1"/>
  <c r="I552" i="9"/>
  <c r="S551" i="1"/>
  <c r="I551" i="9"/>
  <c r="S550" i="1"/>
  <c r="I550" i="9"/>
  <c r="S549" i="1"/>
  <c r="I549" i="9"/>
  <c r="S548" i="1"/>
  <c r="I548" i="9"/>
  <c r="S547" i="1"/>
  <c r="I547" i="9"/>
  <c r="S546" i="1"/>
  <c r="I546" i="9"/>
  <c r="S545" i="1"/>
  <c r="I545" i="9"/>
  <c r="S544" i="1"/>
  <c r="I544" i="9"/>
  <c r="S543" i="1"/>
  <c r="I543" i="9"/>
  <c r="S542" i="1"/>
  <c r="I542" i="9"/>
  <c r="S541" i="1"/>
  <c r="I541" i="9"/>
  <c r="S540" i="1"/>
  <c r="I540" i="9"/>
  <c r="S539" i="1"/>
  <c r="I539" i="9"/>
  <c r="S538" i="1"/>
  <c r="I538" i="9"/>
  <c r="S537" i="1"/>
  <c r="I537" i="9"/>
  <c r="S536" i="1"/>
  <c r="I536" i="9"/>
  <c r="S535" i="1"/>
  <c r="I535" i="9"/>
  <c r="S534" i="1"/>
  <c r="I534" i="9"/>
  <c r="S533" i="1"/>
  <c r="I533" i="9"/>
  <c r="S532" i="1"/>
  <c r="I532" i="9"/>
  <c r="S531" i="1"/>
  <c r="I531" i="9"/>
  <c r="S530" i="1"/>
  <c r="I530" i="9"/>
  <c r="S529" i="1"/>
  <c r="I529" i="9"/>
  <c r="S528" i="1"/>
  <c r="I528" i="9"/>
  <c r="S527" i="1"/>
  <c r="I527" i="9"/>
  <c r="S526" i="1"/>
  <c r="I526" i="9"/>
  <c r="S525" i="1"/>
  <c r="I525" i="9"/>
  <c r="S524" i="1"/>
  <c r="I524" i="9"/>
  <c r="S523" i="1"/>
  <c r="I523" i="9"/>
  <c r="S522" i="1"/>
  <c r="I522" i="9"/>
  <c r="S521" i="1"/>
  <c r="I521" i="9"/>
  <c r="S520" i="1"/>
  <c r="I520" i="9"/>
  <c r="S519" i="1"/>
  <c r="I519" i="9"/>
  <c r="S518" i="1"/>
  <c r="I518" i="9"/>
  <c r="S517" i="1"/>
  <c r="I517" i="9"/>
  <c r="S516" i="1"/>
  <c r="I516" i="9"/>
  <c r="S515" i="1"/>
  <c r="I515" i="9"/>
  <c r="S514" i="1"/>
  <c r="I514" i="9"/>
  <c r="S513" i="1"/>
  <c r="I513" i="9"/>
  <c r="S512" i="1"/>
  <c r="I512" i="9"/>
  <c r="S511" i="1"/>
  <c r="I511" i="9"/>
  <c r="S510" i="1"/>
  <c r="I510" i="9"/>
  <c r="S509" i="1"/>
  <c r="I509" i="9"/>
  <c r="S508" i="1"/>
  <c r="I508" i="9"/>
  <c r="S507" i="1"/>
  <c r="I507" i="9"/>
  <c r="S506" i="1"/>
  <c r="I506" i="9"/>
  <c r="S505" i="1"/>
  <c r="I505" i="9"/>
  <c r="S504" i="1"/>
  <c r="I504" i="9"/>
  <c r="S503" i="1"/>
  <c r="I503" i="9"/>
  <c r="S502" i="1"/>
  <c r="I502" i="9"/>
  <c r="S501" i="1"/>
  <c r="I501" i="9"/>
  <c r="S500" i="1"/>
  <c r="I500" i="9"/>
  <c r="S499" i="1"/>
  <c r="I499" i="9"/>
  <c r="S498" i="1"/>
  <c r="I498" i="9"/>
  <c r="S497" i="1"/>
  <c r="I497" i="9"/>
  <c r="S496" i="1"/>
  <c r="I496" i="9"/>
  <c r="S495" i="1"/>
  <c r="I495" i="9"/>
  <c r="S494" i="1"/>
  <c r="I494" i="9"/>
  <c r="S493" i="1"/>
  <c r="I493" i="9"/>
  <c r="S492" i="1"/>
  <c r="I492" i="9"/>
  <c r="S491" i="1"/>
  <c r="I491" i="9"/>
  <c r="S490" i="1"/>
  <c r="I490" i="9"/>
  <c r="S489" i="1"/>
  <c r="I489" i="9"/>
  <c r="S488" i="1"/>
  <c r="I488" i="9"/>
  <c r="S487" i="1"/>
  <c r="I487" i="9"/>
  <c r="S323" i="1"/>
  <c r="I323" i="9"/>
  <c r="S322" i="1"/>
  <c r="I322" i="9"/>
  <c r="S321" i="1"/>
  <c r="I321" i="9"/>
  <c r="S320" i="1"/>
  <c r="I320" i="9"/>
  <c r="S319" i="1"/>
  <c r="I319" i="9"/>
  <c r="S318" i="1"/>
  <c r="I318" i="9"/>
  <c r="S317" i="1"/>
  <c r="I317" i="9"/>
  <c r="S316" i="1"/>
  <c r="I316" i="9"/>
  <c r="S315" i="1"/>
  <c r="I315" i="9"/>
  <c r="S314" i="1"/>
  <c r="I314" i="9"/>
  <c r="S313" i="1"/>
  <c r="I313" i="9"/>
  <c r="S312" i="1"/>
  <c r="I312" i="9"/>
  <c r="S311" i="1"/>
  <c r="I311" i="9"/>
  <c r="S310" i="1"/>
  <c r="I310" i="9"/>
  <c r="S309" i="1"/>
  <c r="I309" i="9"/>
  <c r="S308" i="1"/>
  <c r="I308" i="9"/>
  <c r="S307" i="1"/>
  <c r="I307" i="9"/>
  <c r="S306" i="1"/>
  <c r="I306" i="9"/>
  <c r="S305" i="1"/>
  <c r="I305" i="9"/>
  <c r="S304" i="1"/>
  <c r="I304" i="9"/>
  <c r="S303" i="1"/>
  <c r="I303" i="9"/>
  <c r="S302" i="1"/>
  <c r="I302" i="9"/>
  <c r="S301" i="1"/>
  <c r="I301" i="9"/>
  <c r="S300" i="1"/>
  <c r="I300" i="9"/>
  <c r="S299" i="1"/>
  <c r="I299" i="9"/>
  <c r="S298" i="1"/>
  <c r="I298" i="9"/>
  <c r="S297" i="1"/>
  <c r="I297" i="9"/>
  <c r="S296" i="1"/>
  <c r="I296" i="9"/>
  <c r="S295" i="1"/>
  <c r="I295" i="9"/>
  <c r="S294" i="1"/>
  <c r="I294" i="9"/>
  <c r="S293" i="1"/>
  <c r="I293" i="9"/>
  <c r="S292" i="1"/>
  <c r="I292" i="9"/>
  <c r="S291" i="1"/>
  <c r="I291" i="9"/>
  <c r="S290" i="1"/>
  <c r="I290" i="9"/>
  <c r="S289" i="1"/>
  <c r="I289" i="9"/>
  <c r="S288" i="1"/>
  <c r="I288" i="9"/>
  <c r="S287" i="1"/>
  <c r="I287" i="9"/>
  <c r="S486" i="1"/>
  <c r="I486" i="9"/>
  <c r="S485" i="1"/>
  <c r="I485" i="9"/>
  <c r="S484" i="1"/>
  <c r="I484" i="9"/>
  <c r="S483" i="1"/>
  <c r="I483" i="9"/>
  <c r="S482" i="1"/>
  <c r="I482" i="9"/>
  <c r="S481" i="1"/>
  <c r="I481" i="9"/>
  <c r="S480" i="1"/>
  <c r="I480" i="9"/>
  <c r="S479" i="1"/>
  <c r="I479" i="9"/>
  <c r="S478" i="1"/>
  <c r="I478" i="9"/>
  <c r="S477" i="1"/>
  <c r="I477" i="9"/>
  <c r="S476" i="1"/>
  <c r="I476" i="9"/>
  <c r="S475" i="1"/>
  <c r="I475" i="9"/>
  <c r="S474" i="1"/>
  <c r="I474" i="9"/>
  <c r="S473" i="1"/>
  <c r="I473" i="9"/>
  <c r="S472" i="1"/>
  <c r="I472" i="9"/>
  <c r="S471" i="1"/>
  <c r="I471" i="9"/>
  <c r="S470" i="1"/>
  <c r="I470" i="9"/>
  <c r="S469" i="1"/>
  <c r="I469" i="9"/>
  <c r="S468" i="1"/>
  <c r="I468" i="9"/>
  <c r="S467" i="1"/>
  <c r="I467" i="9"/>
  <c r="S466" i="1"/>
  <c r="I466" i="9"/>
  <c r="S465" i="1"/>
  <c r="I465" i="9"/>
  <c r="S464" i="1"/>
  <c r="I464" i="9"/>
  <c r="S463" i="1"/>
  <c r="I463" i="9"/>
  <c r="S462" i="1"/>
  <c r="I462" i="9"/>
  <c r="S461" i="1"/>
  <c r="I461" i="9"/>
  <c r="S460" i="1"/>
  <c r="I460" i="9"/>
  <c r="S459" i="1"/>
  <c r="I459" i="9"/>
  <c r="S458" i="1"/>
  <c r="I458" i="9"/>
  <c r="S457" i="1"/>
  <c r="I457" i="9"/>
  <c r="S456" i="1"/>
  <c r="I456" i="9"/>
  <c r="S455" i="1"/>
  <c r="I455" i="9"/>
  <c r="S454" i="1"/>
  <c r="I454" i="9"/>
  <c r="S453" i="1"/>
  <c r="I453" i="9"/>
  <c r="S452" i="1"/>
  <c r="I452" i="9"/>
  <c r="S451" i="1"/>
  <c r="I451" i="9"/>
  <c r="S450" i="1"/>
  <c r="I450" i="9"/>
  <c r="S449" i="1"/>
  <c r="I449" i="9"/>
  <c r="S448" i="1"/>
  <c r="I448" i="9"/>
  <c r="S447" i="1"/>
  <c r="I447" i="9"/>
  <c r="S446" i="1"/>
  <c r="I446" i="9"/>
  <c r="S445" i="1"/>
  <c r="I445" i="9"/>
  <c r="S444" i="1"/>
  <c r="I444" i="9"/>
  <c r="S443" i="1"/>
  <c r="I443" i="9"/>
  <c r="S442" i="1"/>
  <c r="I442" i="9"/>
  <c r="S441" i="1"/>
  <c r="I441" i="9"/>
  <c r="S440" i="1"/>
  <c r="I440" i="9"/>
  <c r="S439" i="1"/>
  <c r="I439" i="9"/>
  <c r="S438" i="1"/>
  <c r="I438" i="9"/>
  <c r="S437" i="1"/>
  <c r="I437" i="9"/>
  <c r="S436" i="1"/>
  <c r="I436" i="9"/>
  <c r="S435" i="1"/>
  <c r="I435" i="9"/>
  <c r="S434" i="1"/>
  <c r="I434" i="9"/>
  <c r="S433" i="1"/>
  <c r="I433" i="9"/>
  <c r="S432" i="1"/>
  <c r="I432" i="9"/>
  <c r="S431" i="1"/>
  <c r="I431" i="9"/>
  <c r="S430" i="1"/>
  <c r="I430" i="9"/>
  <c r="S429" i="1"/>
  <c r="I429" i="9"/>
  <c r="S428" i="1"/>
  <c r="I428" i="9"/>
  <c r="S427" i="1"/>
  <c r="I427" i="9"/>
  <c r="S426" i="1"/>
  <c r="I426" i="9"/>
  <c r="S425" i="1"/>
  <c r="I425" i="9"/>
  <c r="S424" i="1"/>
  <c r="I424" i="9"/>
  <c r="S423" i="1"/>
  <c r="I423" i="9"/>
  <c r="S422" i="1"/>
  <c r="I422" i="9"/>
  <c r="S421" i="1"/>
  <c r="I421" i="9"/>
  <c r="S420" i="1"/>
  <c r="I420" i="9"/>
  <c r="S419" i="1"/>
  <c r="I419" i="9"/>
  <c r="S418" i="1"/>
  <c r="I418" i="9"/>
  <c r="S417" i="1"/>
  <c r="I417" i="9"/>
  <c r="S416" i="1"/>
  <c r="I416" i="9"/>
  <c r="S415" i="1"/>
  <c r="I415" i="9"/>
  <c r="S414" i="1"/>
  <c r="I414" i="9"/>
  <c r="S413" i="1"/>
  <c r="I413" i="9"/>
  <c r="S412" i="1"/>
  <c r="I412" i="9"/>
  <c r="S411" i="1"/>
  <c r="I411" i="9"/>
  <c r="S410" i="1"/>
  <c r="I410" i="9"/>
  <c r="S409" i="1"/>
  <c r="I409" i="9"/>
  <c r="S408" i="1"/>
  <c r="I408" i="9"/>
  <c r="S407" i="1"/>
  <c r="I407" i="9"/>
  <c r="S406" i="1"/>
  <c r="I406" i="9"/>
  <c r="S405" i="1"/>
  <c r="I405" i="9"/>
  <c r="S404" i="1"/>
  <c r="I404" i="9"/>
  <c r="S403" i="1"/>
  <c r="I403" i="9"/>
  <c r="S402" i="1"/>
  <c r="I402" i="9"/>
  <c r="S401" i="1"/>
  <c r="I401" i="9"/>
  <c r="S400" i="1"/>
  <c r="I400" i="9"/>
  <c r="S399" i="1"/>
  <c r="I399" i="9"/>
  <c r="S398" i="1"/>
  <c r="I398" i="9"/>
  <c r="S397" i="1"/>
  <c r="I397" i="9"/>
  <c r="S396" i="1"/>
  <c r="I396" i="9"/>
  <c r="S395" i="1"/>
  <c r="I395" i="9"/>
  <c r="S394" i="1"/>
  <c r="I394" i="9"/>
  <c r="S393" i="1"/>
  <c r="I393" i="9"/>
  <c r="S392" i="1"/>
  <c r="I392" i="9"/>
  <c r="S391" i="1"/>
  <c r="I391" i="9"/>
  <c r="S390" i="1"/>
  <c r="I390" i="9"/>
  <c r="S389" i="1"/>
  <c r="I389" i="9"/>
  <c r="S388" i="1"/>
  <c r="I388" i="9"/>
  <c r="S387" i="1"/>
  <c r="I387" i="9"/>
  <c r="S386" i="1"/>
  <c r="I386" i="9"/>
  <c r="S385" i="1"/>
  <c r="I385" i="9"/>
  <c r="S384" i="1"/>
  <c r="I384" i="9"/>
  <c r="S383" i="1"/>
  <c r="I383" i="9"/>
  <c r="S382" i="1"/>
  <c r="I382" i="9"/>
  <c r="S381" i="1"/>
  <c r="I381" i="9"/>
  <c r="S380" i="1"/>
  <c r="I380" i="9"/>
  <c r="S379" i="1"/>
  <c r="I379" i="9"/>
  <c r="S378" i="1"/>
  <c r="I378" i="9"/>
  <c r="S377" i="1"/>
  <c r="I377" i="9"/>
  <c r="S376" i="1"/>
  <c r="I376" i="9"/>
  <c r="S375" i="1"/>
  <c r="I375" i="9"/>
  <c r="S374" i="1"/>
  <c r="I374" i="9"/>
  <c r="S373" i="1"/>
  <c r="I373" i="9"/>
  <c r="S372" i="1"/>
  <c r="I372" i="9"/>
  <c r="S371" i="1"/>
  <c r="I371" i="9"/>
  <c r="S370" i="1"/>
  <c r="I370" i="9"/>
  <c r="S369" i="1"/>
  <c r="I369" i="9"/>
  <c r="S368" i="1"/>
  <c r="I368" i="9"/>
  <c r="S367" i="1"/>
  <c r="I367" i="9"/>
  <c r="S366" i="1"/>
  <c r="I366" i="9"/>
  <c r="S365" i="1"/>
  <c r="I365" i="9"/>
  <c r="S364" i="1"/>
  <c r="I364" i="9"/>
  <c r="S363" i="1"/>
  <c r="I363" i="9"/>
  <c r="S362" i="1"/>
  <c r="I362" i="9"/>
  <c r="S361" i="1"/>
  <c r="I361" i="9"/>
  <c r="P363" i="1"/>
  <c r="P433" i="1"/>
  <c r="P475" i="1"/>
  <c r="P568" i="1"/>
  <c r="P567" i="1"/>
  <c r="P537" i="1"/>
  <c r="P453" i="1"/>
  <c r="P443" i="1"/>
  <c r="P507" i="1"/>
  <c r="P503" i="1"/>
  <c r="P496" i="1"/>
  <c r="P494" i="1"/>
  <c r="P488" i="1"/>
  <c r="P483" i="1"/>
  <c r="P407" i="1"/>
  <c r="P404" i="1"/>
  <c r="P400" i="1"/>
  <c r="Q400" i="1" s="1"/>
  <c r="P399" i="1"/>
  <c r="P396" i="1"/>
  <c r="P392" i="1"/>
  <c r="P388" i="1"/>
  <c r="P384" i="1"/>
  <c r="P376" i="1"/>
  <c r="Q376" i="1" s="1"/>
  <c r="P372" i="1"/>
  <c r="P368" i="1"/>
  <c r="P331" i="1"/>
  <c r="P528" i="1"/>
  <c r="P482" i="1"/>
  <c r="P452" i="1"/>
  <c r="P518" i="1"/>
  <c r="P456" i="1"/>
  <c r="Q457" i="1" s="1"/>
  <c r="P451" i="1"/>
  <c r="P428" i="1"/>
  <c r="P535" i="1"/>
  <c r="P531" i="1"/>
  <c r="Q532" i="1" s="1"/>
  <c r="P576" i="1"/>
  <c r="P547" i="1"/>
  <c r="P486" i="1"/>
  <c r="P544" i="1"/>
  <c r="Q544" i="1" s="1"/>
  <c r="P540" i="1"/>
  <c r="P491" i="1"/>
  <c r="P476" i="1"/>
  <c r="P468" i="1"/>
  <c r="P467" i="1"/>
  <c r="P444" i="1"/>
  <c r="P423" i="1"/>
  <c r="P422" i="1"/>
  <c r="T4" i="6"/>
  <c r="S579" i="6"/>
  <c r="S580" i="6"/>
  <c r="S581" i="6"/>
  <c r="P370" i="1"/>
  <c r="P546" i="1"/>
  <c r="P563" i="1"/>
  <c r="P552" i="1"/>
  <c r="P551" i="1"/>
  <c r="P526" i="1"/>
  <c r="P524" i="1"/>
  <c r="P523" i="1"/>
  <c r="P502" i="1"/>
  <c r="P500" i="1"/>
  <c r="P498" i="1"/>
  <c r="P492" i="1"/>
  <c r="P448" i="1"/>
  <c r="P447" i="1"/>
  <c r="P437" i="1"/>
  <c r="P419" i="1"/>
  <c r="P418" i="1"/>
  <c r="P416" i="1"/>
  <c r="P380" i="1"/>
  <c r="P330" i="1"/>
  <c r="P560" i="1"/>
  <c r="P425" i="1"/>
  <c r="P521" i="1"/>
  <c r="P515" i="1"/>
  <c r="P512" i="1"/>
  <c r="P511" i="1"/>
  <c r="P489" i="1"/>
  <c r="P481" i="1"/>
  <c r="P461" i="1"/>
  <c r="P459" i="1"/>
  <c r="P352" i="1"/>
  <c r="P349" i="1"/>
  <c r="P347" i="1"/>
  <c r="P322" i="1"/>
  <c r="P571" i="1"/>
  <c r="P559" i="1"/>
  <c r="P575" i="1"/>
  <c r="Q576" i="1" s="1"/>
  <c r="P555" i="1"/>
  <c r="P532" i="1"/>
  <c r="P354" i="1"/>
  <c r="P543" i="1"/>
  <c r="P527" i="1"/>
  <c r="P514" i="1"/>
  <c r="P505" i="1"/>
  <c r="P463" i="1"/>
  <c r="P462" i="1"/>
  <c r="P445" i="1"/>
  <c r="P415" i="1"/>
  <c r="P414" i="1"/>
  <c r="P412" i="1"/>
  <c r="P403" i="1"/>
  <c r="P395" i="1"/>
  <c r="Q396" i="1" s="1"/>
  <c r="P387" i="1"/>
  <c r="P379" i="1"/>
  <c r="P357" i="1"/>
  <c r="P539" i="1"/>
  <c r="P534" i="1"/>
  <c r="P522" i="1"/>
  <c r="P519" i="1"/>
  <c r="Q519" i="1" s="1"/>
  <c r="P495" i="1"/>
  <c r="P487" i="1"/>
  <c r="Q487" i="1" s="1"/>
  <c r="P479" i="1"/>
  <c r="P469" i="1"/>
  <c r="P440" i="1"/>
  <c r="P411" i="1"/>
  <c r="P410" i="1"/>
  <c r="P408" i="1"/>
  <c r="P365" i="1"/>
  <c r="P362" i="1"/>
  <c r="P338" i="1"/>
  <c r="P530" i="1"/>
  <c r="P509" i="1"/>
  <c r="P472" i="1"/>
  <c r="P420" i="1"/>
  <c r="P391" i="1"/>
  <c r="P383" i="1"/>
  <c r="P375" i="1"/>
  <c r="P346" i="1"/>
  <c r="P343" i="1"/>
  <c r="P318" i="1"/>
  <c r="P570" i="1"/>
  <c r="P562" i="1"/>
  <c r="Q563" i="1" s="1"/>
  <c r="P554" i="1"/>
  <c r="P572" i="1"/>
  <c r="Q572" i="1" s="1"/>
  <c r="P548" i="1"/>
  <c r="P578" i="1"/>
  <c r="P564" i="1"/>
  <c r="Q564" i="1" s="1"/>
  <c r="P556" i="1"/>
  <c r="P574" i="1"/>
  <c r="P566" i="1"/>
  <c r="P558" i="1"/>
  <c r="P550" i="1"/>
  <c r="P542" i="1"/>
  <c r="P517" i="1"/>
  <c r="Q518" i="1" s="1"/>
  <c r="P577" i="1"/>
  <c r="P573" i="1"/>
  <c r="P549" i="1"/>
  <c r="P545" i="1"/>
  <c r="P538" i="1"/>
  <c r="P525" i="1"/>
  <c r="Q525" i="1" s="1"/>
  <c r="P510" i="1"/>
  <c r="P506" i="1"/>
  <c r="P569" i="1"/>
  <c r="P565" i="1"/>
  <c r="P561" i="1"/>
  <c r="P557" i="1"/>
  <c r="P553" i="1"/>
  <c r="P541" i="1"/>
  <c r="P533" i="1"/>
  <c r="P516" i="1"/>
  <c r="P508" i="1"/>
  <c r="P501" i="1"/>
  <c r="P499" i="1"/>
  <c r="Q499" i="1" s="1"/>
  <c r="P485" i="1"/>
  <c r="P484" i="1"/>
  <c r="P314" i="1"/>
  <c r="P536" i="1"/>
  <c r="Q536" i="1" s="1"/>
  <c r="P529" i="1"/>
  <c r="P520" i="1"/>
  <c r="Q521" i="1" s="1"/>
  <c r="P513" i="1"/>
  <c r="P504" i="1"/>
  <c r="Q504" i="1" s="1"/>
  <c r="P497" i="1"/>
  <c r="Q498" i="1" s="1"/>
  <c r="P493" i="1"/>
  <c r="P490" i="1"/>
  <c r="Q490" i="1" s="1"/>
  <c r="P473" i="1"/>
  <c r="Q473" i="1" s="1"/>
  <c r="P465" i="1"/>
  <c r="P441" i="1"/>
  <c r="P435" i="1"/>
  <c r="P432" i="1"/>
  <c r="Q433" i="1" s="1"/>
  <c r="P429" i="1"/>
  <c r="P402" i="1"/>
  <c r="P394" i="1"/>
  <c r="P386" i="1"/>
  <c r="Q387" i="1" s="1"/>
  <c r="P378" i="1"/>
  <c r="P371" i="1"/>
  <c r="P339" i="1"/>
  <c r="P327" i="1"/>
  <c r="P319" i="1"/>
  <c r="P449" i="1"/>
  <c r="P335" i="1"/>
  <c r="P480" i="1"/>
  <c r="P471" i="1"/>
  <c r="P470" i="1"/>
  <c r="P464" i="1"/>
  <c r="P460" i="1"/>
  <c r="P436" i="1"/>
  <c r="P431" i="1"/>
  <c r="P406" i="1"/>
  <c r="P398" i="1"/>
  <c r="Q399" i="1" s="1"/>
  <c r="P390" i="1"/>
  <c r="P382" i="1"/>
  <c r="P374" i="1"/>
  <c r="P360" i="1"/>
  <c r="P355" i="1"/>
  <c r="P323" i="1"/>
  <c r="Q323" i="1" s="1"/>
  <c r="P315" i="1"/>
  <c r="P477" i="1"/>
  <c r="Q477" i="1" s="1"/>
  <c r="P466" i="1"/>
  <c r="P458" i="1"/>
  <c r="Q458" i="1" s="1"/>
  <c r="P455" i="1"/>
  <c r="P439" i="1"/>
  <c r="P342" i="1"/>
  <c r="P334" i="1"/>
  <c r="Q335" i="1" s="1"/>
  <c r="P326" i="1"/>
  <c r="P427" i="1"/>
  <c r="Q428" i="1" s="1"/>
  <c r="Q543" i="1"/>
  <c r="Q535" i="1"/>
  <c r="P478" i="1"/>
  <c r="P474" i="1"/>
  <c r="P454" i="1"/>
  <c r="P450" i="1"/>
  <c r="P446" i="1"/>
  <c r="P442" i="1"/>
  <c r="P438" i="1"/>
  <c r="Q438" i="1" s="1"/>
  <c r="P434" i="1"/>
  <c r="Q434" i="1" s="1"/>
  <c r="P430" i="1"/>
  <c r="P426" i="1"/>
  <c r="P421" i="1"/>
  <c r="P417" i="1"/>
  <c r="P413" i="1"/>
  <c r="P409" i="1"/>
  <c r="P405" i="1"/>
  <c r="P401" i="1"/>
  <c r="P397" i="1"/>
  <c r="P393" i="1"/>
  <c r="P389" i="1"/>
  <c r="P385" i="1"/>
  <c r="P381" i="1"/>
  <c r="Q381" i="1" s="1"/>
  <c r="P377" i="1"/>
  <c r="P373" i="1"/>
  <c r="P424" i="1"/>
  <c r="Q424" i="1" s="1"/>
  <c r="P369" i="1"/>
  <c r="P366" i="1"/>
  <c r="P361" i="1"/>
  <c r="P358" i="1"/>
  <c r="P353" i="1"/>
  <c r="Q353" i="1" s="1"/>
  <c r="P350" i="1"/>
  <c r="P367" i="1"/>
  <c r="P364" i="1"/>
  <c r="P359" i="1"/>
  <c r="P356" i="1"/>
  <c r="P351" i="1"/>
  <c r="Q352" i="1" s="1"/>
  <c r="P348" i="1"/>
  <c r="P345" i="1"/>
  <c r="P344" i="1"/>
  <c r="P341" i="1"/>
  <c r="P340" i="1"/>
  <c r="Q340" i="1" s="1"/>
  <c r="P337" i="1"/>
  <c r="P336" i="1"/>
  <c r="Q336" i="1" s="1"/>
  <c r="P333" i="1"/>
  <c r="P332" i="1"/>
  <c r="Q332" i="1" s="1"/>
  <c r="P329" i="1"/>
  <c r="P328" i="1"/>
  <c r="P325" i="1"/>
  <c r="Q326" i="1" s="1"/>
  <c r="P324" i="1"/>
  <c r="P320" i="1"/>
  <c r="P316" i="1"/>
  <c r="P321" i="1"/>
  <c r="P317" i="1"/>
  <c r="P287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6" i="2"/>
  <c r="H7" i="2"/>
  <c r="H8" i="2"/>
  <c r="H9" i="2"/>
  <c r="H10" i="2"/>
  <c r="H5" i="2"/>
  <c r="H4" i="2"/>
  <c r="Q364" i="1" l="1"/>
  <c r="Q355" i="1"/>
  <c r="Q319" i="1"/>
  <c r="Q529" i="1"/>
  <c r="Q408" i="1"/>
  <c r="Q469" i="1"/>
  <c r="Q445" i="1"/>
  <c r="Q334" i="1"/>
  <c r="Q442" i="1"/>
  <c r="Q516" i="1"/>
  <c r="Q377" i="1"/>
  <c r="Q350" i="1"/>
  <c r="Q397" i="1"/>
  <c r="Q413" i="1"/>
  <c r="Q339" i="1"/>
  <c r="Q363" i="1"/>
  <c r="Q513" i="1"/>
  <c r="Q448" i="1"/>
  <c r="Q503" i="1"/>
  <c r="Q552" i="1"/>
  <c r="Q468" i="1"/>
  <c r="Q568" i="1"/>
  <c r="T361" i="1"/>
  <c r="K361" i="9" s="1"/>
  <c r="J361" i="9"/>
  <c r="T363" i="1"/>
  <c r="K363" i="9" s="1"/>
  <c r="J363" i="9"/>
  <c r="T367" i="1"/>
  <c r="K367" i="9" s="1"/>
  <c r="J367" i="9"/>
  <c r="T369" i="1"/>
  <c r="K369" i="9" s="1"/>
  <c r="J369" i="9"/>
  <c r="T373" i="1"/>
  <c r="K373" i="9" s="1"/>
  <c r="J373" i="9"/>
  <c r="T377" i="1"/>
  <c r="K377" i="9" s="1"/>
  <c r="J377" i="9"/>
  <c r="T379" i="1"/>
  <c r="K379" i="9" s="1"/>
  <c r="J379" i="9"/>
  <c r="T383" i="1"/>
  <c r="K383" i="9" s="1"/>
  <c r="J383" i="9"/>
  <c r="T385" i="1"/>
  <c r="K385" i="9" s="1"/>
  <c r="J385" i="9"/>
  <c r="T387" i="1"/>
  <c r="K387" i="9" s="1"/>
  <c r="J387" i="9"/>
  <c r="T391" i="1"/>
  <c r="K391" i="9" s="1"/>
  <c r="J391" i="9"/>
  <c r="T393" i="1"/>
  <c r="K393" i="9" s="1"/>
  <c r="J393" i="9"/>
  <c r="T397" i="1"/>
  <c r="K397" i="9" s="1"/>
  <c r="J397" i="9"/>
  <c r="T399" i="1"/>
  <c r="K399" i="9" s="1"/>
  <c r="J399" i="9"/>
  <c r="T403" i="1"/>
  <c r="K403" i="9" s="1"/>
  <c r="J403" i="9"/>
  <c r="T407" i="1"/>
  <c r="K407" i="9" s="1"/>
  <c r="J407" i="9"/>
  <c r="T409" i="1"/>
  <c r="K409" i="9" s="1"/>
  <c r="J409" i="9"/>
  <c r="T413" i="1"/>
  <c r="K413" i="9" s="1"/>
  <c r="J413" i="9"/>
  <c r="T417" i="1"/>
  <c r="K417" i="9" s="1"/>
  <c r="J417" i="9"/>
  <c r="T419" i="1"/>
  <c r="K419" i="9" s="1"/>
  <c r="J419" i="9"/>
  <c r="T423" i="1"/>
  <c r="K423" i="9" s="1"/>
  <c r="J423" i="9"/>
  <c r="T427" i="1"/>
  <c r="K427" i="9" s="1"/>
  <c r="J427" i="9"/>
  <c r="T429" i="1"/>
  <c r="K429" i="9" s="1"/>
  <c r="J429" i="9"/>
  <c r="T433" i="1"/>
  <c r="K433" i="9" s="1"/>
  <c r="J433" i="9"/>
  <c r="T437" i="1"/>
  <c r="K437" i="9" s="1"/>
  <c r="J437" i="9"/>
  <c r="T439" i="1"/>
  <c r="K439" i="9" s="1"/>
  <c r="J439" i="9"/>
  <c r="T443" i="1"/>
  <c r="K443" i="9" s="1"/>
  <c r="J443" i="9"/>
  <c r="T445" i="1"/>
  <c r="K445" i="9" s="1"/>
  <c r="J445" i="9"/>
  <c r="T449" i="1"/>
  <c r="K449" i="9" s="1"/>
  <c r="J449" i="9"/>
  <c r="T451" i="1"/>
  <c r="K451" i="9" s="1"/>
  <c r="J451" i="9"/>
  <c r="T453" i="1"/>
  <c r="K453" i="9" s="1"/>
  <c r="J453" i="9"/>
  <c r="T457" i="1"/>
  <c r="K457" i="9" s="1"/>
  <c r="J457" i="9"/>
  <c r="T459" i="1"/>
  <c r="K459" i="9" s="1"/>
  <c r="J459" i="9"/>
  <c r="T461" i="1"/>
  <c r="K461" i="9" s="1"/>
  <c r="J461" i="9"/>
  <c r="T463" i="1"/>
  <c r="K463" i="9" s="1"/>
  <c r="J463" i="9"/>
  <c r="T465" i="1"/>
  <c r="K465" i="9" s="1"/>
  <c r="J465" i="9"/>
  <c r="T467" i="1"/>
  <c r="K467" i="9" s="1"/>
  <c r="J467" i="9"/>
  <c r="T469" i="1"/>
  <c r="K469" i="9" s="1"/>
  <c r="J469" i="9"/>
  <c r="T471" i="1"/>
  <c r="K471" i="9" s="1"/>
  <c r="J471" i="9"/>
  <c r="T473" i="1"/>
  <c r="K473" i="9" s="1"/>
  <c r="J473" i="9"/>
  <c r="T475" i="1"/>
  <c r="K475" i="9" s="1"/>
  <c r="J475" i="9"/>
  <c r="T477" i="1"/>
  <c r="K477" i="9" s="1"/>
  <c r="J477" i="9"/>
  <c r="T479" i="1"/>
  <c r="K479" i="9" s="1"/>
  <c r="J479" i="9"/>
  <c r="T481" i="1"/>
  <c r="K481" i="9" s="1"/>
  <c r="J481" i="9"/>
  <c r="T483" i="1"/>
  <c r="K483" i="9" s="1"/>
  <c r="J483" i="9"/>
  <c r="T485" i="1"/>
  <c r="K485" i="9" s="1"/>
  <c r="J485" i="9"/>
  <c r="T287" i="1"/>
  <c r="K287" i="9" s="1"/>
  <c r="J287" i="9"/>
  <c r="T289" i="1"/>
  <c r="K289" i="9" s="1"/>
  <c r="J289" i="9"/>
  <c r="T291" i="1"/>
  <c r="K291" i="9" s="1"/>
  <c r="J291" i="9"/>
  <c r="T293" i="1"/>
  <c r="K293" i="9" s="1"/>
  <c r="J293" i="9"/>
  <c r="T295" i="1"/>
  <c r="K295" i="9" s="1"/>
  <c r="J295" i="9"/>
  <c r="T297" i="1"/>
  <c r="K297" i="9" s="1"/>
  <c r="J297" i="9"/>
  <c r="T299" i="1"/>
  <c r="K299" i="9" s="1"/>
  <c r="J299" i="9"/>
  <c r="T301" i="1"/>
  <c r="K301" i="9" s="1"/>
  <c r="J301" i="9"/>
  <c r="T303" i="1"/>
  <c r="K303" i="9" s="1"/>
  <c r="J303" i="9"/>
  <c r="T307" i="1"/>
  <c r="K307" i="9" s="1"/>
  <c r="J307" i="9"/>
  <c r="T309" i="1"/>
  <c r="K309" i="9" s="1"/>
  <c r="J309" i="9"/>
  <c r="T311" i="1"/>
  <c r="K311" i="9" s="1"/>
  <c r="J311" i="9"/>
  <c r="T313" i="1"/>
  <c r="K313" i="9" s="1"/>
  <c r="J313" i="9"/>
  <c r="T315" i="1"/>
  <c r="K315" i="9" s="1"/>
  <c r="J315" i="9"/>
  <c r="T317" i="1"/>
  <c r="K317" i="9" s="1"/>
  <c r="J317" i="9"/>
  <c r="T319" i="1"/>
  <c r="K319" i="9" s="1"/>
  <c r="J319" i="9"/>
  <c r="T321" i="1"/>
  <c r="K321" i="9" s="1"/>
  <c r="J321" i="9"/>
  <c r="T323" i="1"/>
  <c r="K323" i="9" s="1"/>
  <c r="J323" i="9"/>
  <c r="T488" i="1"/>
  <c r="K488" i="9" s="1"/>
  <c r="J488" i="9"/>
  <c r="T490" i="1"/>
  <c r="K490" i="9" s="1"/>
  <c r="J490" i="9"/>
  <c r="T492" i="1"/>
  <c r="K492" i="9" s="1"/>
  <c r="J492" i="9"/>
  <c r="T494" i="1"/>
  <c r="K494" i="9" s="1"/>
  <c r="J494" i="9"/>
  <c r="T496" i="1"/>
  <c r="K496" i="9" s="1"/>
  <c r="J496" i="9"/>
  <c r="T498" i="1"/>
  <c r="K498" i="9" s="1"/>
  <c r="J498" i="9"/>
  <c r="T500" i="1"/>
  <c r="K500" i="9" s="1"/>
  <c r="J500" i="9"/>
  <c r="T502" i="1"/>
  <c r="K502" i="9" s="1"/>
  <c r="J502" i="9"/>
  <c r="T504" i="1"/>
  <c r="K504" i="9" s="1"/>
  <c r="J504" i="9"/>
  <c r="T506" i="1"/>
  <c r="K506" i="9" s="1"/>
  <c r="J506" i="9"/>
  <c r="T508" i="1"/>
  <c r="K508" i="9" s="1"/>
  <c r="J508" i="9"/>
  <c r="T510" i="1"/>
  <c r="K510" i="9" s="1"/>
  <c r="J510" i="9"/>
  <c r="T512" i="1"/>
  <c r="K512" i="9" s="1"/>
  <c r="J512" i="9"/>
  <c r="T514" i="1"/>
  <c r="K514" i="9" s="1"/>
  <c r="J514" i="9"/>
  <c r="T516" i="1"/>
  <c r="K516" i="9" s="1"/>
  <c r="J516" i="9"/>
  <c r="T518" i="1"/>
  <c r="K518" i="9" s="1"/>
  <c r="J518" i="9"/>
  <c r="T520" i="1"/>
  <c r="K520" i="9" s="1"/>
  <c r="J520" i="9"/>
  <c r="T522" i="1"/>
  <c r="K522" i="9" s="1"/>
  <c r="J522" i="9"/>
  <c r="T524" i="1"/>
  <c r="K524" i="9" s="1"/>
  <c r="J524" i="9"/>
  <c r="T526" i="1"/>
  <c r="K526" i="9" s="1"/>
  <c r="J526" i="9"/>
  <c r="T528" i="1"/>
  <c r="K528" i="9" s="1"/>
  <c r="J528" i="9"/>
  <c r="T530" i="1"/>
  <c r="K530" i="9" s="1"/>
  <c r="J530" i="9"/>
  <c r="T532" i="1"/>
  <c r="K532" i="9" s="1"/>
  <c r="J532" i="9"/>
  <c r="T534" i="1"/>
  <c r="K534" i="9" s="1"/>
  <c r="J534" i="9"/>
  <c r="T536" i="1"/>
  <c r="K536" i="9" s="1"/>
  <c r="J536" i="9"/>
  <c r="T538" i="1"/>
  <c r="K538" i="9" s="1"/>
  <c r="J538" i="9"/>
  <c r="T540" i="1"/>
  <c r="K540" i="9" s="1"/>
  <c r="J540" i="9"/>
  <c r="T542" i="1"/>
  <c r="K542" i="9" s="1"/>
  <c r="J542" i="9"/>
  <c r="T544" i="1"/>
  <c r="K544" i="9" s="1"/>
  <c r="J544" i="9"/>
  <c r="T546" i="1"/>
  <c r="K546" i="9" s="1"/>
  <c r="J546" i="9"/>
  <c r="T548" i="1"/>
  <c r="K548" i="9" s="1"/>
  <c r="J548" i="9"/>
  <c r="T550" i="1"/>
  <c r="K550" i="9" s="1"/>
  <c r="J550" i="9"/>
  <c r="T552" i="1"/>
  <c r="K552" i="9" s="1"/>
  <c r="J552" i="9"/>
  <c r="T554" i="1"/>
  <c r="K554" i="9" s="1"/>
  <c r="J554" i="9"/>
  <c r="T556" i="1"/>
  <c r="K556" i="9" s="1"/>
  <c r="J556" i="9"/>
  <c r="T558" i="1"/>
  <c r="K558" i="9" s="1"/>
  <c r="J558" i="9"/>
  <c r="T560" i="1"/>
  <c r="K560" i="9" s="1"/>
  <c r="J560" i="9"/>
  <c r="T562" i="1"/>
  <c r="K562" i="9" s="1"/>
  <c r="J562" i="9"/>
  <c r="T564" i="1"/>
  <c r="K564" i="9" s="1"/>
  <c r="J564" i="9"/>
  <c r="T566" i="1"/>
  <c r="K566" i="9" s="1"/>
  <c r="J566" i="9"/>
  <c r="T568" i="1"/>
  <c r="K568" i="9" s="1"/>
  <c r="J568" i="9"/>
  <c r="T570" i="1"/>
  <c r="K570" i="9" s="1"/>
  <c r="J570" i="9"/>
  <c r="T572" i="1"/>
  <c r="K572" i="9" s="1"/>
  <c r="J572" i="9"/>
  <c r="T574" i="1"/>
  <c r="K574" i="9" s="1"/>
  <c r="J574" i="9"/>
  <c r="T576" i="1"/>
  <c r="K576" i="9" s="1"/>
  <c r="J576" i="9"/>
  <c r="T578" i="1"/>
  <c r="K578" i="9" s="1"/>
  <c r="J578" i="9"/>
  <c r="T325" i="1"/>
  <c r="K325" i="9" s="1"/>
  <c r="J325" i="9"/>
  <c r="T327" i="1"/>
  <c r="K327" i="9" s="1"/>
  <c r="J327" i="9"/>
  <c r="T329" i="1"/>
  <c r="K329" i="9" s="1"/>
  <c r="J329" i="9"/>
  <c r="T331" i="1"/>
  <c r="K331" i="9" s="1"/>
  <c r="J331" i="9"/>
  <c r="T333" i="1"/>
  <c r="K333" i="9" s="1"/>
  <c r="J333" i="9"/>
  <c r="T335" i="1"/>
  <c r="K335" i="9" s="1"/>
  <c r="J335" i="9"/>
  <c r="T337" i="1"/>
  <c r="K337" i="9" s="1"/>
  <c r="J337" i="9"/>
  <c r="T339" i="1"/>
  <c r="K339" i="9" s="1"/>
  <c r="J339" i="9"/>
  <c r="T341" i="1"/>
  <c r="K341" i="9" s="1"/>
  <c r="J341" i="9"/>
  <c r="T343" i="1"/>
  <c r="K343" i="9" s="1"/>
  <c r="J343" i="9"/>
  <c r="T345" i="1"/>
  <c r="K345" i="9" s="1"/>
  <c r="J345" i="9"/>
  <c r="T347" i="1"/>
  <c r="K347" i="9" s="1"/>
  <c r="J347" i="9"/>
  <c r="T349" i="1"/>
  <c r="K349" i="9" s="1"/>
  <c r="J349" i="9"/>
  <c r="T351" i="1"/>
  <c r="K351" i="9" s="1"/>
  <c r="J351" i="9"/>
  <c r="T353" i="1"/>
  <c r="K353" i="9" s="1"/>
  <c r="J353" i="9"/>
  <c r="T355" i="1"/>
  <c r="K355" i="9" s="1"/>
  <c r="J355" i="9"/>
  <c r="T357" i="1"/>
  <c r="K357" i="9" s="1"/>
  <c r="J357" i="9"/>
  <c r="T359" i="1"/>
  <c r="K359" i="9" s="1"/>
  <c r="J359" i="9"/>
  <c r="T365" i="1"/>
  <c r="K365" i="9" s="1"/>
  <c r="J365" i="9"/>
  <c r="T371" i="1"/>
  <c r="K371" i="9" s="1"/>
  <c r="J371" i="9"/>
  <c r="T375" i="1"/>
  <c r="K375" i="9" s="1"/>
  <c r="J375" i="9"/>
  <c r="T381" i="1"/>
  <c r="K381" i="9" s="1"/>
  <c r="J381" i="9"/>
  <c r="T389" i="1"/>
  <c r="K389" i="9" s="1"/>
  <c r="J389" i="9"/>
  <c r="T395" i="1"/>
  <c r="K395" i="9" s="1"/>
  <c r="J395" i="9"/>
  <c r="T401" i="1"/>
  <c r="K401" i="9" s="1"/>
  <c r="J401" i="9"/>
  <c r="T405" i="1"/>
  <c r="K405" i="9" s="1"/>
  <c r="J405" i="9"/>
  <c r="T411" i="1"/>
  <c r="K411" i="9" s="1"/>
  <c r="J411" i="9"/>
  <c r="T415" i="1"/>
  <c r="K415" i="9" s="1"/>
  <c r="J415" i="9"/>
  <c r="T421" i="1"/>
  <c r="K421" i="9" s="1"/>
  <c r="J421" i="9"/>
  <c r="T425" i="1"/>
  <c r="K425" i="9" s="1"/>
  <c r="J425" i="9"/>
  <c r="T431" i="1"/>
  <c r="K431" i="9" s="1"/>
  <c r="J431" i="9"/>
  <c r="T435" i="1"/>
  <c r="K435" i="9" s="1"/>
  <c r="J435" i="9"/>
  <c r="T441" i="1"/>
  <c r="K441" i="9" s="1"/>
  <c r="J441" i="9"/>
  <c r="T447" i="1"/>
  <c r="K447" i="9" s="1"/>
  <c r="J447" i="9"/>
  <c r="T455" i="1"/>
  <c r="K455" i="9" s="1"/>
  <c r="J455" i="9"/>
  <c r="T305" i="1"/>
  <c r="K305" i="9" s="1"/>
  <c r="J305" i="9"/>
  <c r="Q369" i="1"/>
  <c r="Q456" i="1"/>
  <c r="Q407" i="1"/>
  <c r="Q464" i="1"/>
  <c r="Q534" i="1"/>
  <c r="Q567" i="1"/>
  <c r="Q430" i="1"/>
  <c r="Q454" i="1"/>
  <c r="T362" i="1"/>
  <c r="K362" i="9" s="1"/>
  <c r="J362" i="9"/>
  <c r="T364" i="1"/>
  <c r="K364" i="9" s="1"/>
  <c r="J364" i="9"/>
  <c r="T366" i="1"/>
  <c r="K366" i="9" s="1"/>
  <c r="J366" i="9"/>
  <c r="T368" i="1"/>
  <c r="K368" i="9" s="1"/>
  <c r="J368" i="9"/>
  <c r="T370" i="1"/>
  <c r="K370" i="9" s="1"/>
  <c r="J370" i="9"/>
  <c r="T372" i="1"/>
  <c r="K372" i="9" s="1"/>
  <c r="J372" i="9"/>
  <c r="T374" i="1"/>
  <c r="K374" i="9" s="1"/>
  <c r="J374" i="9"/>
  <c r="T376" i="1"/>
  <c r="K376" i="9" s="1"/>
  <c r="J376" i="9"/>
  <c r="T378" i="1"/>
  <c r="K378" i="9" s="1"/>
  <c r="J378" i="9"/>
  <c r="T380" i="1"/>
  <c r="K380" i="9" s="1"/>
  <c r="J380" i="9"/>
  <c r="T382" i="1"/>
  <c r="K382" i="9" s="1"/>
  <c r="J382" i="9"/>
  <c r="T384" i="1"/>
  <c r="K384" i="9" s="1"/>
  <c r="J384" i="9"/>
  <c r="T386" i="1"/>
  <c r="K386" i="9" s="1"/>
  <c r="J386" i="9"/>
  <c r="T388" i="1"/>
  <c r="K388" i="9" s="1"/>
  <c r="J388" i="9"/>
  <c r="T390" i="1"/>
  <c r="K390" i="9" s="1"/>
  <c r="J390" i="9"/>
  <c r="T392" i="1"/>
  <c r="K392" i="9" s="1"/>
  <c r="J392" i="9"/>
  <c r="T394" i="1"/>
  <c r="K394" i="9" s="1"/>
  <c r="J394" i="9"/>
  <c r="T396" i="1"/>
  <c r="K396" i="9" s="1"/>
  <c r="J396" i="9"/>
  <c r="T398" i="1"/>
  <c r="K398" i="9" s="1"/>
  <c r="J398" i="9"/>
  <c r="T400" i="1"/>
  <c r="K400" i="9" s="1"/>
  <c r="J400" i="9"/>
  <c r="T402" i="1"/>
  <c r="K402" i="9" s="1"/>
  <c r="J402" i="9"/>
  <c r="T404" i="1"/>
  <c r="K404" i="9" s="1"/>
  <c r="J404" i="9"/>
  <c r="T406" i="1"/>
  <c r="K406" i="9" s="1"/>
  <c r="J406" i="9"/>
  <c r="T408" i="1"/>
  <c r="K408" i="9" s="1"/>
  <c r="J408" i="9"/>
  <c r="T410" i="1"/>
  <c r="K410" i="9" s="1"/>
  <c r="J410" i="9"/>
  <c r="T412" i="1"/>
  <c r="K412" i="9" s="1"/>
  <c r="J412" i="9"/>
  <c r="T414" i="1"/>
  <c r="K414" i="9" s="1"/>
  <c r="J414" i="9"/>
  <c r="T416" i="1"/>
  <c r="K416" i="9" s="1"/>
  <c r="J416" i="9"/>
  <c r="T418" i="1"/>
  <c r="K418" i="9" s="1"/>
  <c r="J418" i="9"/>
  <c r="T420" i="1"/>
  <c r="K420" i="9" s="1"/>
  <c r="J420" i="9"/>
  <c r="T422" i="1"/>
  <c r="K422" i="9" s="1"/>
  <c r="J422" i="9"/>
  <c r="T424" i="1"/>
  <c r="K424" i="9" s="1"/>
  <c r="J424" i="9"/>
  <c r="T426" i="1"/>
  <c r="K426" i="9" s="1"/>
  <c r="J426" i="9"/>
  <c r="T428" i="1"/>
  <c r="K428" i="9" s="1"/>
  <c r="J428" i="9"/>
  <c r="T430" i="1"/>
  <c r="K430" i="9" s="1"/>
  <c r="J430" i="9"/>
  <c r="T432" i="1"/>
  <c r="K432" i="9" s="1"/>
  <c r="J432" i="9"/>
  <c r="T434" i="1"/>
  <c r="K434" i="9" s="1"/>
  <c r="J434" i="9"/>
  <c r="T436" i="1"/>
  <c r="K436" i="9" s="1"/>
  <c r="J436" i="9"/>
  <c r="T438" i="1"/>
  <c r="K438" i="9" s="1"/>
  <c r="J438" i="9"/>
  <c r="T440" i="1"/>
  <c r="K440" i="9" s="1"/>
  <c r="J440" i="9"/>
  <c r="T442" i="1"/>
  <c r="K442" i="9" s="1"/>
  <c r="J442" i="9"/>
  <c r="T444" i="1"/>
  <c r="K444" i="9" s="1"/>
  <c r="J444" i="9"/>
  <c r="T446" i="1"/>
  <c r="K446" i="9" s="1"/>
  <c r="J446" i="9"/>
  <c r="T448" i="1"/>
  <c r="K448" i="9" s="1"/>
  <c r="J448" i="9"/>
  <c r="T450" i="1"/>
  <c r="K450" i="9" s="1"/>
  <c r="J450" i="9"/>
  <c r="T452" i="1"/>
  <c r="K452" i="9" s="1"/>
  <c r="J452" i="9"/>
  <c r="T454" i="1"/>
  <c r="K454" i="9" s="1"/>
  <c r="J454" i="9"/>
  <c r="T456" i="1"/>
  <c r="K456" i="9" s="1"/>
  <c r="J456" i="9"/>
  <c r="T458" i="1"/>
  <c r="K458" i="9" s="1"/>
  <c r="J458" i="9"/>
  <c r="T460" i="1"/>
  <c r="K460" i="9" s="1"/>
  <c r="J460" i="9"/>
  <c r="T462" i="1"/>
  <c r="K462" i="9" s="1"/>
  <c r="J462" i="9"/>
  <c r="T464" i="1"/>
  <c r="K464" i="9" s="1"/>
  <c r="J464" i="9"/>
  <c r="T466" i="1"/>
  <c r="K466" i="9" s="1"/>
  <c r="J466" i="9"/>
  <c r="T468" i="1"/>
  <c r="K468" i="9" s="1"/>
  <c r="J468" i="9"/>
  <c r="T470" i="1"/>
  <c r="K470" i="9" s="1"/>
  <c r="J470" i="9"/>
  <c r="T472" i="1"/>
  <c r="K472" i="9" s="1"/>
  <c r="J472" i="9"/>
  <c r="T474" i="1"/>
  <c r="K474" i="9" s="1"/>
  <c r="J474" i="9"/>
  <c r="T476" i="1"/>
  <c r="K476" i="9" s="1"/>
  <c r="J476" i="9"/>
  <c r="T478" i="1"/>
  <c r="K478" i="9" s="1"/>
  <c r="J478" i="9"/>
  <c r="T480" i="1"/>
  <c r="K480" i="9" s="1"/>
  <c r="J480" i="9"/>
  <c r="T482" i="1"/>
  <c r="K482" i="9" s="1"/>
  <c r="J482" i="9"/>
  <c r="T484" i="1"/>
  <c r="K484" i="9" s="1"/>
  <c r="J484" i="9"/>
  <c r="T486" i="1"/>
  <c r="K486" i="9" s="1"/>
  <c r="J486" i="9"/>
  <c r="T288" i="1"/>
  <c r="K288" i="9" s="1"/>
  <c r="J288" i="9"/>
  <c r="T290" i="1"/>
  <c r="K290" i="9" s="1"/>
  <c r="J290" i="9"/>
  <c r="T292" i="1"/>
  <c r="K292" i="9" s="1"/>
  <c r="J292" i="9"/>
  <c r="T294" i="1"/>
  <c r="K294" i="9" s="1"/>
  <c r="J294" i="9"/>
  <c r="T296" i="1"/>
  <c r="K296" i="9" s="1"/>
  <c r="J296" i="9"/>
  <c r="T298" i="1"/>
  <c r="K298" i="9" s="1"/>
  <c r="J298" i="9"/>
  <c r="T300" i="1"/>
  <c r="K300" i="9" s="1"/>
  <c r="J300" i="9"/>
  <c r="T302" i="1"/>
  <c r="K302" i="9" s="1"/>
  <c r="J302" i="9"/>
  <c r="T304" i="1"/>
  <c r="K304" i="9" s="1"/>
  <c r="J304" i="9"/>
  <c r="T306" i="1"/>
  <c r="K306" i="9" s="1"/>
  <c r="J306" i="9"/>
  <c r="T308" i="1"/>
  <c r="K308" i="9" s="1"/>
  <c r="J308" i="9"/>
  <c r="T310" i="1"/>
  <c r="K310" i="9" s="1"/>
  <c r="J310" i="9"/>
  <c r="T312" i="1"/>
  <c r="K312" i="9" s="1"/>
  <c r="J312" i="9"/>
  <c r="T314" i="1"/>
  <c r="K314" i="9" s="1"/>
  <c r="J314" i="9"/>
  <c r="T316" i="1"/>
  <c r="K316" i="9" s="1"/>
  <c r="J316" i="9"/>
  <c r="T318" i="1"/>
  <c r="K318" i="9" s="1"/>
  <c r="J318" i="9"/>
  <c r="T320" i="1"/>
  <c r="K320" i="9" s="1"/>
  <c r="J320" i="9"/>
  <c r="T322" i="1"/>
  <c r="K322" i="9" s="1"/>
  <c r="J322" i="9"/>
  <c r="T487" i="1"/>
  <c r="K487" i="9" s="1"/>
  <c r="J487" i="9"/>
  <c r="T489" i="1"/>
  <c r="K489" i="9" s="1"/>
  <c r="J489" i="9"/>
  <c r="T491" i="1"/>
  <c r="K491" i="9" s="1"/>
  <c r="J491" i="9"/>
  <c r="T493" i="1"/>
  <c r="K493" i="9" s="1"/>
  <c r="J493" i="9"/>
  <c r="T495" i="1"/>
  <c r="K495" i="9" s="1"/>
  <c r="J495" i="9"/>
  <c r="T497" i="1"/>
  <c r="K497" i="9" s="1"/>
  <c r="J497" i="9"/>
  <c r="T499" i="1"/>
  <c r="K499" i="9" s="1"/>
  <c r="J499" i="9"/>
  <c r="T501" i="1"/>
  <c r="K501" i="9" s="1"/>
  <c r="J501" i="9"/>
  <c r="T503" i="1"/>
  <c r="K503" i="9" s="1"/>
  <c r="J503" i="9"/>
  <c r="T505" i="1"/>
  <c r="K505" i="9" s="1"/>
  <c r="J505" i="9"/>
  <c r="T507" i="1"/>
  <c r="K507" i="9" s="1"/>
  <c r="J507" i="9"/>
  <c r="T509" i="1"/>
  <c r="K509" i="9" s="1"/>
  <c r="J509" i="9"/>
  <c r="T511" i="1"/>
  <c r="K511" i="9" s="1"/>
  <c r="J511" i="9"/>
  <c r="T513" i="1"/>
  <c r="K513" i="9" s="1"/>
  <c r="J513" i="9"/>
  <c r="T515" i="1"/>
  <c r="K515" i="9" s="1"/>
  <c r="J515" i="9"/>
  <c r="T517" i="1"/>
  <c r="K517" i="9" s="1"/>
  <c r="J517" i="9"/>
  <c r="T519" i="1"/>
  <c r="K519" i="9" s="1"/>
  <c r="J519" i="9"/>
  <c r="T521" i="1"/>
  <c r="K521" i="9" s="1"/>
  <c r="J521" i="9"/>
  <c r="T523" i="1"/>
  <c r="K523" i="9" s="1"/>
  <c r="J523" i="9"/>
  <c r="T525" i="1"/>
  <c r="K525" i="9" s="1"/>
  <c r="J525" i="9"/>
  <c r="T527" i="1"/>
  <c r="K527" i="9" s="1"/>
  <c r="J527" i="9"/>
  <c r="T529" i="1"/>
  <c r="K529" i="9" s="1"/>
  <c r="J529" i="9"/>
  <c r="T531" i="1"/>
  <c r="K531" i="9" s="1"/>
  <c r="J531" i="9"/>
  <c r="T533" i="1"/>
  <c r="K533" i="9" s="1"/>
  <c r="J533" i="9"/>
  <c r="T535" i="1"/>
  <c r="K535" i="9" s="1"/>
  <c r="J535" i="9"/>
  <c r="T537" i="1"/>
  <c r="K537" i="9" s="1"/>
  <c r="J537" i="9"/>
  <c r="T539" i="1"/>
  <c r="K539" i="9" s="1"/>
  <c r="J539" i="9"/>
  <c r="T541" i="1"/>
  <c r="K541" i="9" s="1"/>
  <c r="J541" i="9"/>
  <c r="T543" i="1"/>
  <c r="K543" i="9" s="1"/>
  <c r="J543" i="9"/>
  <c r="T545" i="1"/>
  <c r="K545" i="9" s="1"/>
  <c r="J545" i="9"/>
  <c r="T547" i="1"/>
  <c r="K547" i="9" s="1"/>
  <c r="J547" i="9"/>
  <c r="T549" i="1"/>
  <c r="K549" i="9" s="1"/>
  <c r="J549" i="9"/>
  <c r="T551" i="1"/>
  <c r="K551" i="9" s="1"/>
  <c r="J551" i="9"/>
  <c r="T553" i="1"/>
  <c r="K553" i="9" s="1"/>
  <c r="J553" i="9"/>
  <c r="T555" i="1"/>
  <c r="K555" i="9" s="1"/>
  <c r="J555" i="9"/>
  <c r="T557" i="1"/>
  <c r="K557" i="9" s="1"/>
  <c r="J557" i="9"/>
  <c r="T559" i="1"/>
  <c r="K559" i="9" s="1"/>
  <c r="J559" i="9"/>
  <c r="T561" i="1"/>
  <c r="K561" i="9" s="1"/>
  <c r="J561" i="9"/>
  <c r="T563" i="1"/>
  <c r="K563" i="9" s="1"/>
  <c r="J563" i="9"/>
  <c r="T565" i="1"/>
  <c r="K565" i="9" s="1"/>
  <c r="J565" i="9"/>
  <c r="T567" i="1"/>
  <c r="K567" i="9" s="1"/>
  <c r="J567" i="9"/>
  <c r="T569" i="1"/>
  <c r="K569" i="9" s="1"/>
  <c r="J569" i="9"/>
  <c r="T571" i="1"/>
  <c r="K571" i="9" s="1"/>
  <c r="J571" i="9"/>
  <c r="T573" i="1"/>
  <c r="K573" i="9" s="1"/>
  <c r="J573" i="9"/>
  <c r="T575" i="1"/>
  <c r="K575" i="9" s="1"/>
  <c r="J575" i="9"/>
  <c r="T577" i="1"/>
  <c r="K577" i="9" s="1"/>
  <c r="J577" i="9"/>
  <c r="T324" i="1"/>
  <c r="K324" i="9" s="1"/>
  <c r="J324" i="9"/>
  <c r="T326" i="1"/>
  <c r="K326" i="9" s="1"/>
  <c r="J326" i="9"/>
  <c r="T328" i="1"/>
  <c r="K328" i="9" s="1"/>
  <c r="J328" i="9"/>
  <c r="T330" i="1"/>
  <c r="K330" i="9" s="1"/>
  <c r="J330" i="9"/>
  <c r="T332" i="1"/>
  <c r="K332" i="9" s="1"/>
  <c r="J332" i="9"/>
  <c r="T334" i="1"/>
  <c r="K334" i="9" s="1"/>
  <c r="J334" i="9"/>
  <c r="T336" i="1"/>
  <c r="K336" i="9" s="1"/>
  <c r="J336" i="9"/>
  <c r="T338" i="1"/>
  <c r="K338" i="9" s="1"/>
  <c r="J338" i="9"/>
  <c r="T340" i="1"/>
  <c r="K340" i="9" s="1"/>
  <c r="J340" i="9"/>
  <c r="T342" i="1"/>
  <c r="K342" i="9" s="1"/>
  <c r="J342" i="9"/>
  <c r="T344" i="1"/>
  <c r="K344" i="9" s="1"/>
  <c r="J344" i="9"/>
  <c r="T346" i="1"/>
  <c r="K346" i="9" s="1"/>
  <c r="J346" i="9"/>
  <c r="T348" i="1"/>
  <c r="K348" i="9" s="1"/>
  <c r="J348" i="9"/>
  <c r="T350" i="1"/>
  <c r="K350" i="9" s="1"/>
  <c r="J350" i="9"/>
  <c r="T352" i="1"/>
  <c r="K352" i="9" s="1"/>
  <c r="J352" i="9"/>
  <c r="T354" i="1"/>
  <c r="K354" i="9" s="1"/>
  <c r="J354" i="9"/>
  <c r="T356" i="1"/>
  <c r="K356" i="9" s="1"/>
  <c r="J356" i="9"/>
  <c r="T358" i="1"/>
  <c r="K358" i="9" s="1"/>
  <c r="J358" i="9"/>
  <c r="T360" i="1"/>
  <c r="K360" i="9" s="1"/>
  <c r="J360" i="9"/>
  <c r="Q440" i="1"/>
  <c r="Q392" i="1"/>
  <c r="Q404" i="1"/>
  <c r="Q348" i="1"/>
  <c r="Q510" i="1"/>
  <c r="Q528" i="1"/>
  <c r="Q476" i="1"/>
  <c r="Q328" i="1"/>
  <c r="Q366" i="1"/>
  <c r="Q474" i="1"/>
  <c r="Q383" i="1"/>
  <c r="Q470" i="1"/>
  <c r="Q449" i="1"/>
  <c r="Q372" i="1"/>
  <c r="Q441" i="1"/>
  <c r="Q453" i="1"/>
  <c r="Q371" i="1"/>
  <c r="Q533" i="1"/>
  <c r="Q467" i="1"/>
  <c r="Q391" i="1"/>
  <c r="Q541" i="1"/>
  <c r="Q512" i="1"/>
  <c r="Q373" i="1"/>
  <c r="Q405" i="1"/>
  <c r="Q551" i="1"/>
  <c r="Q569" i="1"/>
  <c r="Q411" i="1"/>
  <c r="Q483" i="1"/>
  <c r="Q324" i="1"/>
  <c r="Q393" i="1"/>
  <c r="Q495" i="1"/>
  <c r="Q444" i="1"/>
  <c r="Q384" i="1"/>
  <c r="Q537" i="1"/>
  <c r="Q432" i="1"/>
  <c r="Q415" i="1"/>
  <c r="Q460" i="1"/>
  <c r="Q416" i="1"/>
  <c r="Q388" i="1"/>
  <c r="Q507" i="1"/>
  <c r="Q461" i="1"/>
  <c r="Q482" i="1"/>
  <c r="Q549" i="1"/>
  <c r="Q522" i="1"/>
  <c r="Q380" i="1"/>
  <c r="Q347" i="1"/>
  <c r="Q389" i="1"/>
  <c r="Q459" i="1"/>
  <c r="Q429" i="1"/>
  <c r="Q484" i="1"/>
  <c r="Q508" i="1"/>
  <c r="Q555" i="1"/>
  <c r="Q571" i="1"/>
  <c r="Q489" i="1"/>
  <c r="Q423" i="1"/>
  <c r="Q526" i="1"/>
  <c r="Q314" i="1"/>
  <c r="Q361" i="1"/>
  <c r="Q385" i="1"/>
  <c r="Q401" i="1"/>
  <c r="Q426" i="1"/>
  <c r="Q478" i="1"/>
  <c r="Q375" i="1"/>
  <c r="Q501" i="1"/>
  <c r="Q538" i="1"/>
  <c r="Q412" i="1"/>
  <c r="Q462" i="1"/>
  <c r="Q331" i="1"/>
  <c r="Q356" i="1"/>
  <c r="Q417" i="1"/>
  <c r="Q450" i="1"/>
  <c r="Q497" i="1"/>
  <c r="Q527" i="1"/>
  <c r="Q327" i="1"/>
  <c r="Q315" i="1"/>
  <c r="Q480" i="1"/>
  <c r="Q452" i="1"/>
  <c r="Q395" i="1"/>
  <c r="Q557" i="1"/>
  <c r="Q506" i="1"/>
  <c r="Q577" i="1"/>
  <c r="Q548" i="1"/>
  <c r="Q560" i="1"/>
  <c r="Q515" i="1"/>
  <c r="Q420" i="1"/>
  <c r="Q492" i="1"/>
  <c r="Q523" i="1"/>
  <c r="Q421" i="1"/>
  <c r="Q509" i="1"/>
  <c r="Q500" i="1"/>
  <c r="Q561" i="1"/>
  <c r="Q546" i="1"/>
  <c r="Q556" i="1"/>
  <c r="Q540" i="1"/>
  <c r="Q343" i="1"/>
  <c r="Q530" i="1"/>
  <c r="Q547" i="1"/>
  <c r="W4" i="6"/>
  <c r="T579" i="6"/>
  <c r="T580" i="6"/>
  <c r="T581" i="6"/>
  <c r="Q342" i="1"/>
  <c r="Q409" i="1"/>
  <c r="Q446" i="1"/>
  <c r="Q505" i="1"/>
  <c r="Q531" i="1"/>
  <c r="Q436" i="1"/>
  <c r="Q471" i="1"/>
  <c r="Q419" i="1"/>
  <c r="Q514" i="1"/>
  <c r="Q559" i="1"/>
  <c r="Q524" i="1"/>
  <c r="Q344" i="1"/>
  <c r="Q358" i="1"/>
  <c r="Q493" i="1"/>
  <c r="Q520" i="1"/>
  <c r="Q565" i="1"/>
  <c r="Q290" i="1"/>
  <c r="Q294" i="1"/>
  <c r="Q298" i="1"/>
  <c r="Q302" i="1"/>
  <c r="Q306" i="1"/>
  <c r="Q310" i="1"/>
  <c r="Q320" i="1"/>
  <c r="Q337" i="1"/>
  <c r="Q345" i="1"/>
  <c r="Q382" i="1"/>
  <c r="Q539" i="1"/>
  <c r="Q403" i="1"/>
  <c r="Q553" i="1"/>
  <c r="Q329" i="1"/>
  <c r="Q317" i="1"/>
  <c r="Q402" i="1"/>
  <c r="Q466" i="1"/>
  <c r="Q574" i="1"/>
  <c r="Q463" i="1"/>
  <c r="Q496" i="1"/>
  <c r="Q479" i="1"/>
  <c r="Q378" i="1"/>
  <c r="Q488" i="1"/>
  <c r="Q291" i="1"/>
  <c r="Q303" i="1"/>
  <c r="Q307" i="1"/>
  <c r="Q311" i="1"/>
  <c r="Q359" i="1"/>
  <c r="Q394" i="1"/>
  <c r="Q418" i="1"/>
  <c r="Q379" i="1"/>
  <c r="Q573" i="1"/>
  <c r="Q550" i="1"/>
  <c r="Q502" i="1"/>
  <c r="Q554" i="1"/>
  <c r="Q295" i="1"/>
  <c r="Q386" i="1"/>
  <c r="Q545" i="1"/>
  <c r="Q465" i="1"/>
  <c r="Q485" i="1"/>
  <c r="Q481" i="1"/>
  <c r="Q542" i="1"/>
  <c r="Q558" i="1"/>
  <c r="Q491" i="1"/>
  <c r="Q562" i="1"/>
  <c r="Q346" i="1"/>
  <c r="Q410" i="1"/>
  <c r="Q437" i="1"/>
  <c r="Q299" i="1"/>
  <c r="Q316" i="1"/>
  <c r="Q351" i="1"/>
  <c r="Q367" i="1"/>
  <c r="Q368" i="1"/>
  <c r="Q398" i="1"/>
  <c r="Q370" i="1"/>
  <c r="Q472" i="1"/>
  <c r="Q431" i="1"/>
  <c r="Q517" i="1"/>
  <c r="Q511" i="1"/>
  <c r="Q486" i="1"/>
  <c r="Q494" i="1"/>
  <c r="Q575" i="1"/>
  <c r="Q566" i="1"/>
  <c r="Q578" i="1"/>
  <c r="Q570" i="1"/>
  <c r="Q422" i="1"/>
  <c r="Q288" i="1"/>
  <c r="Q300" i="1"/>
  <c r="Q321" i="1"/>
  <c r="Q333" i="1"/>
  <c r="Q425" i="1"/>
  <c r="Q451" i="1"/>
  <c r="Q475" i="1"/>
  <c r="Q318" i="1"/>
  <c r="Q292" i="1"/>
  <c r="Q296" i="1"/>
  <c r="Q304" i="1"/>
  <c r="Q308" i="1"/>
  <c r="Q312" i="1"/>
  <c r="Q325" i="1"/>
  <c r="Q341" i="1"/>
  <c r="Q322" i="1"/>
  <c r="Q349" i="1"/>
  <c r="Q357" i="1"/>
  <c r="Q427" i="1"/>
  <c r="Q289" i="1"/>
  <c r="Q293" i="1"/>
  <c r="Q297" i="1"/>
  <c r="Q301" i="1"/>
  <c r="Q305" i="1"/>
  <c r="Q309" i="1"/>
  <c r="Q313" i="1"/>
  <c r="Q360" i="1"/>
  <c r="Q374" i="1"/>
  <c r="Q390" i="1"/>
  <c r="Q406" i="1"/>
  <c r="Q330" i="1"/>
  <c r="Q354" i="1"/>
  <c r="Q362" i="1"/>
  <c r="Q414" i="1"/>
  <c r="Q439" i="1"/>
  <c r="Q447" i="1"/>
  <c r="Q338" i="1"/>
  <c r="Q365" i="1"/>
  <c r="Q443" i="1"/>
  <c r="Q455" i="1"/>
  <c r="Q435" i="1"/>
  <c r="K19" i="1"/>
  <c r="L19" i="1"/>
  <c r="M19" i="1" s="1"/>
  <c r="N19" i="1"/>
  <c r="O19" i="1" s="1"/>
  <c r="R19" i="1"/>
  <c r="K20" i="1"/>
  <c r="L20" i="1"/>
  <c r="M20" i="1" s="1"/>
  <c r="N20" i="1"/>
  <c r="O20" i="1" s="1"/>
  <c r="R20" i="1"/>
  <c r="K21" i="1"/>
  <c r="L21" i="1"/>
  <c r="M21" i="1" s="1"/>
  <c r="N21" i="1"/>
  <c r="O21" i="1" s="1"/>
  <c r="R21" i="1"/>
  <c r="K22" i="1"/>
  <c r="L22" i="1"/>
  <c r="M22" i="1" s="1"/>
  <c r="N22" i="1"/>
  <c r="O22" i="1" s="1"/>
  <c r="R22" i="1"/>
  <c r="K23" i="1"/>
  <c r="L23" i="1"/>
  <c r="M23" i="1" s="1"/>
  <c r="N23" i="1"/>
  <c r="O23" i="1" s="1"/>
  <c r="R23" i="1"/>
  <c r="K24" i="1"/>
  <c r="L24" i="1"/>
  <c r="M24" i="1" s="1"/>
  <c r="N24" i="1"/>
  <c r="O24" i="1" s="1"/>
  <c r="R24" i="1"/>
  <c r="K25" i="1"/>
  <c r="L25" i="1"/>
  <c r="M25" i="1" s="1"/>
  <c r="N25" i="1"/>
  <c r="O25" i="1" s="1"/>
  <c r="R25" i="1"/>
  <c r="K26" i="1"/>
  <c r="L26" i="1"/>
  <c r="M26" i="1" s="1"/>
  <c r="N26" i="1"/>
  <c r="O26" i="1" s="1"/>
  <c r="R26" i="1"/>
  <c r="K27" i="1"/>
  <c r="L27" i="1"/>
  <c r="M27" i="1" s="1"/>
  <c r="N27" i="1"/>
  <c r="O27" i="1" s="1"/>
  <c r="R27" i="1"/>
  <c r="K28" i="1"/>
  <c r="L28" i="1"/>
  <c r="M28" i="1" s="1"/>
  <c r="N28" i="1"/>
  <c r="O28" i="1" s="1"/>
  <c r="R28" i="1"/>
  <c r="K29" i="1"/>
  <c r="L29" i="1"/>
  <c r="M29" i="1" s="1"/>
  <c r="N29" i="1"/>
  <c r="O29" i="1" s="1"/>
  <c r="R29" i="1"/>
  <c r="K30" i="1"/>
  <c r="L30" i="1"/>
  <c r="M30" i="1" s="1"/>
  <c r="N30" i="1"/>
  <c r="O30" i="1" s="1"/>
  <c r="R30" i="1"/>
  <c r="K31" i="1"/>
  <c r="L31" i="1"/>
  <c r="M31" i="1" s="1"/>
  <c r="N31" i="1"/>
  <c r="O31" i="1" s="1"/>
  <c r="R31" i="1"/>
  <c r="K32" i="1"/>
  <c r="L32" i="1"/>
  <c r="M32" i="1" s="1"/>
  <c r="N32" i="1"/>
  <c r="O32" i="1" s="1"/>
  <c r="R32" i="1"/>
  <c r="K33" i="1"/>
  <c r="L33" i="1"/>
  <c r="M33" i="1" s="1"/>
  <c r="N33" i="1"/>
  <c r="O33" i="1" s="1"/>
  <c r="R33" i="1"/>
  <c r="K34" i="1"/>
  <c r="L34" i="1"/>
  <c r="M34" i="1" s="1"/>
  <c r="N34" i="1"/>
  <c r="O34" i="1" s="1"/>
  <c r="R34" i="1"/>
  <c r="K35" i="1"/>
  <c r="L35" i="1"/>
  <c r="M35" i="1" s="1"/>
  <c r="N35" i="1"/>
  <c r="O35" i="1" s="1"/>
  <c r="R35" i="1"/>
  <c r="K36" i="1"/>
  <c r="L36" i="1"/>
  <c r="M36" i="1" s="1"/>
  <c r="N36" i="1"/>
  <c r="O36" i="1" s="1"/>
  <c r="R36" i="1"/>
  <c r="K37" i="1"/>
  <c r="L37" i="1"/>
  <c r="M37" i="1" s="1"/>
  <c r="N37" i="1"/>
  <c r="O37" i="1" s="1"/>
  <c r="R37" i="1"/>
  <c r="K38" i="1"/>
  <c r="L38" i="1"/>
  <c r="M38" i="1" s="1"/>
  <c r="N38" i="1"/>
  <c r="O38" i="1" s="1"/>
  <c r="R38" i="1"/>
  <c r="K39" i="1"/>
  <c r="L39" i="1"/>
  <c r="M39" i="1" s="1"/>
  <c r="N39" i="1"/>
  <c r="O39" i="1" s="1"/>
  <c r="R39" i="1"/>
  <c r="K40" i="1"/>
  <c r="L40" i="1"/>
  <c r="M40" i="1" s="1"/>
  <c r="N40" i="1"/>
  <c r="O40" i="1" s="1"/>
  <c r="R40" i="1"/>
  <c r="K41" i="1"/>
  <c r="L41" i="1"/>
  <c r="M41" i="1" s="1"/>
  <c r="N41" i="1"/>
  <c r="O41" i="1" s="1"/>
  <c r="R41" i="1"/>
  <c r="K42" i="1"/>
  <c r="L42" i="1"/>
  <c r="M42" i="1" s="1"/>
  <c r="N42" i="1"/>
  <c r="O42" i="1" s="1"/>
  <c r="R42" i="1"/>
  <c r="K43" i="1"/>
  <c r="L43" i="1"/>
  <c r="M43" i="1" s="1"/>
  <c r="N43" i="1"/>
  <c r="O43" i="1" s="1"/>
  <c r="R43" i="1"/>
  <c r="K44" i="1"/>
  <c r="L44" i="1"/>
  <c r="M44" i="1" s="1"/>
  <c r="N44" i="1"/>
  <c r="O44" i="1" s="1"/>
  <c r="R44" i="1"/>
  <c r="K45" i="1"/>
  <c r="L45" i="1"/>
  <c r="M45" i="1" s="1"/>
  <c r="N45" i="1"/>
  <c r="O45" i="1" s="1"/>
  <c r="R45" i="1"/>
  <c r="K46" i="1"/>
  <c r="L46" i="1"/>
  <c r="M46" i="1" s="1"/>
  <c r="N46" i="1"/>
  <c r="O46" i="1" s="1"/>
  <c r="R46" i="1"/>
  <c r="K47" i="1"/>
  <c r="L47" i="1"/>
  <c r="M47" i="1" s="1"/>
  <c r="N47" i="1"/>
  <c r="O47" i="1" s="1"/>
  <c r="R47" i="1"/>
  <c r="K48" i="1"/>
  <c r="L48" i="1"/>
  <c r="M48" i="1" s="1"/>
  <c r="N48" i="1"/>
  <c r="O48" i="1" s="1"/>
  <c r="R48" i="1"/>
  <c r="K49" i="1"/>
  <c r="L49" i="1"/>
  <c r="M49" i="1" s="1"/>
  <c r="N49" i="1"/>
  <c r="O49" i="1" s="1"/>
  <c r="R49" i="1"/>
  <c r="K50" i="1"/>
  <c r="L50" i="1"/>
  <c r="M50" i="1" s="1"/>
  <c r="N50" i="1"/>
  <c r="O50" i="1" s="1"/>
  <c r="R50" i="1"/>
  <c r="K51" i="1"/>
  <c r="L51" i="1"/>
  <c r="M51" i="1" s="1"/>
  <c r="N51" i="1"/>
  <c r="O51" i="1" s="1"/>
  <c r="R51" i="1"/>
  <c r="K52" i="1"/>
  <c r="L52" i="1"/>
  <c r="M52" i="1" s="1"/>
  <c r="N52" i="1"/>
  <c r="O52" i="1" s="1"/>
  <c r="R52" i="1"/>
  <c r="K53" i="1"/>
  <c r="L53" i="1"/>
  <c r="M53" i="1" s="1"/>
  <c r="N53" i="1"/>
  <c r="O53" i="1" s="1"/>
  <c r="R53" i="1"/>
  <c r="K54" i="1"/>
  <c r="L54" i="1"/>
  <c r="M54" i="1" s="1"/>
  <c r="N54" i="1"/>
  <c r="O54" i="1" s="1"/>
  <c r="R54" i="1"/>
  <c r="K55" i="1"/>
  <c r="L55" i="1"/>
  <c r="M55" i="1" s="1"/>
  <c r="N55" i="1"/>
  <c r="O55" i="1" s="1"/>
  <c r="R55" i="1"/>
  <c r="K56" i="1"/>
  <c r="L56" i="1"/>
  <c r="M56" i="1" s="1"/>
  <c r="N56" i="1"/>
  <c r="O56" i="1" s="1"/>
  <c r="R56" i="1"/>
  <c r="K57" i="1"/>
  <c r="L57" i="1"/>
  <c r="M57" i="1" s="1"/>
  <c r="N57" i="1"/>
  <c r="O57" i="1" s="1"/>
  <c r="R57" i="1"/>
  <c r="K58" i="1"/>
  <c r="L58" i="1"/>
  <c r="M58" i="1" s="1"/>
  <c r="N58" i="1"/>
  <c r="O58" i="1" s="1"/>
  <c r="R58" i="1"/>
  <c r="K59" i="1"/>
  <c r="L59" i="1"/>
  <c r="M59" i="1" s="1"/>
  <c r="N59" i="1"/>
  <c r="O59" i="1" s="1"/>
  <c r="R59" i="1"/>
  <c r="K60" i="1"/>
  <c r="L60" i="1"/>
  <c r="M60" i="1" s="1"/>
  <c r="N60" i="1"/>
  <c r="O60" i="1" s="1"/>
  <c r="R60" i="1"/>
  <c r="K61" i="1"/>
  <c r="L61" i="1"/>
  <c r="M61" i="1" s="1"/>
  <c r="N61" i="1"/>
  <c r="O61" i="1" s="1"/>
  <c r="R61" i="1"/>
  <c r="K62" i="1"/>
  <c r="L62" i="1"/>
  <c r="M62" i="1" s="1"/>
  <c r="N62" i="1"/>
  <c r="O62" i="1" s="1"/>
  <c r="R62" i="1"/>
  <c r="K63" i="1"/>
  <c r="L63" i="1"/>
  <c r="M63" i="1" s="1"/>
  <c r="N63" i="1"/>
  <c r="O63" i="1" s="1"/>
  <c r="R63" i="1"/>
  <c r="K64" i="1"/>
  <c r="L64" i="1"/>
  <c r="M64" i="1" s="1"/>
  <c r="N64" i="1"/>
  <c r="O64" i="1" s="1"/>
  <c r="R64" i="1"/>
  <c r="K65" i="1"/>
  <c r="L65" i="1"/>
  <c r="M65" i="1" s="1"/>
  <c r="N65" i="1"/>
  <c r="O65" i="1" s="1"/>
  <c r="R65" i="1"/>
  <c r="K66" i="1"/>
  <c r="L66" i="1"/>
  <c r="M66" i="1" s="1"/>
  <c r="N66" i="1"/>
  <c r="O66" i="1" s="1"/>
  <c r="R66" i="1"/>
  <c r="K67" i="1"/>
  <c r="L67" i="1"/>
  <c r="M67" i="1" s="1"/>
  <c r="N67" i="1"/>
  <c r="O67" i="1" s="1"/>
  <c r="R67" i="1"/>
  <c r="K68" i="1"/>
  <c r="L68" i="1"/>
  <c r="M68" i="1" s="1"/>
  <c r="N68" i="1"/>
  <c r="O68" i="1" s="1"/>
  <c r="R68" i="1"/>
  <c r="K69" i="1"/>
  <c r="L69" i="1"/>
  <c r="M69" i="1" s="1"/>
  <c r="N69" i="1"/>
  <c r="O69" i="1" s="1"/>
  <c r="R69" i="1"/>
  <c r="K70" i="1"/>
  <c r="L70" i="1"/>
  <c r="M70" i="1" s="1"/>
  <c r="N70" i="1"/>
  <c r="O70" i="1" s="1"/>
  <c r="R70" i="1"/>
  <c r="K71" i="1"/>
  <c r="L71" i="1"/>
  <c r="M71" i="1" s="1"/>
  <c r="N71" i="1"/>
  <c r="O71" i="1" s="1"/>
  <c r="R71" i="1"/>
  <c r="K72" i="1"/>
  <c r="L72" i="1"/>
  <c r="M72" i="1" s="1"/>
  <c r="N72" i="1"/>
  <c r="O72" i="1" s="1"/>
  <c r="R72" i="1"/>
  <c r="K73" i="1"/>
  <c r="L73" i="1"/>
  <c r="M73" i="1" s="1"/>
  <c r="N73" i="1"/>
  <c r="O73" i="1" s="1"/>
  <c r="R73" i="1"/>
  <c r="K74" i="1"/>
  <c r="L74" i="1"/>
  <c r="M74" i="1" s="1"/>
  <c r="N74" i="1"/>
  <c r="O74" i="1" s="1"/>
  <c r="R74" i="1"/>
  <c r="K75" i="1"/>
  <c r="L75" i="1"/>
  <c r="M75" i="1" s="1"/>
  <c r="N75" i="1"/>
  <c r="O75" i="1" s="1"/>
  <c r="R75" i="1"/>
  <c r="K76" i="1"/>
  <c r="L76" i="1"/>
  <c r="M76" i="1" s="1"/>
  <c r="N76" i="1"/>
  <c r="O76" i="1" s="1"/>
  <c r="R76" i="1"/>
  <c r="K77" i="1"/>
  <c r="L77" i="1"/>
  <c r="M77" i="1" s="1"/>
  <c r="N77" i="1"/>
  <c r="O77" i="1" s="1"/>
  <c r="R77" i="1"/>
  <c r="K78" i="1"/>
  <c r="L78" i="1"/>
  <c r="M78" i="1" s="1"/>
  <c r="N78" i="1"/>
  <c r="O78" i="1" s="1"/>
  <c r="R78" i="1"/>
  <c r="K79" i="1"/>
  <c r="L79" i="1"/>
  <c r="M79" i="1" s="1"/>
  <c r="N79" i="1"/>
  <c r="O79" i="1" s="1"/>
  <c r="R79" i="1"/>
  <c r="K80" i="1"/>
  <c r="L80" i="1"/>
  <c r="M80" i="1" s="1"/>
  <c r="N80" i="1"/>
  <c r="O80" i="1" s="1"/>
  <c r="R80" i="1"/>
  <c r="K81" i="1"/>
  <c r="L81" i="1"/>
  <c r="M81" i="1" s="1"/>
  <c r="N81" i="1"/>
  <c r="O81" i="1" s="1"/>
  <c r="R81" i="1"/>
  <c r="K82" i="1"/>
  <c r="L82" i="1"/>
  <c r="M82" i="1" s="1"/>
  <c r="N82" i="1"/>
  <c r="O82" i="1" s="1"/>
  <c r="R82" i="1"/>
  <c r="K83" i="1"/>
  <c r="L83" i="1"/>
  <c r="M83" i="1" s="1"/>
  <c r="N83" i="1"/>
  <c r="O83" i="1" s="1"/>
  <c r="R83" i="1"/>
  <c r="K84" i="1"/>
  <c r="L84" i="1"/>
  <c r="M84" i="1" s="1"/>
  <c r="N84" i="1"/>
  <c r="O84" i="1" s="1"/>
  <c r="R84" i="1"/>
  <c r="K85" i="1"/>
  <c r="L85" i="1"/>
  <c r="M85" i="1" s="1"/>
  <c r="N85" i="1"/>
  <c r="O85" i="1" s="1"/>
  <c r="R85" i="1"/>
  <c r="K86" i="1"/>
  <c r="L86" i="1"/>
  <c r="M86" i="1" s="1"/>
  <c r="N86" i="1"/>
  <c r="O86" i="1" s="1"/>
  <c r="R86" i="1"/>
  <c r="K87" i="1"/>
  <c r="L87" i="1"/>
  <c r="M87" i="1" s="1"/>
  <c r="N87" i="1"/>
  <c r="O87" i="1" s="1"/>
  <c r="R87" i="1"/>
  <c r="K88" i="1"/>
  <c r="L88" i="1"/>
  <c r="M88" i="1" s="1"/>
  <c r="N88" i="1"/>
  <c r="O88" i="1" s="1"/>
  <c r="R88" i="1"/>
  <c r="K89" i="1"/>
  <c r="L89" i="1"/>
  <c r="M89" i="1" s="1"/>
  <c r="N89" i="1"/>
  <c r="O89" i="1" s="1"/>
  <c r="R89" i="1"/>
  <c r="K90" i="1"/>
  <c r="L90" i="1"/>
  <c r="M90" i="1" s="1"/>
  <c r="N90" i="1"/>
  <c r="O90" i="1" s="1"/>
  <c r="R90" i="1"/>
  <c r="K91" i="1"/>
  <c r="L91" i="1"/>
  <c r="M91" i="1" s="1"/>
  <c r="N91" i="1"/>
  <c r="O91" i="1" s="1"/>
  <c r="R91" i="1"/>
  <c r="K92" i="1"/>
  <c r="L92" i="1"/>
  <c r="M92" i="1" s="1"/>
  <c r="N92" i="1"/>
  <c r="O92" i="1" s="1"/>
  <c r="R92" i="1"/>
  <c r="K93" i="1"/>
  <c r="L93" i="1"/>
  <c r="M93" i="1" s="1"/>
  <c r="N93" i="1"/>
  <c r="O93" i="1" s="1"/>
  <c r="R93" i="1"/>
  <c r="K94" i="1"/>
  <c r="L94" i="1"/>
  <c r="M94" i="1" s="1"/>
  <c r="N94" i="1"/>
  <c r="O94" i="1" s="1"/>
  <c r="R94" i="1"/>
  <c r="K95" i="1"/>
  <c r="L95" i="1"/>
  <c r="M95" i="1" s="1"/>
  <c r="N95" i="1"/>
  <c r="O95" i="1" s="1"/>
  <c r="R95" i="1"/>
  <c r="K96" i="1"/>
  <c r="L96" i="1"/>
  <c r="M96" i="1" s="1"/>
  <c r="N96" i="1"/>
  <c r="O96" i="1" s="1"/>
  <c r="R96" i="1"/>
  <c r="K97" i="1"/>
  <c r="L97" i="1"/>
  <c r="M97" i="1" s="1"/>
  <c r="N97" i="1"/>
  <c r="O97" i="1" s="1"/>
  <c r="R97" i="1"/>
  <c r="K98" i="1"/>
  <c r="L98" i="1"/>
  <c r="M98" i="1" s="1"/>
  <c r="N98" i="1"/>
  <c r="O98" i="1" s="1"/>
  <c r="R98" i="1"/>
  <c r="K99" i="1"/>
  <c r="L99" i="1"/>
  <c r="M99" i="1" s="1"/>
  <c r="N99" i="1"/>
  <c r="O99" i="1" s="1"/>
  <c r="R99" i="1"/>
  <c r="K100" i="1"/>
  <c r="L100" i="1"/>
  <c r="M100" i="1" s="1"/>
  <c r="N100" i="1"/>
  <c r="O100" i="1" s="1"/>
  <c r="R100" i="1"/>
  <c r="K101" i="1"/>
  <c r="L101" i="1"/>
  <c r="M101" i="1" s="1"/>
  <c r="N101" i="1"/>
  <c r="O101" i="1" s="1"/>
  <c r="R101" i="1"/>
  <c r="K102" i="1"/>
  <c r="L102" i="1"/>
  <c r="M102" i="1" s="1"/>
  <c r="N102" i="1"/>
  <c r="O102" i="1" s="1"/>
  <c r="R102" i="1"/>
  <c r="K103" i="1"/>
  <c r="L103" i="1"/>
  <c r="M103" i="1" s="1"/>
  <c r="N103" i="1"/>
  <c r="O103" i="1" s="1"/>
  <c r="R103" i="1"/>
  <c r="K104" i="1"/>
  <c r="L104" i="1"/>
  <c r="M104" i="1" s="1"/>
  <c r="N104" i="1"/>
  <c r="O104" i="1" s="1"/>
  <c r="R104" i="1"/>
  <c r="K105" i="1"/>
  <c r="L105" i="1"/>
  <c r="M105" i="1" s="1"/>
  <c r="N105" i="1"/>
  <c r="O105" i="1" s="1"/>
  <c r="R105" i="1"/>
  <c r="K106" i="1"/>
  <c r="L106" i="1"/>
  <c r="M106" i="1" s="1"/>
  <c r="N106" i="1"/>
  <c r="O106" i="1" s="1"/>
  <c r="R106" i="1"/>
  <c r="K107" i="1"/>
  <c r="L107" i="1"/>
  <c r="M107" i="1" s="1"/>
  <c r="N107" i="1"/>
  <c r="O107" i="1" s="1"/>
  <c r="R107" i="1"/>
  <c r="K108" i="1"/>
  <c r="L108" i="1"/>
  <c r="M108" i="1" s="1"/>
  <c r="N108" i="1"/>
  <c r="O108" i="1" s="1"/>
  <c r="R108" i="1"/>
  <c r="K109" i="1"/>
  <c r="L109" i="1"/>
  <c r="M109" i="1" s="1"/>
  <c r="N109" i="1"/>
  <c r="O109" i="1" s="1"/>
  <c r="R109" i="1"/>
  <c r="K110" i="1"/>
  <c r="L110" i="1"/>
  <c r="M110" i="1" s="1"/>
  <c r="N110" i="1"/>
  <c r="O110" i="1" s="1"/>
  <c r="R110" i="1"/>
  <c r="K111" i="1"/>
  <c r="L111" i="1"/>
  <c r="M111" i="1" s="1"/>
  <c r="N111" i="1"/>
  <c r="O111" i="1" s="1"/>
  <c r="R111" i="1"/>
  <c r="K112" i="1"/>
  <c r="L112" i="1"/>
  <c r="M112" i="1" s="1"/>
  <c r="N112" i="1"/>
  <c r="O112" i="1" s="1"/>
  <c r="R112" i="1"/>
  <c r="K113" i="1"/>
  <c r="L113" i="1"/>
  <c r="M113" i="1" s="1"/>
  <c r="N113" i="1"/>
  <c r="O113" i="1" s="1"/>
  <c r="R113" i="1"/>
  <c r="K114" i="1"/>
  <c r="L114" i="1"/>
  <c r="M114" i="1" s="1"/>
  <c r="N114" i="1"/>
  <c r="O114" i="1" s="1"/>
  <c r="R114" i="1"/>
  <c r="K115" i="1"/>
  <c r="L115" i="1"/>
  <c r="M115" i="1" s="1"/>
  <c r="N115" i="1"/>
  <c r="O115" i="1" s="1"/>
  <c r="R115" i="1"/>
  <c r="K116" i="1"/>
  <c r="L116" i="1"/>
  <c r="M116" i="1" s="1"/>
  <c r="N116" i="1"/>
  <c r="O116" i="1" s="1"/>
  <c r="R116" i="1"/>
  <c r="K117" i="1"/>
  <c r="L117" i="1"/>
  <c r="M117" i="1" s="1"/>
  <c r="N117" i="1"/>
  <c r="O117" i="1" s="1"/>
  <c r="R117" i="1"/>
  <c r="K118" i="1"/>
  <c r="L118" i="1"/>
  <c r="M118" i="1" s="1"/>
  <c r="N118" i="1"/>
  <c r="O118" i="1" s="1"/>
  <c r="R118" i="1"/>
  <c r="K119" i="1"/>
  <c r="L119" i="1"/>
  <c r="M119" i="1" s="1"/>
  <c r="N119" i="1"/>
  <c r="O119" i="1" s="1"/>
  <c r="R119" i="1"/>
  <c r="K120" i="1"/>
  <c r="L120" i="1"/>
  <c r="M120" i="1" s="1"/>
  <c r="N120" i="1"/>
  <c r="O120" i="1" s="1"/>
  <c r="R120" i="1"/>
  <c r="K121" i="1"/>
  <c r="L121" i="1"/>
  <c r="M121" i="1" s="1"/>
  <c r="N121" i="1"/>
  <c r="O121" i="1" s="1"/>
  <c r="R121" i="1"/>
  <c r="K122" i="1"/>
  <c r="L122" i="1"/>
  <c r="M122" i="1" s="1"/>
  <c r="N122" i="1"/>
  <c r="O122" i="1" s="1"/>
  <c r="R122" i="1"/>
  <c r="K123" i="1"/>
  <c r="L123" i="1"/>
  <c r="M123" i="1" s="1"/>
  <c r="N123" i="1"/>
  <c r="O123" i="1" s="1"/>
  <c r="R123" i="1"/>
  <c r="K124" i="1"/>
  <c r="L124" i="1"/>
  <c r="M124" i="1" s="1"/>
  <c r="N124" i="1"/>
  <c r="O124" i="1" s="1"/>
  <c r="R124" i="1"/>
  <c r="K125" i="1"/>
  <c r="L125" i="1"/>
  <c r="M125" i="1" s="1"/>
  <c r="N125" i="1"/>
  <c r="O125" i="1" s="1"/>
  <c r="R125" i="1"/>
  <c r="K126" i="1"/>
  <c r="L126" i="1"/>
  <c r="M126" i="1" s="1"/>
  <c r="N126" i="1"/>
  <c r="O126" i="1" s="1"/>
  <c r="R126" i="1"/>
  <c r="K127" i="1"/>
  <c r="L127" i="1"/>
  <c r="M127" i="1" s="1"/>
  <c r="N127" i="1"/>
  <c r="O127" i="1" s="1"/>
  <c r="R127" i="1"/>
  <c r="K128" i="1"/>
  <c r="L128" i="1"/>
  <c r="M128" i="1" s="1"/>
  <c r="N128" i="1"/>
  <c r="O128" i="1" s="1"/>
  <c r="R128" i="1"/>
  <c r="K129" i="1"/>
  <c r="L129" i="1"/>
  <c r="M129" i="1" s="1"/>
  <c r="N129" i="1"/>
  <c r="O129" i="1" s="1"/>
  <c r="R129" i="1"/>
  <c r="K130" i="1"/>
  <c r="L130" i="1"/>
  <c r="M130" i="1" s="1"/>
  <c r="N130" i="1"/>
  <c r="O130" i="1" s="1"/>
  <c r="R130" i="1"/>
  <c r="K131" i="1"/>
  <c r="L131" i="1"/>
  <c r="M131" i="1" s="1"/>
  <c r="N131" i="1"/>
  <c r="O131" i="1" s="1"/>
  <c r="R131" i="1"/>
  <c r="K132" i="1"/>
  <c r="L132" i="1"/>
  <c r="M132" i="1" s="1"/>
  <c r="N132" i="1"/>
  <c r="O132" i="1" s="1"/>
  <c r="R132" i="1"/>
  <c r="K133" i="1"/>
  <c r="L133" i="1"/>
  <c r="M133" i="1" s="1"/>
  <c r="N133" i="1"/>
  <c r="O133" i="1" s="1"/>
  <c r="R133" i="1"/>
  <c r="K134" i="1"/>
  <c r="L134" i="1"/>
  <c r="M134" i="1" s="1"/>
  <c r="N134" i="1"/>
  <c r="O134" i="1" s="1"/>
  <c r="R134" i="1"/>
  <c r="K135" i="1"/>
  <c r="L135" i="1"/>
  <c r="M135" i="1" s="1"/>
  <c r="N135" i="1"/>
  <c r="O135" i="1" s="1"/>
  <c r="R135" i="1"/>
  <c r="K136" i="1"/>
  <c r="L136" i="1"/>
  <c r="M136" i="1" s="1"/>
  <c r="N136" i="1"/>
  <c r="O136" i="1" s="1"/>
  <c r="R136" i="1"/>
  <c r="K137" i="1"/>
  <c r="L137" i="1"/>
  <c r="M137" i="1" s="1"/>
  <c r="N137" i="1"/>
  <c r="O137" i="1" s="1"/>
  <c r="R137" i="1"/>
  <c r="K138" i="1"/>
  <c r="L138" i="1"/>
  <c r="M138" i="1" s="1"/>
  <c r="N138" i="1"/>
  <c r="O138" i="1" s="1"/>
  <c r="R138" i="1"/>
  <c r="K139" i="1"/>
  <c r="L139" i="1"/>
  <c r="M139" i="1" s="1"/>
  <c r="N139" i="1"/>
  <c r="O139" i="1" s="1"/>
  <c r="R139" i="1"/>
  <c r="K140" i="1"/>
  <c r="L140" i="1"/>
  <c r="M140" i="1" s="1"/>
  <c r="N140" i="1"/>
  <c r="O140" i="1" s="1"/>
  <c r="R140" i="1"/>
  <c r="K141" i="1"/>
  <c r="L141" i="1"/>
  <c r="M141" i="1" s="1"/>
  <c r="N141" i="1"/>
  <c r="O141" i="1" s="1"/>
  <c r="R141" i="1"/>
  <c r="K142" i="1"/>
  <c r="L142" i="1"/>
  <c r="M142" i="1" s="1"/>
  <c r="N142" i="1"/>
  <c r="O142" i="1" s="1"/>
  <c r="R142" i="1"/>
  <c r="K143" i="1"/>
  <c r="L143" i="1"/>
  <c r="M143" i="1" s="1"/>
  <c r="N143" i="1"/>
  <c r="O143" i="1" s="1"/>
  <c r="R143" i="1"/>
  <c r="K144" i="1"/>
  <c r="L144" i="1"/>
  <c r="M144" i="1" s="1"/>
  <c r="N144" i="1"/>
  <c r="O144" i="1" s="1"/>
  <c r="R144" i="1"/>
  <c r="K145" i="1"/>
  <c r="L145" i="1"/>
  <c r="M145" i="1" s="1"/>
  <c r="N145" i="1"/>
  <c r="O145" i="1" s="1"/>
  <c r="R145" i="1"/>
  <c r="K146" i="1"/>
  <c r="L146" i="1"/>
  <c r="M146" i="1" s="1"/>
  <c r="N146" i="1"/>
  <c r="O146" i="1" s="1"/>
  <c r="R146" i="1"/>
  <c r="K147" i="1"/>
  <c r="L147" i="1"/>
  <c r="M147" i="1" s="1"/>
  <c r="N147" i="1"/>
  <c r="O147" i="1" s="1"/>
  <c r="R147" i="1"/>
  <c r="K148" i="1"/>
  <c r="L148" i="1"/>
  <c r="M148" i="1" s="1"/>
  <c r="N148" i="1"/>
  <c r="O148" i="1" s="1"/>
  <c r="R148" i="1"/>
  <c r="K149" i="1"/>
  <c r="L149" i="1"/>
  <c r="M149" i="1" s="1"/>
  <c r="N149" i="1"/>
  <c r="O149" i="1" s="1"/>
  <c r="R149" i="1"/>
  <c r="K150" i="1"/>
  <c r="L150" i="1"/>
  <c r="M150" i="1" s="1"/>
  <c r="N150" i="1"/>
  <c r="O150" i="1" s="1"/>
  <c r="R150" i="1"/>
  <c r="K151" i="1"/>
  <c r="L151" i="1"/>
  <c r="M151" i="1" s="1"/>
  <c r="N151" i="1"/>
  <c r="O151" i="1" s="1"/>
  <c r="R151" i="1"/>
  <c r="K152" i="1"/>
  <c r="L152" i="1"/>
  <c r="M152" i="1" s="1"/>
  <c r="N152" i="1"/>
  <c r="O152" i="1" s="1"/>
  <c r="R152" i="1"/>
  <c r="K153" i="1"/>
  <c r="L153" i="1"/>
  <c r="M153" i="1" s="1"/>
  <c r="N153" i="1"/>
  <c r="O153" i="1" s="1"/>
  <c r="R153" i="1"/>
  <c r="K154" i="1"/>
  <c r="L154" i="1"/>
  <c r="M154" i="1" s="1"/>
  <c r="N154" i="1"/>
  <c r="O154" i="1" s="1"/>
  <c r="R154" i="1"/>
  <c r="K155" i="1"/>
  <c r="L155" i="1"/>
  <c r="M155" i="1" s="1"/>
  <c r="N155" i="1"/>
  <c r="O155" i="1" s="1"/>
  <c r="R155" i="1"/>
  <c r="K156" i="1"/>
  <c r="L156" i="1"/>
  <c r="M156" i="1" s="1"/>
  <c r="N156" i="1"/>
  <c r="O156" i="1" s="1"/>
  <c r="R156" i="1"/>
  <c r="K157" i="1"/>
  <c r="L157" i="1"/>
  <c r="M157" i="1" s="1"/>
  <c r="N157" i="1"/>
  <c r="O157" i="1" s="1"/>
  <c r="R157" i="1"/>
  <c r="K158" i="1"/>
  <c r="L158" i="1"/>
  <c r="M158" i="1" s="1"/>
  <c r="N158" i="1"/>
  <c r="O158" i="1" s="1"/>
  <c r="R158" i="1"/>
  <c r="K159" i="1"/>
  <c r="L159" i="1"/>
  <c r="M159" i="1" s="1"/>
  <c r="N159" i="1"/>
  <c r="O159" i="1" s="1"/>
  <c r="R159" i="1"/>
  <c r="K160" i="1"/>
  <c r="L160" i="1"/>
  <c r="M160" i="1" s="1"/>
  <c r="N160" i="1"/>
  <c r="O160" i="1" s="1"/>
  <c r="R160" i="1"/>
  <c r="K161" i="1"/>
  <c r="L161" i="1"/>
  <c r="M161" i="1" s="1"/>
  <c r="N161" i="1"/>
  <c r="O161" i="1" s="1"/>
  <c r="R161" i="1"/>
  <c r="K162" i="1"/>
  <c r="L162" i="1"/>
  <c r="M162" i="1" s="1"/>
  <c r="N162" i="1"/>
  <c r="O162" i="1" s="1"/>
  <c r="R162" i="1"/>
  <c r="K163" i="1"/>
  <c r="L163" i="1"/>
  <c r="M163" i="1" s="1"/>
  <c r="N163" i="1"/>
  <c r="O163" i="1" s="1"/>
  <c r="R163" i="1"/>
  <c r="K164" i="1"/>
  <c r="L164" i="1"/>
  <c r="M164" i="1" s="1"/>
  <c r="N164" i="1"/>
  <c r="O164" i="1" s="1"/>
  <c r="R164" i="1"/>
  <c r="K165" i="1"/>
  <c r="L165" i="1"/>
  <c r="M165" i="1" s="1"/>
  <c r="N165" i="1"/>
  <c r="O165" i="1" s="1"/>
  <c r="R165" i="1"/>
  <c r="K166" i="1"/>
  <c r="L166" i="1"/>
  <c r="M166" i="1" s="1"/>
  <c r="N166" i="1"/>
  <c r="O166" i="1" s="1"/>
  <c r="R166" i="1"/>
  <c r="K167" i="1"/>
  <c r="L167" i="1"/>
  <c r="M167" i="1" s="1"/>
  <c r="N167" i="1"/>
  <c r="O167" i="1" s="1"/>
  <c r="R167" i="1"/>
  <c r="K168" i="1"/>
  <c r="L168" i="1"/>
  <c r="M168" i="1" s="1"/>
  <c r="N168" i="1"/>
  <c r="O168" i="1" s="1"/>
  <c r="R168" i="1"/>
  <c r="K169" i="1"/>
  <c r="L169" i="1"/>
  <c r="M169" i="1" s="1"/>
  <c r="N169" i="1"/>
  <c r="O169" i="1" s="1"/>
  <c r="R169" i="1"/>
  <c r="K170" i="1"/>
  <c r="L170" i="1"/>
  <c r="M170" i="1" s="1"/>
  <c r="N170" i="1"/>
  <c r="O170" i="1" s="1"/>
  <c r="R170" i="1"/>
  <c r="K171" i="1"/>
  <c r="L171" i="1"/>
  <c r="M171" i="1" s="1"/>
  <c r="N171" i="1"/>
  <c r="O171" i="1" s="1"/>
  <c r="R171" i="1"/>
  <c r="K172" i="1"/>
  <c r="L172" i="1"/>
  <c r="M172" i="1" s="1"/>
  <c r="N172" i="1"/>
  <c r="O172" i="1" s="1"/>
  <c r="R172" i="1"/>
  <c r="K173" i="1"/>
  <c r="L173" i="1"/>
  <c r="M173" i="1" s="1"/>
  <c r="N173" i="1"/>
  <c r="O173" i="1" s="1"/>
  <c r="R173" i="1"/>
  <c r="K174" i="1"/>
  <c r="L174" i="1"/>
  <c r="M174" i="1" s="1"/>
  <c r="N174" i="1"/>
  <c r="O174" i="1" s="1"/>
  <c r="R174" i="1"/>
  <c r="K175" i="1"/>
  <c r="L175" i="1"/>
  <c r="M175" i="1" s="1"/>
  <c r="N175" i="1"/>
  <c r="O175" i="1" s="1"/>
  <c r="R175" i="1"/>
  <c r="K176" i="1"/>
  <c r="L176" i="1"/>
  <c r="M176" i="1" s="1"/>
  <c r="N176" i="1"/>
  <c r="O176" i="1" s="1"/>
  <c r="R176" i="1"/>
  <c r="K177" i="1"/>
  <c r="L177" i="1"/>
  <c r="M177" i="1" s="1"/>
  <c r="N177" i="1"/>
  <c r="O177" i="1" s="1"/>
  <c r="R177" i="1"/>
  <c r="K178" i="1"/>
  <c r="L178" i="1"/>
  <c r="M178" i="1" s="1"/>
  <c r="N178" i="1"/>
  <c r="O178" i="1" s="1"/>
  <c r="R178" i="1"/>
  <c r="K179" i="1"/>
  <c r="L179" i="1"/>
  <c r="M179" i="1" s="1"/>
  <c r="N179" i="1"/>
  <c r="O179" i="1" s="1"/>
  <c r="R179" i="1"/>
  <c r="K180" i="1"/>
  <c r="L180" i="1"/>
  <c r="M180" i="1" s="1"/>
  <c r="N180" i="1"/>
  <c r="O180" i="1" s="1"/>
  <c r="R180" i="1"/>
  <c r="K181" i="1"/>
  <c r="L181" i="1"/>
  <c r="M181" i="1" s="1"/>
  <c r="N181" i="1"/>
  <c r="O181" i="1" s="1"/>
  <c r="R181" i="1"/>
  <c r="K182" i="1"/>
  <c r="L182" i="1"/>
  <c r="M182" i="1" s="1"/>
  <c r="N182" i="1"/>
  <c r="O182" i="1" s="1"/>
  <c r="R182" i="1"/>
  <c r="K183" i="1"/>
  <c r="L183" i="1"/>
  <c r="M183" i="1" s="1"/>
  <c r="N183" i="1"/>
  <c r="O183" i="1" s="1"/>
  <c r="R183" i="1"/>
  <c r="K184" i="1"/>
  <c r="L184" i="1"/>
  <c r="M184" i="1" s="1"/>
  <c r="N184" i="1"/>
  <c r="O184" i="1" s="1"/>
  <c r="R184" i="1"/>
  <c r="K185" i="1"/>
  <c r="L185" i="1"/>
  <c r="M185" i="1" s="1"/>
  <c r="N185" i="1"/>
  <c r="O185" i="1" s="1"/>
  <c r="R185" i="1"/>
  <c r="K186" i="1"/>
  <c r="L186" i="1"/>
  <c r="M186" i="1" s="1"/>
  <c r="N186" i="1"/>
  <c r="O186" i="1" s="1"/>
  <c r="R186" i="1"/>
  <c r="K187" i="1"/>
  <c r="L187" i="1"/>
  <c r="M187" i="1" s="1"/>
  <c r="N187" i="1"/>
  <c r="O187" i="1" s="1"/>
  <c r="R187" i="1"/>
  <c r="K188" i="1"/>
  <c r="L188" i="1"/>
  <c r="M188" i="1" s="1"/>
  <c r="N188" i="1"/>
  <c r="O188" i="1" s="1"/>
  <c r="R188" i="1"/>
  <c r="K189" i="1"/>
  <c r="L189" i="1"/>
  <c r="M189" i="1" s="1"/>
  <c r="N189" i="1"/>
  <c r="O189" i="1" s="1"/>
  <c r="R189" i="1"/>
  <c r="K190" i="1"/>
  <c r="L190" i="1"/>
  <c r="M190" i="1" s="1"/>
  <c r="N190" i="1"/>
  <c r="O190" i="1" s="1"/>
  <c r="R190" i="1"/>
  <c r="K191" i="1"/>
  <c r="L191" i="1"/>
  <c r="M191" i="1" s="1"/>
  <c r="N191" i="1"/>
  <c r="O191" i="1" s="1"/>
  <c r="R191" i="1"/>
  <c r="K192" i="1"/>
  <c r="L192" i="1"/>
  <c r="M192" i="1" s="1"/>
  <c r="N192" i="1"/>
  <c r="O192" i="1" s="1"/>
  <c r="R192" i="1"/>
  <c r="K193" i="1"/>
  <c r="L193" i="1"/>
  <c r="M193" i="1" s="1"/>
  <c r="N193" i="1"/>
  <c r="O193" i="1" s="1"/>
  <c r="R193" i="1"/>
  <c r="K194" i="1"/>
  <c r="L194" i="1"/>
  <c r="M194" i="1" s="1"/>
  <c r="N194" i="1"/>
  <c r="O194" i="1" s="1"/>
  <c r="R194" i="1"/>
  <c r="K195" i="1"/>
  <c r="L195" i="1"/>
  <c r="M195" i="1" s="1"/>
  <c r="N195" i="1"/>
  <c r="O195" i="1" s="1"/>
  <c r="R195" i="1"/>
  <c r="K196" i="1"/>
  <c r="L196" i="1"/>
  <c r="M196" i="1" s="1"/>
  <c r="N196" i="1"/>
  <c r="O196" i="1" s="1"/>
  <c r="R196" i="1"/>
  <c r="K197" i="1"/>
  <c r="L197" i="1"/>
  <c r="M197" i="1" s="1"/>
  <c r="N197" i="1"/>
  <c r="O197" i="1" s="1"/>
  <c r="R197" i="1"/>
  <c r="K198" i="1"/>
  <c r="L198" i="1"/>
  <c r="M198" i="1" s="1"/>
  <c r="N198" i="1"/>
  <c r="O198" i="1" s="1"/>
  <c r="R198" i="1"/>
  <c r="K199" i="1"/>
  <c r="L199" i="1"/>
  <c r="M199" i="1" s="1"/>
  <c r="N199" i="1"/>
  <c r="O199" i="1" s="1"/>
  <c r="R199" i="1"/>
  <c r="K200" i="1"/>
  <c r="L200" i="1"/>
  <c r="M200" i="1" s="1"/>
  <c r="N200" i="1"/>
  <c r="O200" i="1" s="1"/>
  <c r="R200" i="1"/>
  <c r="K201" i="1"/>
  <c r="L201" i="1"/>
  <c r="M201" i="1" s="1"/>
  <c r="N201" i="1"/>
  <c r="O201" i="1" s="1"/>
  <c r="R201" i="1"/>
  <c r="K202" i="1"/>
  <c r="L202" i="1"/>
  <c r="M202" i="1" s="1"/>
  <c r="N202" i="1"/>
  <c r="O202" i="1" s="1"/>
  <c r="R202" i="1"/>
  <c r="K203" i="1"/>
  <c r="L203" i="1"/>
  <c r="M203" i="1" s="1"/>
  <c r="N203" i="1"/>
  <c r="O203" i="1" s="1"/>
  <c r="R203" i="1"/>
  <c r="K204" i="1"/>
  <c r="L204" i="1"/>
  <c r="M204" i="1" s="1"/>
  <c r="N204" i="1"/>
  <c r="O204" i="1" s="1"/>
  <c r="R204" i="1"/>
  <c r="K205" i="1"/>
  <c r="L205" i="1"/>
  <c r="M205" i="1" s="1"/>
  <c r="N205" i="1"/>
  <c r="O205" i="1" s="1"/>
  <c r="R205" i="1"/>
  <c r="K206" i="1"/>
  <c r="L206" i="1"/>
  <c r="M206" i="1" s="1"/>
  <c r="N206" i="1"/>
  <c r="O206" i="1" s="1"/>
  <c r="R206" i="1"/>
  <c r="K207" i="1"/>
  <c r="L207" i="1"/>
  <c r="M207" i="1" s="1"/>
  <c r="N207" i="1"/>
  <c r="O207" i="1" s="1"/>
  <c r="R207" i="1"/>
  <c r="K208" i="1"/>
  <c r="L208" i="1"/>
  <c r="M208" i="1" s="1"/>
  <c r="N208" i="1"/>
  <c r="O208" i="1" s="1"/>
  <c r="R208" i="1"/>
  <c r="K209" i="1"/>
  <c r="L209" i="1"/>
  <c r="M209" i="1" s="1"/>
  <c r="N209" i="1"/>
  <c r="O209" i="1" s="1"/>
  <c r="R209" i="1"/>
  <c r="K210" i="1"/>
  <c r="L210" i="1"/>
  <c r="M210" i="1" s="1"/>
  <c r="N210" i="1"/>
  <c r="O210" i="1" s="1"/>
  <c r="R210" i="1"/>
  <c r="K211" i="1"/>
  <c r="L211" i="1"/>
  <c r="M211" i="1" s="1"/>
  <c r="N211" i="1"/>
  <c r="O211" i="1" s="1"/>
  <c r="R211" i="1"/>
  <c r="K212" i="1"/>
  <c r="L212" i="1"/>
  <c r="M212" i="1" s="1"/>
  <c r="N212" i="1"/>
  <c r="O212" i="1" s="1"/>
  <c r="R212" i="1"/>
  <c r="K213" i="1"/>
  <c r="L213" i="1"/>
  <c r="M213" i="1" s="1"/>
  <c r="N213" i="1"/>
  <c r="O213" i="1" s="1"/>
  <c r="R213" i="1"/>
  <c r="K214" i="1"/>
  <c r="L214" i="1"/>
  <c r="M214" i="1" s="1"/>
  <c r="N214" i="1"/>
  <c r="O214" i="1" s="1"/>
  <c r="R214" i="1"/>
  <c r="K215" i="1"/>
  <c r="L215" i="1"/>
  <c r="M215" i="1" s="1"/>
  <c r="N215" i="1"/>
  <c r="O215" i="1" s="1"/>
  <c r="R215" i="1"/>
  <c r="K216" i="1"/>
  <c r="L216" i="1"/>
  <c r="M216" i="1" s="1"/>
  <c r="N216" i="1"/>
  <c r="O216" i="1" s="1"/>
  <c r="R216" i="1"/>
  <c r="K217" i="1"/>
  <c r="L217" i="1"/>
  <c r="M217" i="1" s="1"/>
  <c r="N217" i="1"/>
  <c r="O217" i="1" s="1"/>
  <c r="R217" i="1"/>
  <c r="K218" i="1"/>
  <c r="L218" i="1"/>
  <c r="M218" i="1" s="1"/>
  <c r="N218" i="1"/>
  <c r="O218" i="1" s="1"/>
  <c r="R218" i="1"/>
  <c r="K219" i="1"/>
  <c r="L219" i="1"/>
  <c r="M219" i="1" s="1"/>
  <c r="N219" i="1"/>
  <c r="O219" i="1" s="1"/>
  <c r="R219" i="1"/>
  <c r="K220" i="1"/>
  <c r="L220" i="1"/>
  <c r="M220" i="1" s="1"/>
  <c r="N220" i="1"/>
  <c r="O220" i="1" s="1"/>
  <c r="R220" i="1"/>
  <c r="K221" i="1"/>
  <c r="L221" i="1"/>
  <c r="M221" i="1" s="1"/>
  <c r="N221" i="1"/>
  <c r="O221" i="1" s="1"/>
  <c r="R221" i="1"/>
  <c r="K222" i="1"/>
  <c r="L222" i="1"/>
  <c r="M222" i="1" s="1"/>
  <c r="N222" i="1"/>
  <c r="O222" i="1" s="1"/>
  <c r="R222" i="1"/>
  <c r="K223" i="1"/>
  <c r="L223" i="1"/>
  <c r="M223" i="1" s="1"/>
  <c r="N223" i="1"/>
  <c r="O223" i="1" s="1"/>
  <c r="R223" i="1"/>
  <c r="K224" i="1"/>
  <c r="L224" i="1"/>
  <c r="M224" i="1" s="1"/>
  <c r="N224" i="1"/>
  <c r="O224" i="1" s="1"/>
  <c r="R224" i="1"/>
  <c r="K225" i="1"/>
  <c r="L225" i="1"/>
  <c r="M225" i="1" s="1"/>
  <c r="N225" i="1"/>
  <c r="O225" i="1" s="1"/>
  <c r="R225" i="1"/>
  <c r="K226" i="1"/>
  <c r="L226" i="1"/>
  <c r="M226" i="1" s="1"/>
  <c r="N226" i="1"/>
  <c r="O226" i="1" s="1"/>
  <c r="R226" i="1"/>
  <c r="K227" i="1"/>
  <c r="L227" i="1"/>
  <c r="M227" i="1" s="1"/>
  <c r="N227" i="1"/>
  <c r="O227" i="1" s="1"/>
  <c r="R227" i="1"/>
  <c r="K228" i="1"/>
  <c r="L228" i="1"/>
  <c r="M228" i="1" s="1"/>
  <c r="N228" i="1"/>
  <c r="O228" i="1" s="1"/>
  <c r="R228" i="1"/>
  <c r="K229" i="1"/>
  <c r="L229" i="1"/>
  <c r="M229" i="1" s="1"/>
  <c r="N229" i="1"/>
  <c r="O229" i="1" s="1"/>
  <c r="R229" i="1"/>
  <c r="K230" i="1"/>
  <c r="L230" i="1"/>
  <c r="M230" i="1" s="1"/>
  <c r="N230" i="1"/>
  <c r="O230" i="1" s="1"/>
  <c r="R230" i="1"/>
  <c r="K231" i="1"/>
  <c r="L231" i="1"/>
  <c r="M231" i="1" s="1"/>
  <c r="N231" i="1"/>
  <c r="O231" i="1" s="1"/>
  <c r="R231" i="1"/>
  <c r="K232" i="1"/>
  <c r="L232" i="1"/>
  <c r="M232" i="1" s="1"/>
  <c r="N232" i="1"/>
  <c r="O232" i="1" s="1"/>
  <c r="R232" i="1"/>
  <c r="K233" i="1"/>
  <c r="L233" i="1"/>
  <c r="M233" i="1" s="1"/>
  <c r="N233" i="1"/>
  <c r="O233" i="1" s="1"/>
  <c r="R233" i="1"/>
  <c r="K234" i="1"/>
  <c r="L234" i="1"/>
  <c r="M234" i="1" s="1"/>
  <c r="N234" i="1"/>
  <c r="O234" i="1" s="1"/>
  <c r="R234" i="1"/>
  <c r="K235" i="1"/>
  <c r="L235" i="1"/>
  <c r="M235" i="1" s="1"/>
  <c r="N235" i="1"/>
  <c r="O235" i="1" s="1"/>
  <c r="R235" i="1"/>
  <c r="K236" i="1"/>
  <c r="L236" i="1"/>
  <c r="M236" i="1" s="1"/>
  <c r="N236" i="1"/>
  <c r="O236" i="1" s="1"/>
  <c r="R236" i="1"/>
  <c r="K237" i="1"/>
  <c r="L237" i="1"/>
  <c r="M237" i="1" s="1"/>
  <c r="N237" i="1"/>
  <c r="O237" i="1" s="1"/>
  <c r="R237" i="1"/>
  <c r="K238" i="1"/>
  <c r="L238" i="1"/>
  <c r="M238" i="1" s="1"/>
  <c r="N238" i="1"/>
  <c r="O238" i="1" s="1"/>
  <c r="R238" i="1"/>
  <c r="K239" i="1"/>
  <c r="L239" i="1"/>
  <c r="M239" i="1" s="1"/>
  <c r="N239" i="1"/>
  <c r="O239" i="1" s="1"/>
  <c r="R239" i="1"/>
  <c r="K240" i="1"/>
  <c r="L240" i="1"/>
  <c r="M240" i="1" s="1"/>
  <c r="N240" i="1"/>
  <c r="O240" i="1" s="1"/>
  <c r="R240" i="1"/>
  <c r="K241" i="1"/>
  <c r="L241" i="1"/>
  <c r="M241" i="1" s="1"/>
  <c r="N241" i="1"/>
  <c r="O241" i="1" s="1"/>
  <c r="R241" i="1"/>
  <c r="K242" i="1"/>
  <c r="L242" i="1"/>
  <c r="M242" i="1" s="1"/>
  <c r="N242" i="1"/>
  <c r="O242" i="1" s="1"/>
  <c r="R242" i="1"/>
  <c r="K243" i="1"/>
  <c r="L243" i="1"/>
  <c r="M243" i="1" s="1"/>
  <c r="N243" i="1"/>
  <c r="O243" i="1" s="1"/>
  <c r="R243" i="1"/>
  <c r="K244" i="1"/>
  <c r="L244" i="1"/>
  <c r="M244" i="1" s="1"/>
  <c r="N244" i="1"/>
  <c r="O244" i="1" s="1"/>
  <c r="R244" i="1"/>
  <c r="K245" i="1"/>
  <c r="L245" i="1"/>
  <c r="M245" i="1" s="1"/>
  <c r="N245" i="1"/>
  <c r="O245" i="1" s="1"/>
  <c r="R245" i="1"/>
  <c r="K246" i="1"/>
  <c r="L246" i="1"/>
  <c r="M246" i="1" s="1"/>
  <c r="N246" i="1"/>
  <c r="O246" i="1" s="1"/>
  <c r="R246" i="1"/>
  <c r="K247" i="1"/>
  <c r="L247" i="1"/>
  <c r="M247" i="1" s="1"/>
  <c r="N247" i="1"/>
  <c r="O247" i="1" s="1"/>
  <c r="R247" i="1"/>
  <c r="K248" i="1"/>
  <c r="L248" i="1"/>
  <c r="M248" i="1" s="1"/>
  <c r="N248" i="1"/>
  <c r="O248" i="1" s="1"/>
  <c r="R248" i="1"/>
  <c r="K249" i="1"/>
  <c r="L249" i="1"/>
  <c r="M249" i="1" s="1"/>
  <c r="N249" i="1"/>
  <c r="O249" i="1" s="1"/>
  <c r="R249" i="1"/>
  <c r="K250" i="1"/>
  <c r="L250" i="1"/>
  <c r="M250" i="1" s="1"/>
  <c r="N250" i="1"/>
  <c r="O250" i="1" s="1"/>
  <c r="R250" i="1"/>
  <c r="K251" i="1"/>
  <c r="L251" i="1"/>
  <c r="M251" i="1" s="1"/>
  <c r="N251" i="1"/>
  <c r="O251" i="1" s="1"/>
  <c r="R251" i="1"/>
  <c r="K252" i="1"/>
  <c r="L252" i="1"/>
  <c r="M252" i="1" s="1"/>
  <c r="N252" i="1"/>
  <c r="O252" i="1" s="1"/>
  <c r="R252" i="1"/>
  <c r="K253" i="1"/>
  <c r="L253" i="1"/>
  <c r="M253" i="1" s="1"/>
  <c r="N253" i="1"/>
  <c r="O253" i="1" s="1"/>
  <c r="R253" i="1"/>
  <c r="K254" i="1"/>
  <c r="L254" i="1"/>
  <c r="M254" i="1" s="1"/>
  <c r="N254" i="1"/>
  <c r="O254" i="1" s="1"/>
  <c r="R254" i="1"/>
  <c r="K255" i="1"/>
  <c r="L255" i="1"/>
  <c r="M255" i="1" s="1"/>
  <c r="N255" i="1"/>
  <c r="O255" i="1" s="1"/>
  <c r="R255" i="1"/>
  <c r="K256" i="1"/>
  <c r="L256" i="1"/>
  <c r="M256" i="1" s="1"/>
  <c r="N256" i="1"/>
  <c r="O256" i="1" s="1"/>
  <c r="R256" i="1"/>
  <c r="K257" i="1"/>
  <c r="L257" i="1"/>
  <c r="M257" i="1" s="1"/>
  <c r="N257" i="1"/>
  <c r="O257" i="1" s="1"/>
  <c r="R257" i="1"/>
  <c r="K258" i="1"/>
  <c r="L258" i="1"/>
  <c r="M258" i="1" s="1"/>
  <c r="N258" i="1"/>
  <c r="O258" i="1" s="1"/>
  <c r="R258" i="1"/>
  <c r="K259" i="1"/>
  <c r="L259" i="1"/>
  <c r="M259" i="1" s="1"/>
  <c r="N259" i="1"/>
  <c r="O259" i="1" s="1"/>
  <c r="R259" i="1"/>
  <c r="K260" i="1"/>
  <c r="L260" i="1"/>
  <c r="M260" i="1" s="1"/>
  <c r="N260" i="1"/>
  <c r="O260" i="1" s="1"/>
  <c r="R260" i="1"/>
  <c r="K261" i="1"/>
  <c r="L261" i="1"/>
  <c r="M261" i="1" s="1"/>
  <c r="N261" i="1"/>
  <c r="O261" i="1" s="1"/>
  <c r="R261" i="1"/>
  <c r="K262" i="1"/>
  <c r="L262" i="1"/>
  <c r="M262" i="1" s="1"/>
  <c r="N262" i="1"/>
  <c r="O262" i="1" s="1"/>
  <c r="R262" i="1"/>
  <c r="K263" i="1"/>
  <c r="L263" i="1"/>
  <c r="M263" i="1" s="1"/>
  <c r="N263" i="1"/>
  <c r="O263" i="1" s="1"/>
  <c r="R263" i="1"/>
  <c r="K264" i="1"/>
  <c r="L264" i="1"/>
  <c r="M264" i="1" s="1"/>
  <c r="N264" i="1"/>
  <c r="O264" i="1" s="1"/>
  <c r="R264" i="1"/>
  <c r="K265" i="1"/>
  <c r="L265" i="1"/>
  <c r="M265" i="1" s="1"/>
  <c r="N265" i="1"/>
  <c r="O265" i="1" s="1"/>
  <c r="R265" i="1"/>
  <c r="K266" i="1"/>
  <c r="L266" i="1"/>
  <c r="M266" i="1" s="1"/>
  <c r="N266" i="1"/>
  <c r="O266" i="1" s="1"/>
  <c r="R266" i="1"/>
  <c r="K267" i="1"/>
  <c r="L267" i="1"/>
  <c r="M267" i="1" s="1"/>
  <c r="N267" i="1"/>
  <c r="O267" i="1" s="1"/>
  <c r="R267" i="1"/>
  <c r="K268" i="1"/>
  <c r="L268" i="1"/>
  <c r="M268" i="1" s="1"/>
  <c r="N268" i="1"/>
  <c r="O268" i="1" s="1"/>
  <c r="R268" i="1"/>
  <c r="K269" i="1"/>
  <c r="L269" i="1"/>
  <c r="M269" i="1" s="1"/>
  <c r="N269" i="1"/>
  <c r="O269" i="1" s="1"/>
  <c r="R269" i="1"/>
  <c r="K270" i="1"/>
  <c r="L270" i="1"/>
  <c r="M270" i="1" s="1"/>
  <c r="N270" i="1"/>
  <c r="O270" i="1" s="1"/>
  <c r="R270" i="1"/>
  <c r="K271" i="1"/>
  <c r="L271" i="1"/>
  <c r="M271" i="1" s="1"/>
  <c r="N271" i="1"/>
  <c r="O271" i="1" s="1"/>
  <c r="R271" i="1"/>
  <c r="K272" i="1"/>
  <c r="L272" i="1"/>
  <c r="M272" i="1" s="1"/>
  <c r="N272" i="1"/>
  <c r="O272" i="1" s="1"/>
  <c r="R272" i="1"/>
  <c r="K273" i="1"/>
  <c r="L273" i="1"/>
  <c r="M273" i="1" s="1"/>
  <c r="N273" i="1"/>
  <c r="O273" i="1" s="1"/>
  <c r="R273" i="1"/>
  <c r="K274" i="1"/>
  <c r="L274" i="1"/>
  <c r="M274" i="1" s="1"/>
  <c r="N274" i="1"/>
  <c r="O274" i="1" s="1"/>
  <c r="R274" i="1"/>
  <c r="K275" i="1"/>
  <c r="L275" i="1"/>
  <c r="M275" i="1" s="1"/>
  <c r="N275" i="1"/>
  <c r="O275" i="1" s="1"/>
  <c r="R275" i="1"/>
  <c r="K276" i="1"/>
  <c r="L276" i="1"/>
  <c r="M276" i="1" s="1"/>
  <c r="N276" i="1"/>
  <c r="O276" i="1" s="1"/>
  <c r="R276" i="1"/>
  <c r="K277" i="1"/>
  <c r="L277" i="1"/>
  <c r="M277" i="1" s="1"/>
  <c r="N277" i="1"/>
  <c r="O277" i="1" s="1"/>
  <c r="R277" i="1"/>
  <c r="K278" i="1"/>
  <c r="L278" i="1"/>
  <c r="M278" i="1" s="1"/>
  <c r="N278" i="1"/>
  <c r="O278" i="1" s="1"/>
  <c r="R278" i="1"/>
  <c r="K279" i="1"/>
  <c r="L279" i="1"/>
  <c r="M279" i="1" s="1"/>
  <c r="N279" i="1"/>
  <c r="O279" i="1" s="1"/>
  <c r="R279" i="1"/>
  <c r="K280" i="1"/>
  <c r="L280" i="1"/>
  <c r="M280" i="1" s="1"/>
  <c r="N280" i="1"/>
  <c r="O280" i="1" s="1"/>
  <c r="R280" i="1"/>
  <c r="K281" i="1"/>
  <c r="L281" i="1"/>
  <c r="M281" i="1" s="1"/>
  <c r="N281" i="1"/>
  <c r="O281" i="1" s="1"/>
  <c r="R281" i="1"/>
  <c r="K282" i="1"/>
  <c r="L282" i="1"/>
  <c r="M282" i="1" s="1"/>
  <c r="N282" i="1"/>
  <c r="O282" i="1" s="1"/>
  <c r="R282" i="1"/>
  <c r="K283" i="1"/>
  <c r="L283" i="1"/>
  <c r="M283" i="1" s="1"/>
  <c r="N283" i="1"/>
  <c r="O283" i="1" s="1"/>
  <c r="R283" i="1"/>
  <c r="K284" i="1"/>
  <c r="L284" i="1"/>
  <c r="M284" i="1" s="1"/>
  <c r="N284" i="1"/>
  <c r="O284" i="1" s="1"/>
  <c r="R284" i="1"/>
  <c r="K285" i="1"/>
  <c r="L285" i="1"/>
  <c r="M285" i="1" s="1"/>
  <c r="N285" i="1"/>
  <c r="O285" i="1" s="1"/>
  <c r="R285" i="1"/>
  <c r="K286" i="1"/>
  <c r="L286" i="1"/>
  <c r="M286" i="1" s="1"/>
  <c r="N286" i="1"/>
  <c r="O286" i="1" s="1"/>
  <c r="R286" i="1"/>
  <c r="R18" i="1"/>
  <c r="N18" i="1"/>
  <c r="O18" i="1" s="1"/>
  <c r="L18" i="1"/>
  <c r="M18" i="1" s="1"/>
  <c r="K18" i="1"/>
  <c r="R17" i="1"/>
  <c r="N17" i="1"/>
  <c r="O17" i="1" s="1"/>
  <c r="L17" i="1"/>
  <c r="M17" i="1" s="1"/>
  <c r="K17" i="1"/>
  <c r="R16" i="1"/>
  <c r="N16" i="1"/>
  <c r="O16" i="1" s="1"/>
  <c r="L16" i="1"/>
  <c r="M16" i="1" s="1"/>
  <c r="K16" i="1"/>
  <c r="R15" i="1"/>
  <c r="N15" i="1"/>
  <c r="O15" i="1" s="1"/>
  <c r="L15" i="1"/>
  <c r="M15" i="1" s="1"/>
  <c r="K15" i="1"/>
  <c r="R14" i="1"/>
  <c r="N14" i="1"/>
  <c r="O14" i="1" s="1"/>
  <c r="L14" i="1"/>
  <c r="M14" i="1" s="1"/>
  <c r="K14" i="1"/>
  <c r="R13" i="1"/>
  <c r="N13" i="1"/>
  <c r="O13" i="1" s="1"/>
  <c r="L13" i="1"/>
  <c r="M13" i="1" s="1"/>
  <c r="K13" i="1"/>
  <c r="R12" i="1"/>
  <c r="N12" i="1"/>
  <c r="O12" i="1" s="1"/>
  <c r="L12" i="1"/>
  <c r="M12" i="1" s="1"/>
  <c r="K12" i="1"/>
  <c r="R11" i="1"/>
  <c r="N11" i="1"/>
  <c r="O11" i="1" s="1"/>
  <c r="L11" i="1"/>
  <c r="M11" i="1" s="1"/>
  <c r="K11" i="1"/>
  <c r="R10" i="1"/>
  <c r="N10" i="1"/>
  <c r="O10" i="1" s="1"/>
  <c r="L10" i="1"/>
  <c r="M10" i="1" s="1"/>
  <c r="K10" i="1"/>
  <c r="R9" i="1"/>
  <c r="N9" i="1"/>
  <c r="O9" i="1" s="1"/>
  <c r="L9" i="1"/>
  <c r="M9" i="1" s="1"/>
  <c r="K9" i="1"/>
  <c r="R8" i="1"/>
  <c r="N8" i="1"/>
  <c r="O8" i="1" s="1"/>
  <c r="L8" i="1"/>
  <c r="M8" i="1" s="1"/>
  <c r="K8" i="1"/>
  <c r="R7" i="1"/>
  <c r="N7" i="1"/>
  <c r="O7" i="1" s="1"/>
  <c r="L7" i="1"/>
  <c r="M7" i="1" s="1"/>
  <c r="K7" i="1"/>
  <c r="R6" i="1"/>
  <c r="N6" i="1"/>
  <c r="O6" i="1" s="1"/>
  <c r="L6" i="1"/>
  <c r="M6" i="1" s="1"/>
  <c r="K6" i="1"/>
  <c r="R5" i="1"/>
  <c r="N5" i="1"/>
  <c r="O5" i="1" s="1"/>
  <c r="L5" i="1"/>
  <c r="M5" i="1" s="1"/>
  <c r="K5" i="1"/>
  <c r="R4" i="1"/>
  <c r="I4" i="9" s="1"/>
  <c r="N4" i="1"/>
  <c r="L4" i="1"/>
  <c r="K4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M363" i="9" l="1"/>
  <c r="AG363" i="9"/>
  <c r="S5" i="1"/>
  <c r="I5" i="9"/>
  <c r="I580" i="9" s="1"/>
  <c r="S7" i="1"/>
  <c r="I7" i="9"/>
  <c r="S9" i="1"/>
  <c r="I9" i="9"/>
  <c r="S11" i="1"/>
  <c r="I11" i="9"/>
  <c r="S13" i="1"/>
  <c r="I13" i="9"/>
  <c r="S14" i="1"/>
  <c r="I14" i="9"/>
  <c r="S15" i="1"/>
  <c r="I15" i="9"/>
  <c r="S16" i="1"/>
  <c r="I16" i="9"/>
  <c r="S18" i="1"/>
  <c r="I18" i="9"/>
  <c r="S47" i="1"/>
  <c r="I47" i="9"/>
  <c r="S45" i="1"/>
  <c r="I45" i="9"/>
  <c r="S43" i="1"/>
  <c r="I43" i="9"/>
  <c r="S41" i="1"/>
  <c r="I41" i="9"/>
  <c r="S37" i="1"/>
  <c r="I37" i="9"/>
  <c r="S34" i="1"/>
  <c r="I34" i="9"/>
  <c r="S32" i="1"/>
  <c r="I32" i="9"/>
  <c r="S30" i="1"/>
  <c r="I30" i="9"/>
  <c r="S28" i="1"/>
  <c r="I28" i="9"/>
  <c r="S26" i="1"/>
  <c r="I26" i="9"/>
  <c r="S24" i="1"/>
  <c r="I24" i="9"/>
  <c r="S23" i="1"/>
  <c r="I23" i="9"/>
  <c r="S22" i="1"/>
  <c r="I22" i="9"/>
  <c r="S19" i="1"/>
  <c r="I19" i="9"/>
  <c r="M360" i="9"/>
  <c r="AG360" i="9"/>
  <c r="AG356" i="9"/>
  <c r="M356" i="9"/>
  <c r="M352" i="9"/>
  <c r="AG352" i="9"/>
  <c r="AG348" i="9"/>
  <c r="M348" i="9"/>
  <c r="M344" i="9"/>
  <c r="AG344" i="9"/>
  <c r="AG340" i="9"/>
  <c r="M340" i="9"/>
  <c r="M336" i="9"/>
  <c r="AG336" i="9"/>
  <c r="AG332" i="9"/>
  <c r="M332" i="9"/>
  <c r="M328" i="9"/>
  <c r="AG328" i="9"/>
  <c r="AG324" i="9"/>
  <c r="M324" i="9"/>
  <c r="AG575" i="9"/>
  <c r="M575" i="9"/>
  <c r="M571" i="9"/>
  <c r="AG571" i="9"/>
  <c r="AG567" i="9"/>
  <c r="M567" i="9"/>
  <c r="M563" i="9"/>
  <c r="AG563" i="9"/>
  <c r="AG559" i="9"/>
  <c r="M559" i="9"/>
  <c r="M555" i="9"/>
  <c r="AG555" i="9"/>
  <c r="AG551" i="9"/>
  <c r="M551" i="9"/>
  <c r="M547" i="9"/>
  <c r="AG547" i="9"/>
  <c r="AG543" i="9"/>
  <c r="M543" i="9"/>
  <c r="M539" i="9"/>
  <c r="AG539" i="9"/>
  <c r="AG535" i="9"/>
  <c r="M535" i="9"/>
  <c r="M531" i="9"/>
  <c r="AG531" i="9"/>
  <c r="AG527" i="9"/>
  <c r="M527" i="9"/>
  <c r="M523" i="9"/>
  <c r="AG523" i="9"/>
  <c r="AG519" i="9"/>
  <c r="M519" i="9"/>
  <c r="M515" i="9"/>
  <c r="AG515" i="9"/>
  <c r="AG511" i="9"/>
  <c r="M511" i="9"/>
  <c r="M507" i="9"/>
  <c r="AG507" i="9"/>
  <c r="AG503" i="9"/>
  <c r="M503" i="9"/>
  <c r="M499" i="9"/>
  <c r="AG499" i="9"/>
  <c r="AG495" i="9"/>
  <c r="M495" i="9"/>
  <c r="M491" i="9"/>
  <c r="AG491" i="9"/>
  <c r="AG487" i="9"/>
  <c r="M487" i="9"/>
  <c r="M320" i="9"/>
  <c r="AG320" i="9"/>
  <c r="AG316" i="9"/>
  <c r="M316" i="9"/>
  <c r="M312" i="9"/>
  <c r="AG312" i="9"/>
  <c r="AG308" i="9"/>
  <c r="M308" i="9"/>
  <c r="M304" i="9"/>
  <c r="AG304" i="9"/>
  <c r="AG300" i="9"/>
  <c r="M300" i="9"/>
  <c r="M296" i="9"/>
  <c r="AG296" i="9"/>
  <c r="AG292" i="9"/>
  <c r="M292" i="9"/>
  <c r="M288" i="9"/>
  <c r="AG288" i="9"/>
  <c r="AG484" i="9"/>
  <c r="M484" i="9"/>
  <c r="M480" i="9"/>
  <c r="AG480" i="9"/>
  <c r="AG476" i="9"/>
  <c r="M476" i="9"/>
  <c r="M472" i="9"/>
  <c r="AG472" i="9"/>
  <c r="AG468" i="9"/>
  <c r="M468" i="9"/>
  <c r="M464" i="9"/>
  <c r="AG464" i="9"/>
  <c r="AG460" i="9"/>
  <c r="M460" i="9"/>
  <c r="M456" i="9"/>
  <c r="AG456" i="9"/>
  <c r="AG452" i="9"/>
  <c r="M452" i="9"/>
  <c r="M448" i="9"/>
  <c r="AG448" i="9"/>
  <c r="AG444" i="9"/>
  <c r="M444" i="9"/>
  <c r="M440" i="9"/>
  <c r="AG440" i="9"/>
  <c r="AG436" i="9"/>
  <c r="M436" i="9"/>
  <c r="M432" i="9"/>
  <c r="AG432" i="9"/>
  <c r="AG428" i="9"/>
  <c r="M428" i="9"/>
  <c r="M424" i="9"/>
  <c r="AG424" i="9"/>
  <c r="AG420" i="9"/>
  <c r="M420" i="9"/>
  <c r="M416" i="9"/>
  <c r="AG416" i="9"/>
  <c r="AG412" i="9"/>
  <c r="M412" i="9"/>
  <c r="M408" i="9"/>
  <c r="AG408" i="9"/>
  <c r="AG404" i="9"/>
  <c r="M404" i="9"/>
  <c r="M400" i="9"/>
  <c r="AG400" i="9"/>
  <c r="AG396" i="9"/>
  <c r="M396" i="9"/>
  <c r="M392" i="9"/>
  <c r="AG392" i="9"/>
  <c r="AG388" i="9"/>
  <c r="M388" i="9"/>
  <c r="M384" i="9"/>
  <c r="AG384" i="9"/>
  <c r="AG380" i="9"/>
  <c r="M380" i="9"/>
  <c r="M376" i="9"/>
  <c r="AG376" i="9"/>
  <c r="AG372" i="9"/>
  <c r="M372" i="9"/>
  <c r="M368" i="9"/>
  <c r="AG368" i="9"/>
  <c r="AG364" i="9"/>
  <c r="M364" i="9"/>
  <c r="AG305" i="9"/>
  <c r="M305" i="9"/>
  <c r="AG447" i="9"/>
  <c r="M447" i="9"/>
  <c r="M435" i="9"/>
  <c r="AG435" i="9"/>
  <c r="AG425" i="9"/>
  <c r="M425" i="9"/>
  <c r="AG415" i="9"/>
  <c r="M415" i="9"/>
  <c r="M405" i="9"/>
  <c r="AG405" i="9"/>
  <c r="M395" i="9"/>
  <c r="AG395" i="9"/>
  <c r="M381" i="9"/>
  <c r="AG381" i="9"/>
  <c r="M371" i="9"/>
  <c r="AG371" i="9"/>
  <c r="AG359" i="9"/>
  <c r="M359" i="9"/>
  <c r="M355" i="9"/>
  <c r="AG355" i="9"/>
  <c r="AG351" i="9"/>
  <c r="M351" i="9"/>
  <c r="M347" i="9"/>
  <c r="AG347" i="9"/>
  <c r="AG343" i="9"/>
  <c r="M343" i="9"/>
  <c r="M339" i="9"/>
  <c r="AG339" i="9"/>
  <c r="AG335" i="9"/>
  <c r="M335" i="9"/>
  <c r="M331" i="9"/>
  <c r="AG331" i="9"/>
  <c r="AG327" i="9"/>
  <c r="M327" i="9"/>
  <c r="M578" i="9"/>
  <c r="AG578" i="9"/>
  <c r="AG574" i="9"/>
  <c r="M574" i="9"/>
  <c r="M570" i="9"/>
  <c r="AG570" i="9"/>
  <c r="AG566" i="9"/>
  <c r="M566" i="9"/>
  <c r="M562" i="9"/>
  <c r="AG562" i="9"/>
  <c r="AG558" i="9"/>
  <c r="M558" i="9"/>
  <c r="M554" i="9"/>
  <c r="AG554" i="9"/>
  <c r="AG550" i="9"/>
  <c r="M550" i="9"/>
  <c r="M546" i="9"/>
  <c r="AG546" i="9"/>
  <c r="AG542" i="9"/>
  <c r="M542" i="9"/>
  <c r="M538" i="9"/>
  <c r="AG538" i="9"/>
  <c r="AG534" i="9"/>
  <c r="M534" i="9"/>
  <c r="M530" i="9"/>
  <c r="AG530" i="9"/>
  <c r="AG526" i="9"/>
  <c r="M526" i="9"/>
  <c r="M522" i="9"/>
  <c r="AG522" i="9"/>
  <c r="AG518" i="9"/>
  <c r="M518" i="9"/>
  <c r="M514" i="9"/>
  <c r="AG514" i="9"/>
  <c r="AG510" i="9"/>
  <c r="M510" i="9"/>
  <c r="M506" i="9"/>
  <c r="AG506" i="9"/>
  <c r="AG502" i="9"/>
  <c r="M502" i="9"/>
  <c r="M498" i="9"/>
  <c r="AG498" i="9"/>
  <c r="AG494" i="9"/>
  <c r="M494" i="9"/>
  <c r="M490" i="9"/>
  <c r="AG490" i="9"/>
  <c r="M323" i="9"/>
  <c r="AG323" i="9"/>
  <c r="AG319" i="9"/>
  <c r="M319" i="9"/>
  <c r="M315" i="9"/>
  <c r="AG315" i="9"/>
  <c r="AG311" i="9"/>
  <c r="M311" i="9"/>
  <c r="M307" i="9"/>
  <c r="AG307" i="9"/>
  <c r="M301" i="9"/>
  <c r="AG301" i="9"/>
  <c r="AG297" i="9"/>
  <c r="M297" i="9"/>
  <c r="M293" i="9"/>
  <c r="AG293" i="9"/>
  <c r="AG289" i="9"/>
  <c r="M289" i="9"/>
  <c r="M485" i="9"/>
  <c r="AG485" i="9"/>
  <c r="AG481" i="9"/>
  <c r="M481" i="9"/>
  <c r="M477" i="9"/>
  <c r="AG477" i="9"/>
  <c r="AG473" i="9"/>
  <c r="M473" i="9"/>
  <c r="M469" i="9"/>
  <c r="AG469" i="9"/>
  <c r="AG465" i="9"/>
  <c r="M465" i="9"/>
  <c r="M461" i="9"/>
  <c r="AG461" i="9"/>
  <c r="AG457" i="9"/>
  <c r="M457" i="9"/>
  <c r="M451" i="9"/>
  <c r="AG451" i="9"/>
  <c r="M445" i="9"/>
  <c r="AG445" i="9"/>
  <c r="AG439" i="9"/>
  <c r="M439" i="9"/>
  <c r="AG433" i="9"/>
  <c r="M433" i="9"/>
  <c r="M427" i="9"/>
  <c r="AG427" i="9"/>
  <c r="M419" i="9"/>
  <c r="AG419" i="9"/>
  <c r="M413" i="9"/>
  <c r="AG413" i="9"/>
  <c r="AG407" i="9"/>
  <c r="M407" i="9"/>
  <c r="AG399" i="9"/>
  <c r="M399" i="9"/>
  <c r="AG393" i="9"/>
  <c r="M393" i="9"/>
  <c r="M387" i="9"/>
  <c r="AG387" i="9"/>
  <c r="AG383" i="9"/>
  <c r="M383" i="9"/>
  <c r="AG377" i="9"/>
  <c r="M377" i="9"/>
  <c r="AG369" i="9"/>
  <c r="M369" i="9"/>
  <c r="S286" i="1"/>
  <c r="I286" i="9"/>
  <c r="S285" i="1"/>
  <c r="I285" i="9"/>
  <c r="S284" i="1"/>
  <c r="I284" i="9"/>
  <c r="S283" i="1"/>
  <c r="I283" i="9"/>
  <c r="S282" i="1"/>
  <c r="I282" i="9"/>
  <c r="S281" i="1"/>
  <c r="I281" i="9"/>
  <c r="S280" i="1"/>
  <c r="I280" i="9"/>
  <c r="S279" i="1"/>
  <c r="I279" i="9"/>
  <c r="S278" i="1"/>
  <c r="I278" i="9"/>
  <c r="S277" i="1"/>
  <c r="I277" i="9"/>
  <c r="S276" i="1"/>
  <c r="I276" i="9"/>
  <c r="S275" i="1"/>
  <c r="I275" i="9"/>
  <c r="S274" i="1"/>
  <c r="I274" i="9"/>
  <c r="S273" i="1"/>
  <c r="I273" i="9"/>
  <c r="S272" i="1"/>
  <c r="I272" i="9"/>
  <c r="S271" i="1"/>
  <c r="I271" i="9"/>
  <c r="S270" i="1"/>
  <c r="I270" i="9"/>
  <c r="S269" i="1"/>
  <c r="I269" i="9"/>
  <c r="S268" i="1"/>
  <c r="I268" i="9"/>
  <c r="S267" i="1"/>
  <c r="I267" i="9"/>
  <c r="S266" i="1"/>
  <c r="I266" i="9"/>
  <c r="S265" i="1"/>
  <c r="I265" i="9"/>
  <c r="S264" i="1"/>
  <c r="I264" i="9"/>
  <c r="S263" i="1"/>
  <c r="I263" i="9"/>
  <c r="S262" i="1"/>
  <c r="I262" i="9"/>
  <c r="S261" i="1"/>
  <c r="I261" i="9"/>
  <c r="S260" i="1"/>
  <c r="I260" i="9"/>
  <c r="S259" i="1"/>
  <c r="I259" i="9"/>
  <c r="S258" i="1"/>
  <c r="I258" i="9"/>
  <c r="S257" i="1"/>
  <c r="I257" i="9"/>
  <c r="S256" i="1"/>
  <c r="I256" i="9"/>
  <c r="S255" i="1"/>
  <c r="I255" i="9"/>
  <c r="S254" i="1"/>
  <c r="I254" i="9"/>
  <c r="S253" i="1"/>
  <c r="I253" i="9"/>
  <c r="S252" i="1"/>
  <c r="I252" i="9"/>
  <c r="S251" i="1"/>
  <c r="I251" i="9"/>
  <c r="S250" i="1"/>
  <c r="I250" i="9"/>
  <c r="S249" i="1"/>
  <c r="I249" i="9"/>
  <c r="S248" i="1"/>
  <c r="I248" i="9"/>
  <c r="S247" i="1"/>
  <c r="I247" i="9"/>
  <c r="S246" i="1"/>
  <c r="I246" i="9"/>
  <c r="S245" i="1"/>
  <c r="I245" i="9"/>
  <c r="S244" i="1"/>
  <c r="I244" i="9"/>
  <c r="S243" i="1"/>
  <c r="I243" i="9"/>
  <c r="S242" i="1"/>
  <c r="I242" i="9"/>
  <c r="S241" i="1"/>
  <c r="I241" i="9"/>
  <c r="S240" i="1"/>
  <c r="I240" i="9"/>
  <c r="S239" i="1"/>
  <c r="I239" i="9"/>
  <c r="S238" i="1"/>
  <c r="I238" i="9"/>
  <c r="S237" i="1"/>
  <c r="I237" i="9"/>
  <c r="S236" i="1"/>
  <c r="I236" i="9"/>
  <c r="S235" i="1"/>
  <c r="I235" i="9"/>
  <c r="S234" i="1"/>
  <c r="I234" i="9"/>
  <c r="S233" i="1"/>
  <c r="I233" i="9"/>
  <c r="S232" i="1"/>
  <c r="I232" i="9"/>
  <c r="S231" i="1"/>
  <c r="I231" i="9"/>
  <c r="S230" i="1"/>
  <c r="I230" i="9"/>
  <c r="S229" i="1"/>
  <c r="I229" i="9"/>
  <c r="S228" i="1"/>
  <c r="I228" i="9"/>
  <c r="S227" i="1"/>
  <c r="I227" i="9"/>
  <c r="S226" i="1"/>
  <c r="I226" i="9"/>
  <c r="S225" i="1"/>
  <c r="I225" i="9"/>
  <c r="S224" i="1"/>
  <c r="I224" i="9"/>
  <c r="S223" i="1"/>
  <c r="I223" i="9"/>
  <c r="S222" i="1"/>
  <c r="I222" i="9"/>
  <c r="S221" i="1"/>
  <c r="I221" i="9"/>
  <c r="S220" i="1"/>
  <c r="I220" i="9"/>
  <c r="S219" i="1"/>
  <c r="I219" i="9"/>
  <c r="S218" i="1"/>
  <c r="I218" i="9"/>
  <c r="S217" i="1"/>
  <c r="I217" i="9"/>
  <c r="S216" i="1"/>
  <c r="I216" i="9"/>
  <c r="S215" i="1"/>
  <c r="I215" i="9"/>
  <c r="S214" i="1"/>
  <c r="I214" i="9"/>
  <c r="S213" i="1"/>
  <c r="I213" i="9"/>
  <c r="S212" i="1"/>
  <c r="I212" i="9"/>
  <c r="S211" i="1"/>
  <c r="I211" i="9"/>
  <c r="S210" i="1"/>
  <c r="I210" i="9"/>
  <c r="S209" i="1"/>
  <c r="I209" i="9"/>
  <c r="S208" i="1"/>
  <c r="I208" i="9"/>
  <c r="S207" i="1"/>
  <c r="I207" i="9"/>
  <c r="S206" i="1"/>
  <c r="I206" i="9"/>
  <c r="S205" i="1"/>
  <c r="I205" i="9"/>
  <c r="S204" i="1"/>
  <c r="I204" i="9"/>
  <c r="S203" i="1"/>
  <c r="I203" i="9"/>
  <c r="S202" i="1"/>
  <c r="I202" i="9"/>
  <c r="S201" i="1"/>
  <c r="I201" i="9"/>
  <c r="S200" i="1"/>
  <c r="I200" i="9"/>
  <c r="S199" i="1"/>
  <c r="I199" i="9"/>
  <c r="S198" i="1"/>
  <c r="I198" i="9"/>
  <c r="S197" i="1"/>
  <c r="I197" i="9"/>
  <c r="S196" i="1"/>
  <c r="I196" i="9"/>
  <c r="S195" i="1"/>
  <c r="I195" i="9"/>
  <c r="S194" i="1"/>
  <c r="I194" i="9"/>
  <c r="S193" i="1"/>
  <c r="I193" i="9"/>
  <c r="S192" i="1"/>
  <c r="I192" i="9"/>
  <c r="S191" i="1"/>
  <c r="I191" i="9"/>
  <c r="S190" i="1"/>
  <c r="I190" i="9"/>
  <c r="S189" i="1"/>
  <c r="I189" i="9"/>
  <c r="S188" i="1"/>
  <c r="I188" i="9"/>
  <c r="S187" i="1"/>
  <c r="I187" i="9"/>
  <c r="S186" i="1"/>
  <c r="I186" i="9"/>
  <c r="S185" i="1"/>
  <c r="I185" i="9"/>
  <c r="S184" i="1"/>
  <c r="I184" i="9"/>
  <c r="S183" i="1"/>
  <c r="I183" i="9"/>
  <c r="S182" i="1"/>
  <c r="I182" i="9"/>
  <c r="S181" i="1"/>
  <c r="I181" i="9"/>
  <c r="S180" i="1"/>
  <c r="I180" i="9"/>
  <c r="S179" i="1"/>
  <c r="I179" i="9"/>
  <c r="S178" i="1"/>
  <c r="I178" i="9"/>
  <c r="S177" i="1"/>
  <c r="I177" i="9"/>
  <c r="S176" i="1"/>
  <c r="I176" i="9"/>
  <c r="S175" i="1"/>
  <c r="I175" i="9"/>
  <c r="S174" i="1"/>
  <c r="I174" i="9"/>
  <c r="S173" i="1"/>
  <c r="I173" i="9"/>
  <c r="S172" i="1"/>
  <c r="I172" i="9"/>
  <c r="S171" i="1"/>
  <c r="I171" i="9"/>
  <c r="S170" i="1"/>
  <c r="I170" i="9"/>
  <c r="S169" i="1"/>
  <c r="I169" i="9"/>
  <c r="S168" i="1"/>
  <c r="I168" i="9"/>
  <c r="S167" i="1"/>
  <c r="I167" i="9"/>
  <c r="S166" i="1"/>
  <c r="I166" i="9"/>
  <c r="S165" i="1"/>
  <c r="I165" i="9"/>
  <c r="S164" i="1"/>
  <c r="I164" i="9"/>
  <c r="S163" i="1"/>
  <c r="I163" i="9"/>
  <c r="S162" i="1"/>
  <c r="I162" i="9"/>
  <c r="S161" i="1"/>
  <c r="I161" i="9"/>
  <c r="S160" i="1"/>
  <c r="I160" i="9"/>
  <c r="S159" i="1"/>
  <c r="I159" i="9"/>
  <c r="S158" i="1"/>
  <c r="I158" i="9"/>
  <c r="S157" i="1"/>
  <c r="I157" i="9"/>
  <c r="S156" i="1"/>
  <c r="I156" i="9"/>
  <c r="S155" i="1"/>
  <c r="I155" i="9"/>
  <c r="S154" i="1"/>
  <c r="I154" i="9"/>
  <c r="S153" i="1"/>
  <c r="I153" i="9"/>
  <c r="S152" i="1"/>
  <c r="I152" i="9"/>
  <c r="S151" i="1"/>
  <c r="I151" i="9"/>
  <c r="S150" i="1"/>
  <c r="I150" i="9"/>
  <c r="S149" i="1"/>
  <c r="I149" i="9"/>
  <c r="S148" i="1"/>
  <c r="I148" i="9"/>
  <c r="S147" i="1"/>
  <c r="I147" i="9"/>
  <c r="S146" i="1"/>
  <c r="I146" i="9"/>
  <c r="S145" i="1"/>
  <c r="I145" i="9"/>
  <c r="S144" i="1"/>
  <c r="I144" i="9"/>
  <c r="S143" i="1"/>
  <c r="I143" i="9"/>
  <c r="S142" i="1"/>
  <c r="I142" i="9"/>
  <c r="S141" i="1"/>
  <c r="I141" i="9"/>
  <c r="S140" i="1"/>
  <c r="I140" i="9"/>
  <c r="S139" i="1"/>
  <c r="I139" i="9"/>
  <c r="S138" i="1"/>
  <c r="I138" i="9"/>
  <c r="S137" i="1"/>
  <c r="I137" i="9"/>
  <c r="S136" i="1"/>
  <c r="I136" i="9"/>
  <c r="S135" i="1"/>
  <c r="I135" i="9"/>
  <c r="S134" i="1"/>
  <c r="I134" i="9"/>
  <c r="S133" i="1"/>
  <c r="I133" i="9"/>
  <c r="S132" i="1"/>
  <c r="I132" i="9"/>
  <c r="S131" i="1"/>
  <c r="I131" i="9"/>
  <c r="S130" i="1"/>
  <c r="I130" i="9"/>
  <c r="S129" i="1"/>
  <c r="I129" i="9"/>
  <c r="S128" i="1"/>
  <c r="I128" i="9"/>
  <c r="S127" i="1"/>
  <c r="I127" i="9"/>
  <c r="S126" i="1"/>
  <c r="I126" i="9"/>
  <c r="S125" i="1"/>
  <c r="I125" i="9"/>
  <c r="S124" i="1"/>
  <c r="I124" i="9"/>
  <c r="S123" i="1"/>
  <c r="I123" i="9"/>
  <c r="S122" i="1"/>
  <c r="I122" i="9"/>
  <c r="S121" i="1"/>
  <c r="I121" i="9"/>
  <c r="S120" i="1"/>
  <c r="I120" i="9"/>
  <c r="S119" i="1"/>
  <c r="I119" i="9"/>
  <c r="S118" i="1"/>
  <c r="I118" i="9"/>
  <c r="S117" i="1"/>
  <c r="I117" i="9"/>
  <c r="S116" i="1"/>
  <c r="I116" i="9"/>
  <c r="S115" i="1"/>
  <c r="I115" i="9"/>
  <c r="S114" i="1"/>
  <c r="I114" i="9"/>
  <c r="S113" i="1"/>
  <c r="I113" i="9"/>
  <c r="S112" i="1"/>
  <c r="I112" i="9"/>
  <c r="S111" i="1"/>
  <c r="I111" i="9"/>
  <c r="S110" i="1"/>
  <c r="I110" i="9"/>
  <c r="S109" i="1"/>
  <c r="I109" i="9"/>
  <c r="S108" i="1"/>
  <c r="I108" i="9"/>
  <c r="S107" i="1"/>
  <c r="I107" i="9"/>
  <c r="S106" i="1"/>
  <c r="I106" i="9"/>
  <c r="S105" i="1"/>
  <c r="I105" i="9"/>
  <c r="S104" i="1"/>
  <c r="I104" i="9"/>
  <c r="S103" i="1"/>
  <c r="I103" i="9"/>
  <c r="S102" i="1"/>
  <c r="I102" i="9"/>
  <c r="S101" i="1"/>
  <c r="I101" i="9"/>
  <c r="S100" i="1"/>
  <c r="I100" i="9"/>
  <c r="S99" i="1"/>
  <c r="I99" i="9"/>
  <c r="S98" i="1"/>
  <c r="I98" i="9"/>
  <c r="S97" i="1"/>
  <c r="I97" i="9"/>
  <c r="S96" i="1"/>
  <c r="I96" i="9"/>
  <c r="S95" i="1"/>
  <c r="I95" i="9"/>
  <c r="S94" i="1"/>
  <c r="I94" i="9"/>
  <c r="S93" i="1"/>
  <c r="I93" i="9"/>
  <c r="S92" i="1"/>
  <c r="I92" i="9"/>
  <c r="S91" i="1"/>
  <c r="I91" i="9"/>
  <c r="S90" i="1"/>
  <c r="I90" i="9"/>
  <c r="S89" i="1"/>
  <c r="I89" i="9"/>
  <c r="S88" i="1"/>
  <c r="I88" i="9"/>
  <c r="S87" i="1"/>
  <c r="I87" i="9"/>
  <c r="S86" i="1"/>
  <c r="I86" i="9"/>
  <c r="S85" i="1"/>
  <c r="I85" i="9"/>
  <c r="S84" i="1"/>
  <c r="I84" i="9"/>
  <c r="S83" i="1"/>
  <c r="I83" i="9"/>
  <c r="S82" i="1"/>
  <c r="I82" i="9"/>
  <c r="S81" i="1"/>
  <c r="I81" i="9"/>
  <c r="S80" i="1"/>
  <c r="I80" i="9"/>
  <c r="S79" i="1"/>
  <c r="I79" i="9"/>
  <c r="S78" i="1"/>
  <c r="I78" i="9"/>
  <c r="S77" i="1"/>
  <c r="I77" i="9"/>
  <c r="S76" i="1"/>
  <c r="I76" i="9"/>
  <c r="S75" i="1"/>
  <c r="I75" i="9"/>
  <c r="S74" i="1"/>
  <c r="I74" i="9"/>
  <c r="S73" i="1"/>
  <c r="I73" i="9"/>
  <c r="S72" i="1"/>
  <c r="I72" i="9"/>
  <c r="S71" i="1"/>
  <c r="I71" i="9"/>
  <c r="S70" i="1"/>
  <c r="I70" i="9"/>
  <c r="S69" i="1"/>
  <c r="I69" i="9"/>
  <c r="S68" i="1"/>
  <c r="I68" i="9"/>
  <c r="S67" i="1"/>
  <c r="I67" i="9"/>
  <c r="S66" i="1"/>
  <c r="I66" i="9"/>
  <c r="S65" i="1"/>
  <c r="I65" i="9"/>
  <c r="S64" i="1"/>
  <c r="I64" i="9"/>
  <c r="S63" i="1"/>
  <c r="I63" i="9"/>
  <c r="S62" i="1"/>
  <c r="I62" i="9"/>
  <c r="S61" i="1"/>
  <c r="I61" i="9"/>
  <c r="S60" i="1"/>
  <c r="I60" i="9"/>
  <c r="S59" i="1"/>
  <c r="I59" i="9"/>
  <c r="S58" i="1"/>
  <c r="I58" i="9"/>
  <c r="S57" i="1"/>
  <c r="I57" i="9"/>
  <c r="P360" i="9"/>
  <c r="Z360" i="9"/>
  <c r="Z356" i="9"/>
  <c r="P356" i="9"/>
  <c r="P352" i="9"/>
  <c r="Z352" i="9"/>
  <c r="P348" i="9"/>
  <c r="Z348" i="9"/>
  <c r="P344" i="9"/>
  <c r="Z344" i="9"/>
  <c r="Z340" i="9"/>
  <c r="P340" i="9"/>
  <c r="P336" i="9"/>
  <c r="Z336" i="9"/>
  <c r="P332" i="9"/>
  <c r="Z332" i="9"/>
  <c r="P328" i="9"/>
  <c r="Z328" i="9"/>
  <c r="Z324" i="9"/>
  <c r="P324" i="9"/>
  <c r="P575" i="9"/>
  <c r="Z575" i="9"/>
  <c r="P571" i="9"/>
  <c r="Z571" i="9"/>
  <c r="P567" i="9"/>
  <c r="Z567" i="9"/>
  <c r="P563" i="9"/>
  <c r="Z563" i="9"/>
  <c r="P559" i="9"/>
  <c r="Z559" i="9"/>
  <c r="P555" i="9"/>
  <c r="Z555" i="9"/>
  <c r="P551" i="9"/>
  <c r="Z551" i="9"/>
  <c r="P547" i="9"/>
  <c r="Z547" i="9"/>
  <c r="P543" i="9"/>
  <c r="Z543" i="9"/>
  <c r="P539" i="9"/>
  <c r="Z539" i="9"/>
  <c r="P535" i="9"/>
  <c r="Z535" i="9"/>
  <c r="P531" i="9"/>
  <c r="Z531" i="9"/>
  <c r="P527" i="9"/>
  <c r="Z527" i="9"/>
  <c r="P523" i="9"/>
  <c r="Z523" i="9"/>
  <c r="P519" i="9"/>
  <c r="Z519" i="9"/>
  <c r="P515" i="9"/>
  <c r="Z515" i="9"/>
  <c r="P511" i="9"/>
  <c r="Z511" i="9"/>
  <c r="P507" i="9"/>
  <c r="Z507" i="9"/>
  <c r="P503" i="9"/>
  <c r="Z503" i="9"/>
  <c r="P499" i="9"/>
  <c r="Z499" i="9"/>
  <c r="P495" i="9"/>
  <c r="Z495" i="9"/>
  <c r="P491" i="9"/>
  <c r="Z491" i="9"/>
  <c r="P487" i="9"/>
  <c r="Z487" i="9"/>
  <c r="P320" i="9"/>
  <c r="Z320" i="9"/>
  <c r="P316" i="9"/>
  <c r="Z316" i="9"/>
  <c r="P312" i="9"/>
  <c r="Z312" i="9"/>
  <c r="Z308" i="9"/>
  <c r="P308" i="9"/>
  <c r="P304" i="9"/>
  <c r="Z304" i="9"/>
  <c r="P300" i="9"/>
  <c r="Z300" i="9"/>
  <c r="P296" i="9"/>
  <c r="Z296" i="9"/>
  <c r="Z292" i="9"/>
  <c r="P292" i="9"/>
  <c r="P288" i="9"/>
  <c r="Z288" i="9"/>
  <c r="Z484" i="9"/>
  <c r="P484" i="9"/>
  <c r="P480" i="9"/>
  <c r="Z480" i="9"/>
  <c r="P476" i="9"/>
  <c r="Z476" i="9"/>
  <c r="P472" i="9"/>
  <c r="Z472" i="9"/>
  <c r="Z468" i="9"/>
  <c r="P468" i="9"/>
  <c r="P464" i="9"/>
  <c r="Z464" i="9"/>
  <c r="P460" i="9"/>
  <c r="Z460" i="9"/>
  <c r="P456" i="9"/>
  <c r="Z456" i="9"/>
  <c r="Z452" i="9"/>
  <c r="P452" i="9"/>
  <c r="P448" i="9"/>
  <c r="Z448" i="9"/>
  <c r="P444" i="9"/>
  <c r="Z444" i="9"/>
  <c r="P440" i="9"/>
  <c r="Z440" i="9"/>
  <c r="Z436" i="9"/>
  <c r="P436" i="9"/>
  <c r="P432" i="9"/>
  <c r="Z432" i="9"/>
  <c r="P428" i="9"/>
  <c r="Z428" i="9"/>
  <c r="P424" i="9"/>
  <c r="Z424" i="9"/>
  <c r="Z420" i="9"/>
  <c r="P420" i="9"/>
  <c r="P416" i="9"/>
  <c r="Z416" i="9"/>
  <c r="P412" i="9"/>
  <c r="Z412" i="9"/>
  <c r="P408" i="9"/>
  <c r="Z408" i="9"/>
  <c r="Z404" i="9"/>
  <c r="P404" i="9"/>
  <c r="P400" i="9"/>
  <c r="Z400" i="9"/>
  <c r="P396" i="9"/>
  <c r="Z396" i="9"/>
  <c r="P392" i="9"/>
  <c r="Z392" i="9"/>
  <c r="Z388" i="9"/>
  <c r="P388" i="9"/>
  <c r="P384" i="9"/>
  <c r="Z384" i="9"/>
  <c r="P380" i="9"/>
  <c r="Z380" i="9"/>
  <c r="P376" i="9"/>
  <c r="Z376" i="9"/>
  <c r="Z372" i="9"/>
  <c r="P372" i="9"/>
  <c r="P368" i="9"/>
  <c r="Z368" i="9"/>
  <c r="P364" i="9"/>
  <c r="Z364" i="9"/>
  <c r="P305" i="9"/>
  <c r="Z305" i="9"/>
  <c r="P447" i="9"/>
  <c r="Z447" i="9"/>
  <c r="P435" i="9"/>
  <c r="Z435" i="9"/>
  <c r="P425" i="9"/>
  <c r="Z425" i="9"/>
  <c r="P415" i="9"/>
  <c r="Z415" i="9"/>
  <c r="Z405" i="9"/>
  <c r="P405" i="9"/>
  <c r="P395" i="9"/>
  <c r="Z395" i="9"/>
  <c r="Z381" i="9"/>
  <c r="P381" i="9"/>
  <c r="P371" i="9"/>
  <c r="Z371" i="9"/>
  <c r="Z359" i="9"/>
  <c r="P359" i="9"/>
  <c r="P355" i="9"/>
  <c r="Z355" i="9"/>
  <c r="P351" i="9"/>
  <c r="Z351" i="9"/>
  <c r="P347" i="9"/>
  <c r="Z347" i="9"/>
  <c r="Z343" i="9"/>
  <c r="P343" i="9"/>
  <c r="P339" i="9"/>
  <c r="Z339" i="9"/>
  <c r="P335" i="9"/>
  <c r="Z335" i="9"/>
  <c r="P331" i="9"/>
  <c r="Z331" i="9"/>
  <c r="Z327" i="9"/>
  <c r="P327" i="9"/>
  <c r="P578" i="9"/>
  <c r="Z578" i="9"/>
  <c r="P574" i="9"/>
  <c r="Z574" i="9"/>
  <c r="P570" i="9"/>
  <c r="Z570" i="9"/>
  <c r="P566" i="9"/>
  <c r="Z566" i="9"/>
  <c r="P562" i="9"/>
  <c r="Z562" i="9"/>
  <c r="P558" i="9"/>
  <c r="Z558" i="9"/>
  <c r="P554" i="9"/>
  <c r="Z554" i="9"/>
  <c r="P550" i="9"/>
  <c r="Z550" i="9"/>
  <c r="P546" i="9"/>
  <c r="Z546" i="9"/>
  <c r="P542" i="9"/>
  <c r="Z542" i="9"/>
  <c r="P538" i="9"/>
  <c r="Z538" i="9"/>
  <c r="P534" i="9"/>
  <c r="Z534" i="9"/>
  <c r="P530" i="9"/>
  <c r="Z530" i="9"/>
  <c r="P526" i="9"/>
  <c r="Z526" i="9"/>
  <c r="P522" i="9"/>
  <c r="Z522" i="9"/>
  <c r="P518" i="9"/>
  <c r="Z518" i="9"/>
  <c r="P514" i="9"/>
  <c r="Z514" i="9"/>
  <c r="P510" i="9"/>
  <c r="Z510" i="9"/>
  <c r="P506" i="9"/>
  <c r="Z506" i="9"/>
  <c r="P502" i="9"/>
  <c r="Z502" i="9"/>
  <c r="P498" i="9"/>
  <c r="Z498" i="9"/>
  <c r="P494" i="9"/>
  <c r="Z494" i="9"/>
  <c r="P490" i="9"/>
  <c r="Z490" i="9"/>
  <c r="P323" i="9"/>
  <c r="Z323" i="9"/>
  <c r="P319" i="9"/>
  <c r="Z319" i="9"/>
  <c r="P315" i="9"/>
  <c r="Z315" i="9"/>
  <c r="Z311" i="9"/>
  <c r="P311" i="9"/>
  <c r="P307" i="9"/>
  <c r="Z307" i="9"/>
  <c r="Z301" i="9"/>
  <c r="P301" i="9"/>
  <c r="P297" i="9"/>
  <c r="Z297" i="9"/>
  <c r="Z293" i="9"/>
  <c r="P293" i="9"/>
  <c r="P289" i="9"/>
  <c r="Z289" i="9"/>
  <c r="Z485" i="9"/>
  <c r="P485" i="9"/>
  <c r="P481" i="9"/>
  <c r="Z481" i="9"/>
  <c r="Z477" i="9"/>
  <c r="P477" i="9"/>
  <c r="P473" i="9"/>
  <c r="Z473" i="9"/>
  <c r="Z469" i="9"/>
  <c r="P469" i="9"/>
  <c r="P465" i="9"/>
  <c r="Z465" i="9"/>
  <c r="Z461" i="9"/>
  <c r="P461" i="9"/>
  <c r="P457" i="9"/>
  <c r="Z457" i="9"/>
  <c r="P451" i="9"/>
  <c r="Z451" i="9"/>
  <c r="Z445" i="9"/>
  <c r="P445" i="9"/>
  <c r="P439" i="9"/>
  <c r="Z439" i="9"/>
  <c r="P433" i="9"/>
  <c r="Z433" i="9"/>
  <c r="P427" i="9"/>
  <c r="Z427" i="9"/>
  <c r="P419" i="9"/>
  <c r="Z419" i="9"/>
  <c r="Z413" i="9"/>
  <c r="P413" i="9"/>
  <c r="Z407" i="9"/>
  <c r="P407" i="9"/>
  <c r="P399" i="9"/>
  <c r="Z399" i="9"/>
  <c r="P393" i="9"/>
  <c r="Z393" i="9"/>
  <c r="P387" i="9"/>
  <c r="Z387" i="9"/>
  <c r="P383" i="9"/>
  <c r="Z383" i="9"/>
  <c r="P377" i="9"/>
  <c r="Z377" i="9"/>
  <c r="P369" i="9"/>
  <c r="Z369" i="9"/>
  <c r="P363" i="9"/>
  <c r="Z363" i="9"/>
  <c r="S6" i="1"/>
  <c r="I6" i="9"/>
  <c r="S8" i="1"/>
  <c r="I8" i="9"/>
  <c r="S12" i="1"/>
  <c r="I12" i="9"/>
  <c r="S17" i="1"/>
  <c r="I17" i="9"/>
  <c r="S46" i="1"/>
  <c r="I46" i="9"/>
  <c r="S44" i="1"/>
  <c r="I44" i="9"/>
  <c r="S42" i="1"/>
  <c r="I42" i="9"/>
  <c r="S40" i="1"/>
  <c r="I40" i="9"/>
  <c r="S39" i="1"/>
  <c r="I39" i="9"/>
  <c r="S38" i="1"/>
  <c r="I38" i="9"/>
  <c r="S36" i="1"/>
  <c r="I36" i="9"/>
  <c r="S35" i="1"/>
  <c r="I35" i="9"/>
  <c r="S33" i="1"/>
  <c r="I33" i="9"/>
  <c r="S31" i="1"/>
  <c r="I31" i="9"/>
  <c r="S29" i="1"/>
  <c r="I29" i="9"/>
  <c r="S27" i="1"/>
  <c r="I27" i="9"/>
  <c r="S25" i="1"/>
  <c r="I25" i="9"/>
  <c r="S21" i="1"/>
  <c r="I21" i="9"/>
  <c r="S56" i="1"/>
  <c r="I56" i="9"/>
  <c r="S55" i="1"/>
  <c r="I55" i="9"/>
  <c r="S54" i="1"/>
  <c r="I54" i="9"/>
  <c r="S53" i="1"/>
  <c r="I53" i="9"/>
  <c r="S52" i="1"/>
  <c r="I52" i="9"/>
  <c r="S51" i="1"/>
  <c r="I51" i="9"/>
  <c r="S50" i="1"/>
  <c r="I50" i="9"/>
  <c r="S49" i="1"/>
  <c r="I49" i="9"/>
  <c r="AG358" i="9"/>
  <c r="M358" i="9"/>
  <c r="M354" i="9"/>
  <c r="AG354" i="9"/>
  <c r="AG350" i="9"/>
  <c r="M350" i="9"/>
  <c r="M346" i="9"/>
  <c r="AG346" i="9"/>
  <c r="AG342" i="9"/>
  <c r="M342" i="9"/>
  <c r="M338" i="9"/>
  <c r="AG338" i="9"/>
  <c r="AG334" i="9"/>
  <c r="M334" i="9"/>
  <c r="M330" i="9"/>
  <c r="AG330" i="9"/>
  <c r="AG326" i="9"/>
  <c r="M326" i="9"/>
  <c r="AG577" i="9"/>
  <c r="M577" i="9"/>
  <c r="M573" i="9"/>
  <c r="AG573" i="9"/>
  <c r="AG569" i="9"/>
  <c r="M569" i="9"/>
  <c r="M565" i="9"/>
  <c r="AG565" i="9"/>
  <c r="AG561" i="9"/>
  <c r="M561" i="9"/>
  <c r="M557" i="9"/>
  <c r="AG557" i="9"/>
  <c r="AG553" i="9"/>
  <c r="M553" i="9"/>
  <c r="M549" i="9"/>
  <c r="AG549" i="9"/>
  <c r="AG545" i="9"/>
  <c r="M545" i="9"/>
  <c r="M541" i="9"/>
  <c r="AG541" i="9"/>
  <c r="AG537" i="9"/>
  <c r="M537" i="9"/>
  <c r="M533" i="9"/>
  <c r="AG533" i="9"/>
  <c r="AG529" i="9"/>
  <c r="M529" i="9"/>
  <c r="M525" i="9"/>
  <c r="AG525" i="9"/>
  <c r="AG521" i="9"/>
  <c r="M521" i="9"/>
  <c r="M517" i="9"/>
  <c r="AG517" i="9"/>
  <c r="AG513" i="9"/>
  <c r="M513" i="9"/>
  <c r="M509" i="9"/>
  <c r="AG509" i="9"/>
  <c r="AG505" i="9"/>
  <c r="M505" i="9"/>
  <c r="M501" i="9"/>
  <c r="AG501" i="9"/>
  <c r="AG497" i="9"/>
  <c r="M497" i="9"/>
  <c r="M493" i="9"/>
  <c r="AG493" i="9"/>
  <c r="AG489" i="9"/>
  <c r="M489" i="9"/>
  <c r="M322" i="9"/>
  <c r="AG322" i="9"/>
  <c r="AG318" i="9"/>
  <c r="M318" i="9"/>
  <c r="M314" i="9"/>
  <c r="AG314" i="9"/>
  <c r="AG310" i="9"/>
  <c r="M310" i="9"/>
  <c r="M306" i="9"/>
  <c r="AG306" i="9"/>
  <c r="AG302" i="9"/>
  <c r="M302" i="9"/>
  <c r="M298" i="9"/>
  <c r="AG298" i="9"/>
  <c r="AG294" i="9"/>
  <c r="M294" i="9"/>
  <c r="M290" i="9"/>
  <c r="AG290" i="9"/>
  <c r="AG486" i="9"/>
  <c r="M486" i="9"/>
  <c r="M482" i="9"/>
  <c r="AG482" i="9"/>
  <c r="AG478" i="9"/>
  <c r="M478" i="9"/>
  <c r="M474" i="9"/>
  <c r="AG474" i="9"/>
  <c r="AG470" i="9"/>
  <c r="M470" i="9"/>
  <c r="M466" i="9"/>
  <c r="AG466" i="9"/>
  <c r="AG462" i="9"/>
  <c r="M462" i="9"/>
  <c r="M458" i="9"/>
  <c r="AG458" i="9"/>
  <c r="AG454" i="9"/>
  <c r="M454" i="9"/>
  <c r="M450" i="9"/>
  <c r="AG450" i="9"/>
  <c r="AG446" i="9"/>
  <c r="M446" i="9"/>
  <c r="M442" i="9"/>
  <c r="AG442" i="9"/>
  <c r="AG438" i="9"/>
  <c r="M438" i="9"/>
  <c r="M434" i="9"/>
  <c r="AG434" i="9"/>
  <c r="AG430" i="9"/>
  <c r="M430" i="9"/>
  <c r="M426" i="9"/>
  <c r="AG426" i="9"/>
  <c r="AG422" i="9"/>
  <c r="M422" i="9"/>
  <c r="M418" i="9"/>
  <c r="AG418" i="9"/>
  <c r="AG414" i="9"/>
  <c r="M414" i="9"/>
  <c r="M410" i="9"/>
  <c r="AG410" i="9"/>
  <c r="AG406" i="9"/>
  <c r="M406" i="9"/>
  <c r="M402" i="9"/>
  <c r="AG402" i="9"/>
  <c r="AG398" i="9"/>
  <c r="M398" i="9"/>
  <c r="M394" i="9"/>
  <c r="AG394" i="9"/>
  <c r="AG390" i="9"/>
  <c r="M390" i="9"/>
  <c r="M386" i="9"/>
  <c r="AG386" i="9"/>
  <c r="AG382" i="9"/>
  <c r="M382" i="9"/>
  <c r="M378" i="9"/>
  <c r="AG378" i="9"/>
  <c r="AG374" i="9"/>
  <c r="M374" i="9"/>
  <c r="M370" i="9"/>
  <c r="AG370" i="9"/>
  <c r="AG366" i="9"/>
  <c r="M366" i="9"/>
  <c r="M362" i="9"/>
  <c r="AG362" i="9"/>
  <c r="AG455" i="9"/>
  <c r="M455" i="9"/>
  <c r="AG441" i="9"/>
  <c r="M441" i="9"/>
  <c r="AG431" i="9"/>
  <c r="M431" i="9"/>
  <c r="M421" i="9"/>
  <c r="AG421" i="9"/>
  <c r="M411" i="9"/>
  <c r="AG411" i="9"/>
  <c r="AG401" i="9"/>
  <c r="M401" i="9"/>
  <c r="M389" i="9"/>
  <c r="AG389" i="9"/>
  <c r="AG375" i="9"/>
  <c r="M375" i="9"/>
  <c r="M365" i="9"/>
  <c r="AG365" i="9"/>
  <c r="M357" i="9"/>
  <c r="AG357" i="9"/>
  <c r="AG353" i="9"/>
  <c r="M353" i="9"/>
  <c r="M349" i="9"/>
  <c r="AG349" i="9"/>
  <c r="AG345" i="9"/>
  <c r="M345" i="9"/>
  <c r="M341" i="9"/>
  <c r="AG341" i="9"/>
  <c r="AG337" i="9"/>
  <c r="M337" i="9"/>
  <c r="M333" i="9"/>
  <c r="AG333" i="9"/>
  <c r="AG329" i="9"/>
  <c r="M329" i="9"/>
  <c r="M325" i="9"/>
  <c r="AG325" i="9"/>
  <c r="M576" i="9"/>
  <c r="AG576" i="9"/>
  <c r="AG572" i="9"/>
  <c r="M572" i="9"/>
  <c r="M568" i="9"/>
  <c r="AG568" i="9"/>
  <c r="AG564" i="9"/>
  <c r="M564" i="9"/>
  <c r="M560" i="9"/>
  <c r="AG560" i="9"/>
  <c r="AG556" i="9"/>
  <c r="M556" i="9"/>
  <c r="M552" i="9"/>
  <c r="AG552" i="9"/>
  <c r="AG548" i="9"/>
  <c r="M548" i="9"/>
  <c r="M544" i="9"/>
  <c r="AG544" i="9"/>
  <c r="AG540" i="9"/>
  <c r="M540" i="9"/>
  <c r="M536" i="9"/>
  <c r="AG536" i="9"/>
  <c r="AG532" i="9"/>
  <c r="M532" i="9"/>
  <c r="M528" i="9"/>
  <c r="AG528" i="9"/>
  <c r="AG524" i="9"/>
  <c r="M524" i="9"/>
  <c r="M520" i="9"/>
  <c r="AG520" i="9"/>
  <c r="AG516" i="9"/>
  <c r="M516" i="9"/>
  <c r="M512" i="9"/>
  <c r="AG512" i="9"/>
  <c r="AG508" i="9"/>
  <c r="M508" i="9"/>
  <c r="M504" i="9"/>
  <c r="AG504" i="9"/>
  <c r="AG500" i="9"/>
  <c r="M500" i="9"/>
  <c r="M496" i="9"/>
  <c r="AG496" i="9"/>
  <c r="AG492" i="9"/>
  <c r="M492" i="9"/>
  <c r="M488" i="9"/>
  <c r="AG488" i="9"/>
  <c r="AG321" i="9"/>
  <c r="M321" i="9"/>
  <c r="M317" i="9"/>
  <c r="AG317" i="9"/>
  <c r="AG313" i="9"/>
  <c r="M313" i="9"/>
  <c r="M309" i="9"/>
  <c r="AG309" i="9"/>
  <c r="AG303" i="9"/>
  <c r="M303" i="9"/>
  <c r="M299" i="9"/>
  <c r="AG299" i="9"/>
  <c r="AG295" i="9"/>
  <c r="M295" i="9"/>
  <c r="M291" i="9"/>
  <c r="AG291" i="9"/>
  <c r="AG287" i="9"/>
  <c r="M287" i="9"/>
  <c r="M483" i="9"/>
  <c r="AG483" i="9"/>
  <c r="AG479" i="9"/>
  <c r="M479" i="9"/>
  <c r="M475" i="9"/>
  <c r="AG475" i="9"/>
  <c r="AG471" i="9"/>
  <c r="M471" i="9"/>
  <c r="M467" i="9"/>
  <c r="AG467" i="9"/>
  <c r="AG463" i="9"/>
  <c r="M463" i="9"/>
  <c r="M459" i="9"/>
  <c r="AG459" i="9"/>
  <c r="M453" i="9"/>
  <c r="AG453" i="9"/>
  <c r="AG449" i="9"/>
  <c r="M449" i="9"/>
  <c r="M443" i="9"/>
  <c r="AG443" i="9"/>
  <c r="M437" i="9"/>
  <c r="AG437" i="9"/>
  <c r="M429" i="9"/>
  <c r="AG429" i="9"/>
  <c r="AG423" i="9"/>
  <c r="M423" i="9"/>
  <c r="AG417" i="9"/>
  <c r="M417" i="9"/>
  <c r="AG409" i="9"/>
  <c r="M409" i="9"/>
  <c r="M403" i="9"/>
  <c r="AG403" i="9"/>
  <c r="M397" i="9"/>
  <c r="AG397" i="9"/>
  <c r="AG391" i="9"/>
  <c r="M391" i="9"/>
  <c r="AG385" i="9"/>
  <c r="M385" i="9"/>
  <c r="M379" i="9"/>
  <c r="AG379" i="9"/>
  <c r="M373" i="9"/>
  <c r="AG373" i="9"/>
  <c r="AG367" i="9"/>
  <c r="M367" i="9"/>
  <c r="AG361" i="9"/>
  <c r="M361" i="9"/>
  <c r="S10" i="1"/>
  <c r="I10" i="9"/>
  <c r="S20" i="1"/>
  <c r="I20" i="9"/>
  <c r="S48" i="1"/>
  <c r="I48" i="9"/>
  <c r="P358" i="9"/>
  <c r="Z358" i="9"/>
  <c r="P354" i="9"/>
  <c r="Z354" i="9"/>
  <c r="P350" i="9"/>
  <c r="Z350" i="9"/>
  <c r="P346" i="9"/>
  <c r="Z346" i="9"/>
  <c r="P342" i="9"/>
  <c r="Z342" i="9"/>
  <c r="P338" i="9"/>
  <c r="Z338" i="9"/>
  <c r="P334" i="9"/>
  <c r="Z334" i="9"/>
  <c r="P330" i="9"/>
  <c r="Z330" i="9"/>
  <c r="P326" i="9"/>
  <c r="Z326" i="9"/>
  <c r="P577" i="9"/>
  <c r="Z577" i="9"/>
  <c r="Z573" i="9"/>
  <c r="P573" i="9"/>
  <c r="P569" i="9"/>
  <c r="Z569" i="9"/>
  <c r="Z565" i="9"/>
  <c r="P565" i="9"/>
  <c r="P561" i="9"/>
  <c r="Z561" i="9"/>
  <c r="Z557" i="9"/>
  <c r="P557" i="9"/>
  <c r="P553" i="9"/>
  <c r="Z553" i="9"/>
  <c r="Z549" i="9"/>
  <c r="P549" i="9"/>
  <c r="P545" i="9"/>
  <c r="Z545" i="9"/>
  <c r="Z541" i="9"/>
  <c r="P541" i="9"/>
  <c r="P537" i="9"/>
  <c r="Z537" i="9"/>
  <c r="Z533" i="9"/>
  <c r="P533" i="9"/>
  <c r="P529" i="9"/>
  <c r="Z529" i="9"/>
  <c r="Z525" i="9"/>
  <c r="P525" i="9"/>
  <c r="P521" i="9"/>
  <c r="Z521" i="9"/>
  <c r="Z517" i="9"/>
  <c r="P517" i="9"/>
  <c r="P513" i="9"/>
  <c r="Z513" i="9"/>
  <c r="Z509" i="9"/>
  <c r="P509" i="9"/>
  <c r="P505" i="9"/>
  <c r="Z505" i="9"/>
  <c r="Z501" i="9"/>
  <c r="P501" i="9"/>
  <c r="P497" i="9"/>
  <c r="Z497" i="9"/>
  <c r="Z493" i="9"/>
  <c r="P493" i="9"/>
  <c r="P489" i="9"/>
  <c r="Z489" i="9"/>
  <c r="P322" i="9"/>
  <c r="Z322" i="9"/>
  <c r="P318" i="9"/>
  <c r="Z318" i="9"/>
  <c r="P314" i="9"/>
  <c r="Z314" i="9"/>
  <c r="P310" i="9"/>
  <c r="Z310" i="9"/>
  <c r="P306" i="9"/>
  <c r="Z306" i="9"/>
  <c r="P302" i="9"/>
  <c r="Z302" i="9"/>
  <c r="P298" i="9"/>
  <c r="Z298" i="9"/>
  <c r="P294" i="9"/>
  <c r="Z294" i="9"/>
  <c r="P290" i="9"/>
  <c r="Z290" i="9"/>
  <c r="P486" i="9"/>
  <c r="Z486" i="9"/>
  <c r="P482" i="9"/>
  <c r="Z482" i="9"/>
  <c r="P478" i="9"/>
  <c r="Z478" i="9"/>
  <c r="P474" i="9"/>
  <c r="Z474" i="9"/>
  <c r="P470" i="9"/>
  <c r="Z470" i="9"/>
  <c r="P466" i="9"/>
  <c r="Z466" i="9"/>
  <c r="P462" i="9"/>
  <c r="Z462" i="9"/>
  <c r="P458" i="9"/>
  <c r="Z458" i="9"/>
  <c r="P454" i="9"/>
  <c r="Z454" i="9"/>
  <c r="P450" i="9"/>
  <c r="Z450" i="9"/>
  <c r="P446" i="9"/>
  <c r="Z446" i="9"/>
  <c r="P442" i="9"/>
  <c r="Z442" i="9"/>
  <c r="P438" i="9"/>
  <c r="Z438" i="9"/>
  <c r="P434" i="9"/>
  <c r="Z434" i="9"/>
  <c r="P430" i="9"/>
  <c r="Z430" i="9"/>
  <c r="P426" i="9"/>
  <c r="Z426" i="9"/>
  <c r="P422" i="9"/>
  <c r="Z422" i="9"/>
  <c r="P418" i="9"/>
  <c r="Z418" i="9"/>
  <c r="P414" i="9"/>
  <c r="Z414" i="9"/>
  <c r="P410" i="9"/>
  <c r="Z410" i="9"/>
  <c r="P406" i="9"/>
  <c r="Z406" i="9"/>
  <c r="P402" i="9"/>
  <c r="Z402" i="9"/>
  <c r="P398" i="9"/>
  <c r="Z398" i="9"/>
  <c r="P394" i="9"/>
  <c r="Z394" i="9"/>
  <c r="P390" i="9"/>
  <c r="Z390" i="9"/>
  <c r="P386" i="9"/>
  <c r="Z386" i="9"/>
  <c r="P382" i="9"/>
  <c r="Z382" i="9"/>
  <c r="P378" i="9"/>
  <c r="Z378" i="9"/>
  <c r="P374" i="9"/>
  <c r="Z374" i="9"/>
  <c r="P370" i="9"/>
  <c r="Z370" i="9"/>
  <c r="P366" i="9"/>
  <c r="Z366" i="9"/>
  <c r="P362" i="9"/>
  <c r="Z362" i="9"/>
  <c r="P455" i="9"/>
  <c r="Z455" i="9"/>
  <c r="P441" i="9"/>
  <c r="Z441" i="9"/>
  <c r="P431" i="9"/>
  <c r="Z431" i="9"/>
  <c r="Z421" i="9"/>
  <c r="P421" i="9"/>
  <c r="P411" i="9"/>
  <c r="Z411" i="9"/>
  <c r="P401" i="9"/>
  <c r="Z401" i="9"/>
  <c r="Z389" i="9"/>
  <c r="P389" i="9"/>
  <c r="Z375" i="9"/>
  <c r="P375" i="9"/>
  <c r="Z365" i="9"/>
  <c r="P365" i="9"/>
  <c r="Z357" i="9"/>
  <c r="P357" i="9"/>
  <c r="P353" i="9"/>
  <c r="Z353" i="9"/>
  <c r="Z349" i="9"/>
  <c r="P349" i="9"/>
  <c r="P345" i="9"/>
  <c r="Z345" i="9"/>
  <c r="Z341" i="9"/>
  <c r="P341" i="9"/>
  <c r="P337" i="9"/>
  <c r="Z337" i="9"/>
  <c r="Z333" i="9"/>
  <c r="P333" i="9"/>
  <c r="P329" i="9"/>
  <c r="Z329" i="9"/>
  <c r="Z325" i="9"/>
  <c r="P325" i="9"/>
  <c r="P576" i="9"/>
  <c r="Z576" i="9"/>
  <c r="P572" i="9"/>
  <c r="Z572" i="9"/>
  <c r="P568" i="9"/>
  <c r="Z568" i="9"/>
  <c r="Z564" i="9"/>
  <c r="P564" i="9"/>
  <c r="P560" i="9"/>
  <c r="Z560" i="9"/>
  <c r="P556" i="9"/>
  <c r="Z556" i="9"/>
  <c r="P552" i="9"/>
  <c r="Z552" i="9"/>
  <c r="Z548" i="9"/>
  <c r="P548" i="9"/>
  <c r="P544" i="9"/>
  <c r="Z544" i="9"/>
  <c r="P540" i="9"/>
  <c r="Z540" i="9"/>
  <c r="P536" i="9"/>
  <c r="Z536" i="9"/>
  <c r="Z532" i="9"/>
  <c r="P532" i="9"/>
  <c r="P528" i="9"/>
  <c r="Z528" i="9"/>
  <c r="P524" i="9"/>
  <c r="Z524" i="9"/>
  <c r="P520" i="9"/>
  <c r="Z520" i="9"/>
  <c r="Z516" i="9"/>
  <c r="P516" i="9"/>
  <c r="P512" i="9"/>
  <c r="Z512" i="9"/>
  <c r="P508" i="9"/>
  <c r="Z508" i="9"/>
  <c r="P504" i="9"/>
  <c r="Z504" i="9"/>
  <c r="Z500" i="9"/>
  <c r="P500" i="9"/>
  <c r="P496" i="9"/>
  <c r="Z496" i="9"/>
  <c r="P492" i="9"/>
  <c r="Z492" i="9"/>
  <c r="P488" i="9"/>
  <c r="Z488" i="9"/>
  <c r="P321" i="9"/>
  <c r="Z321" i="9"/>
  <c r="Z317" i="9"/>
  <c r="P317" i="9"/>
  <c r="P313" i="9"/>
  <c r="Z313" i="9"/>
  <c r="Z309" i="9"/>
  <c r="P309" i="9"/>
  <c r="P303" i="9"/>
  <c r="Z303" i="9"/>
  <c r="P299" i="9"/>
  <c r="Z299" i="9"/>
  <c r="Z295" i="9"/>
  <c r="P295" i="9"/>
  <c r="P291" i="9"/>
  <c r="Z291" i="9"/>
  <c r="P287" i="9"/>
  <c r="Z287" i="9"/>
  <c r="P483" i="9"/>
  <c r="Z483" i="9"/>
  <c r="P479" i="9"/>
  <c r="Z479" i="9"/>
  <c r="P475" i="9"/>
  <c r="Z475" i="9"/>
  <c r="P471" i="9"/>
  <c r="Z471" i="9"/>
  <c r="P467" i="9"/>
  <c r="Z467" i="9"/>
  <c r="P463" i="9"/>
  <c r="Z463" i="9"/>
  <c r="P459" i="9"/>
  <c r="Z459" i="9"/>
  <c r="Z453" i="9"/>
  <c r="P453" i="9"/>
  <c r="P449" i="9"/>
  <c r="Z449" i="9"/>
  <c r="P443" i="9"/>
  <c r="Z443" i="9"/>
  <c r="Z437" i="9"/>
  <c r="P437" i="9"/>
  <c r="Z429" i="9"/>
  <c r="P429" i="9"/>
  <c r="Z423" i="9"/>
  <c r="P423" i="9"/>
  <c r="P417" i="9"/>
  <c r="Z417" i="9"/>
  <c r="P409" i="9"/>
  <c r="Z409" i="9"/>
  <c r="P403" i="9"/>
  <c r="Z403" i="9"/>
  <c r="Z397" i="9"/>
  <c r="P397" i="9"/>
  <c r="Z391" i="9"/>
  <c r="P391" i="9"/>
  <c r="P385" i="9"/>
  <c r="Z385" i="9"/>
  <c r="P379" i="9"/>
  <c r="Z379" i="9"/>
  <c r="Z373" i="9"/>
  <c r="P373" i="9"/>
  <c r="P367" i="9"/>
  <c r="Z367" i="9"/>
  <c r="P361" i="9"/>
  <c r="Z361" i="9"/>
  <c r="P236" i="1"/>
  <c r="P45" i="1"/>
  <c r="P41" i="1"/>
  <c r="P37" i="1"/>
  <c r="O4" i="1"/>
  <c r="N580" i="1"/>
  <c r="N579" i="1"/>
  <c r="N581" i="1"/>
  <c r="K579" i="1"/>
  <c r="K581" i="1"/>
  <c r="K580" i="1"/>
  <c r="M4" i="1"/>
  <c r="L579" i="1"/>
  <c r="L581" i="1"/>
  <c r="L580" i="1"/>
  <c r="P275" i="1"/>
  <c r="P261" i="1"/>
  <c r="F580" i="1"/>
  <c r="F579" i="1"/>
  <c r="F581" i="1"/>
  <c r="W579" i="6"/>
  <c r="W580" i="6"/>
  <c r="W581" i="6"/>
  <c r="X5" i="6"/>
  <c r="S4" i="1"/>
  <c r="J4" i="9" s="1"/>
  <c r="R579" i="1"/>
  <c r="R581" i="1"/>
  <c r="R580" i="1"/>
  <c r="P97" i="1"/>
  <c r="P175" i="1"/>
  <c r="P98" i="1"/>
  <c r="P18" i="1"/>
  <c r="P33" i="1"/>
  <c r="P29" i="1"/>
  <c r="P25" i="1"/>
  <c r="P21" i="1"/>
  <c r="P277" i="1"/>
  <c r="P274" i="1"/>
  <c r="P273" i="1"/>
  <c r="P272" i="1"/>
  <c r="P267" i="1"/>
  <c r="P266" i="1"/>
  <c r="P70" i="1"/>
  <c r="P285" i="1"/>
  <c r="P169" i="1"/>
  <c r="P50" i="1"/>
  <c r="P280" i="1"/>
  <c r="P279" i="1"/>
  <c r="P231" i="1"/>
  <c r="P209" i="1"/>
  <c r="P185" i="1"/>
  <c r="P162" i="1"/>
  <c r="P160" i="1"/>
  <c r="P156" i="1"/>
  <c r="P155" i="1"/>
  <c r="P154" i="1"/>
  <c r="P153" i="1"/>
  <c r="P152" i="1"/>
  <c r="P150" i="1"/>
  <c r="P148" i="1"/>
  <c r="P147" i="1"/>
  <c r="P146" i="1"/>
  <c r="Q147" i="1" s="1"/>
  <c r="P145" i="1"/>
  <c r="P144" i="1"/>
  <c r="P142" i="1"/>
  <c r="P140" i="1"/>
  <c r="P139" i="1"/>
  <c r="P138" i="1"/>
  <c r="P137" i="1"/>
  <c r="P136" i="1"/>
  <c r="P134" i="1"/>
  <c r="P132" i="1"/>
  <c r="P131" i="1"/>
  <c r="P130" i="1"/>
  <c r="P129" i="1"/>
  <c r="P128" i="1"/>
  <c r="P126" i="1"/>
  <c r="P124" i="1"/>
  <c r="P123" i="1"/>
  <c r="P122" i="1"/>
  <c r="P121" i="1"/>
  <c r="P120" i="1"/>
  <c r="P118" i="1"/>
  <c r="P116" i="1"/>
  <c r="P115" i="1"/>
  <c r="P114" i="1"/>
  <c r="P113" i="1"/>
  <c r="P112" i="1"/>
  <c r="P110" i="1"/>
  <c r="P108" i="1"/>
  <c r="P107" i="1"/>
  <c r="P106" i="1"/>
  <c r="P105" i="1"/>
  <c r="P86" i="1"/>
  <c r="P191" i="1"/>
  <c r="P183" i="1"/>
  <c r="P199" i="1"/>
  <c r="P225" i="1"/>
  <c r="P10" i="1"/>
  <c r="P11" i="1"/>
  <c r="P13" i="1"/>
  <c r="P16" i="1"/>
  <c r="P282" i="1"/>
  <c r="P248" i="1"/>
  <c r="P102" i="1"/>
  <c r="P89" i="1"/>
  <c r="P88" i="1"/>
  <c r="P84" i="1"/>
  <c r="P77" i="1"/>
  <c r="P74" i="1"/>
  <c r="P73" i="1"/>
  <c r="P72" i="1"/>
  <c r="P68" i="1"/>
  <c r="P61" i="1"/>
  <c r="P58" i="1"/>
  <c r="P193" i="1"/>
  <c r="P177" i="1"/>
  <c r="P157" i="1"/>
  <c r="Q157" i="1" s="1"/>
  <c r="P5" i="1"/>
  <c r="P6" i="1"/>
  <c r="P252" i="1"/>
  <c r="P245" i="1"/>
  <c r="P167" i="1"/>
  <c r="P165" i="1"/>
  <c r="P57" i="1"/>
  <c r="P52" i="1"/>
  <c r="P229" i="1"/>
  <c r="P237" i="1"/>
  <c r="P217" i="1"/>
  <c r="P201" i="1"/>
  <c r="P163" i="1"/>
  <c r="P100" i="1"/>
  <c r="P94" i="1"/>
  <c r="P82" i="1"/>
  <c r="P78" i="1"/>
  <c r="P66" i="1"/>
  <c r="P62" i="1"/>
  <c r="P54" i="1"/>
  <c r="P283" i="1"/>
  <c r="P8" i="1"/>
  <c r="P14" i="1"/>
  <c r="P15" i="1"/>
  <c r="P253" i="1"/>
  <c r="P239" i="1"/>
  <c r="P93" i="1"/>
  <c r="P81" i="1"/>
  <c r="P80" i="1"/>
  <c r="P65" i="1"/>
  <c r="P64" i="1"/>
  <c r="P269" i="1"/>
  <c r="P264" i="1"/>
  <c r="P263" i="1"/>
  <c r="P257" i="1"/>
  <c r="P223" i="1"/>
  <c r="P215" i="1"/>
  <c r="P207" i="1"/>
  <c r="P197" i="1"/>
  <c r="P189" i="1"/>
  <c r="P181" i="1"/>
  <c r="P173" i="1"/>
  <c r="P159" i="1"/>
  <c r="Q160" i="1" s="1"/>
  <c r="P104" i="1"/>
  <c r="P56" i="1"/>
  <c r="P233" i="1"/>
  <c r="P103" i="1"/>
  <c r="Q103" i="1" s="1"/>
  <c r="P101" i="1"/>
  <c r="P90" i="1"/>
  <c r="P85" i="1"/>
  <c r="P76" i="1"/>
  <c r="Q77" i="1" s="1"/>
  <c r="P69" i="1"/>
  <c r="P60" i="1"/>
  <c r="P53" i="1"/>
  <c r="P48" i="1"/>
  <c r="P46" i="1"/>
  <c r="P44" i="1"/>
  <c r="P42" i="1"/>
  <c r="P40" i="1"/>
  <c r="P38" i="1"/>
  <c r="Q38" i="1" s="1"/>
  <c r="P36" i="1"/>
  <c r="Q37" i="1" s="1"/>
  <c r="P34" i="1"/>
  <c r="P32" i="1"/>
  <c r="Q33" i="1" s="1"/>
  <c r="P30" i="1"/>
  <c r="P28" i="1"/>
  <c r="P26" i="1"/>
  <c r="P24" i="1"/>
  <c r="P22" i="1"/>
  <c r="P20" i="1"/>
  <c r="P251" i="1"/>
  <c r="P249" i="1"/>
  <c r="P241" i="1"/>
  <c r="P7" i="1"/>
  <c r="P17" i="1"/>
  <c r="P281" i="1"/>
  <c r="P271" i="1"/>
  <c r="P265" i="1"/>
  <c r="Q265" i="1" s="1"/>
  <c r="P235" i="1"/>
  <c r="Q236" i="1" s="1"/>
  <c r="P227" i="1"/>
  <c r="P219" i="1"/>
  <c r="P211" i="1"/>
  <c r="P203" i="1"/>
  <c r="P195" i="1"/>
  <c r="P187" i="1"/>
  <c r="P179" i="1"/>
  <c r="P171" i="1"/>
  <c r="P161" i="1"/>
  <c r="Q161" i="1" s="1"/>
  <c r="P255" i="1"/>
  <c r="P221" i="1"/>
  <c r="P213" i="1"/>
  <c r="P205" i="1"/>
  <c r="P200" i="1"/>
  <c r="P192" i="1"/>
  <c r="P184" i="1"/>
  <c r="P176" i="1"/>
  <c r="Q177" i="1" s="1"/>
  <c r="P168" i="1"/>
  <c r="P286" i="1"/>
  <c r="P278" i="1"/>
  <c r="P270" i="1"/>
  <c r="P262" i="1"/>
  <c r="P259" i="1"/>
  <c r="P256" i="1"/>
  <c r="P243" i="1"/>
  <c r="P240" i="1"/>
  <c r="P284" i="1"/>
  <c r="P276" i="1"/>
  <c r="P268" i="1"/>
  <c r="P260" i="1"/>
  <c r="P247" i="1"/>
  <c r="P244" i="1"/>
  <c r="P232" i="1"/>
  <c r="P228" i="1"/>
  <c r="P216" i="1"/>
  <c r="P212" i="1"/>
  <c r="P196" i="1"/>
  <c r="P188" i="1"/>
  <c r="P180" i="1"/>
  <c r="P172" i="1"/>
  <c r="P166" i="1"/>
  <c r="P158" i="1"/>
  <c r="P151" i="1"/>
  <c r="P143" i="1"/>
  <c r="P135" i="1"/>
  <c r="P127" i="1"/>
  <c r="P119" i="1"/>
  <c r="P111" i="1"/>
  <c r="P204" i="1"/>
  <c r="P198" i="1"/>
  <c r="P190" i="1"/>
  <c r="P182" i="1"/>
  <c r="P258" i="1"/>
  <c r="P254" i="1"/>
  <c r="P250" i="1"/>
  <c r="P246" i="1"/>
  <c r="P242" i="1"/>
  <c r="P238" i="1"/>
  <c r="P234" i="1"/>
  <c r="P230" i="1"/>
  <c r="P226" i="1"/>
  <c r="P222" i="1"/>
  <c r="P218" i="1"/>
  <c r="P214" i="1"/>
  <c r="P210" i="1"/>
  <c r="P206" i="1"/>
  <c r="P202" i="1"/>
  <c r="P194" i="1"/>
  <c r="P186" i="1"/>
  <c r="P178" i="1"/>
  <c r="P170" i="1"/>
  <c r="Q170" i="1" s="1"/>
  <c r="P164" i="1"/>
  <c r="P149" i="1"/>
  <c r="P141" i="1"/>
  <c r="P133" i="1"/>
  <c r="P125" i="1"/>
  <c r="P117" i="1"/>
  <c r="P109" i="1"/>
  <c r="P224" i="1"/>
  <c r="P220" i="1"/>
  <c r="P208" i="1"/>
  <c r="P174" i="1"/>
  <c r="Q131" i="1"/>
  <c r="P92" i="1"/>
  <c r="P96" i="1"/>
  <c r="P99" i="1"/>
  <c r="P95" i="1"/>
  <c r="Q95" i="1" s="1"/>
  <c r="P91" i="1"/>
  <c r="P87" i="1"/>
  <c r="P83" i="1"/>
  <c r="P79" i="1"/>
  <c r="P75" i="1"/>
  <c r="P71" i="1"/>
  <c r="P67" i="1"/>
  <c r="P63" i="1"/>
  <c r="Q63" i="1" s="1"/>
  <c r="P59" i="1"/>
  <c r="P55" i="1"/>
  <c r="P51" i="1"/>
  <c r="P47" i="1"/>
  <c r="P43" i="1"/>
  <c r="P39" i="1"/>
  <c r="P35" i="1"/>
  <c r="P31" i="1"/>
  <c r="P27" i="1"/>
  <c r="P23" i="1"/>
  <c r="P19" i="1"/>
  <c r="P49" i="1"/>
  <c r="P12" i="1"/>
  <c r="P9" i="1"/>
  <c r="Q41" i="1" l="1"/>
  <c r="Q69" i="1"/>
  <c r="P4" i="1"/>
  <c r="Q237" i="1"/>
  <c r="I581" i="9"/>
  <c r="Q220" i="1"/>
  <c r="Q42" i="1"/>
  <c r="AK367" i="9"/>
  <c r="Q367" i="9"/>
  <c r="T367" i="9"/>
  <c r="U367" i="9" s="1"/>
  <c r="AK471" i="9"/>
  <c r="Q471" i="9"/>
  <c r="T471" i="9"/>
  <c r="U471" i="9" s="1"/>
  <c r="AK287" i="9"/>
  <c r="Q287" i="9"/>
  <c r="T287" i="9"/>
  <c r="U287" i="9" s="1"/>
  <c r="AK303" i="9"/>
  <c r="Q303" i="9"/>
  <c r="T303" i="9"/>
  <c r="U303" i="9" s="1"/>
  <c r="AK321" i="9"/>
  <c r="Q321" i="9"/>
  <c r="T321" i="9"/>
  <c r="U321" i="9" s="1"/>
  <c r="AK492" i="9"/>
  <c r="Q492" i="9"/>
  <c r="T492" i="9"/>
  <c r="U492" i="9" s="1"/>
  <c r="AK401" i="9"/>
  <c r="Q401" i="9"/>
  <c r="T401" i="9"/>
  <c r="U401" i="9" s="1"/>
  <c r="AK441" i="9"/>
  <c r="Q441" i="9"/>
  <c r="T441" i="9"/>
  <c r="U441" i="9" s="1"/>
  <c r="AK370" i="9"/>
  <c r="Q370" i="9"/>
  <c r="T370" i="9"/>
  <c r="U370" i="9" s="1"/>
  <c r="AK386" i="9"/>
  <c r="Q386" i="9"/>
  <c r="T386" i="9"/>
  <c r="U386" i="9" s="1"/>
  <c r="AK402" i="9"/>
  <c r="Q402" i="9"/>
  <c r="T402" i="9"/>
  <c r="U402" i="9" s="1"/>
  <c r="AK418" i="9"/>
  <c r="Q418" i="9"/>
  <c r="T418" i="9"/>
  <c r="U418" i="9" s="1"/>
  <c r="AK434" i="9"/>
  <c r="Q434" i="9"/>
  <c r="T434" i="9"/>
  <c r="U434" i="9" s="1"/>
  <c r="AK450" i="9"/>
  <c r="Q450" i="9"/>
  <c r="T450" i="9"/>
  <c r="U450" i="9" s="1"/>
  <c r="AK466" i="9"/>
  <c r="Q466" i="9"/>
  <c r="T466" i="9"/>
  <c r="U466" i="9" s="1"/>
  <c r="AK482" i="9"/>
  <c r="Q482" i="9"/>
  <c r="T482" i="9"/>
  <c r="U482" i="9" s="1"/>
  <c r="AK298" i="9"/>
  <c r="Q298" i="9"/>
  <c r="T298" i="9"/>
  <c r="U298" i="9" s="1"/>
  <c r="AK314" i="9"/>
  <c r="Q314" i="9"/>
  <c r="T314" i="9"/>
  <c r="U314" i="9" s="1"/>
  <c r="AK334" i="9"/>
  <c r="Q334" i="9"/>
  <c r="T334" i="9"/>
  <c r="U334" i="9" s="1"/>
  <c r="AK350" i="9"/>
  <c r="Q350" i="9"/>
  <c r="T350" i="9"/>
  <c r="U350" i="9" s="1"/>
  <c r="T20" i="1"/>
  <c r="K20" i="9" s="1"/>
  <c r="J20" i="9"/>
  <c r="T49" i="1"/>
  <c r="K49" i="9" s="1"/>
  <c r="J49" i="9"/>
  <c r="T51" i="1"/>
  <c r="K51" i="9" s="1"/>
  <c r="J51" i="9"/>
  <c r="T53" i="1"/>
  <c r="K53" i="9" s="1"/>
  <c r="J53" i="9"/>
  <c r="T55" i="1"/>
  <c r="K55" i="9" s="1"/>
  <c r="J55" i="9"/>
  <c r="T21" i="1"/>
  <c r="K21" i="9" s="1"/>
  <c r="J21" i="9"/>
  <c r="T27" i="1"/>
  <c r="K27" i="9" s="1"/>
  <c r="J27" i="9"/>
  <c r="T31" i="1"/>
  <c r="K31" i="9" s="1"/>
  <c r="J31" i="9"/>
  <c r="T35" i="1"/>
  <c r="K35" i="9" s="1"/>
  <c r="J35" i="9"/>
  <c r="T38" i="1"/>
  <c r="K38" i="9" s="1"/>
  <c r="J38" i="9"/>
  <c r="T40" i="1"/>
  <c r="K40" i="9" s="1"/>
  <c r="J40" i="9"/>
  <c r="T44" i="1"/>
  <c r="K44" i="9" s="1"/>
  <c r="J44" i="9"/>
  <c r="T17" i="1"/>
  <c r="K17" i="9" s="1"/>
  <c r="J17" i="9"/>
  <c r="T8" i="1"/>
  <c r="K8" i="9" s="1"/>
  <c r="J8" i="9"/>
  <c r="AK445" i="9"/>
  <c r="Q445" i="9"/>
  <c r="T445" i="9"/>
  <c r="U445" i="9" s="1"/>
  <c r="AK381" i="9"/>
  <c r="Q381" i="9"/>
  <c r="T381" i="9"/>
  <c r="U381" i="9" s="1"/>
  <c r="AK372" i="9"/>
  <c r="Q372" i="9"/>
  <c r="T372" i="9"/>
  <c r="U372" i="9" s="1"/>
  <c r="AK404" i="9"/>
  <c r="Q404" i="9"/>
  <c r="T404" i="9"/>
  <c r="U404" i="9" s="1"/>
  <c r="AK420" i="9"/>
  <c r="Q420" i="9"/>
  <c r="T420" i="9"/>
  <c r="U420" i="9" s="1"/>
  <c r="AK452" i="9"/>
  <c r="Q452" i="9"/>
  <c r="T452" i="9"/>
  <c r="U452" i="9" s="1"/>
  <c r="AK468" i="9"/>
  <c r="Q468" i="9"/>
  <c r="T468" i="9"/>
  <c r="U468" i="9" s="1"/>
  <c r="AK484" i="9"/>
  <c r="Q484" i="9"/>
  <c r="T484" i="9"/>
  <c r="U484" i="9" s="1"/>
  <c r="Q9" i="1"/>
  <c r="Q210" i="1"/>
  <c r="Q45" i="1"/>
  <c r="Q57" i="1"/>
  <c r="AK373" i="9"/>
  <c r="Q373" i="9"/>
  <c r="T373" i="9"/>
  <c r="U373" i="9" s="1"/>
  <c r="AK397" i="9"/>
  <c r="Q397" i="9"/>
  <c r="T397" i="9"/>
  <c r="U397" i="9" s="1"/>
  <c r="AK423" i="9"/>
  <c r="Q423" i="9"/>
  <c r="T423" i="9"/>
  <c r="U423" i="9" s="1"/>
  <c r="AK437" i="9"/>
  <c r="Q437" i="9"/>
  <c r="T437" i="9"/>
  <c r="U437" i="9" s="1"/>
  <c r="AK309" i="9"/>
  <c r="Q309" i="9"/>
  <c r="T309" i="9"/>
  <c r="U309" i="9" s="1"/>
  <c r="AK317" i="9"/>
  <c r="Q317" i="9"/>
  <c r="T317" i="9"/>
  <c r="U317" i="9" s="1"/>
  <c r="AK365" i="9"/>
  <c r="Q365" i="9"/>
  <c r="T365" i="9"/>
  <c r="U365" i="9" s="1"/>
  <c r="AK389" i="9"/>
  <c r="Q389" i="9"/>
  <c r="T389" i="9"/>
  <c r="U389" i="9" s="1"/>
  <c r="I579" i="9"/>
  <c r="AK369" i="9"/>
  <c r="Q369" i="9"/>
  <c r="T369" i="9"/>
  <c r="U369" i="9" s="1"/>
  <c r="AK383" i="9"/>
  <c r="Q383" i="9"/>
  <c r="T383" i="9"/>
  <c r="U383" i="9" s="1"/>
  <c r="AK393" i="9"/>
  <c r="Q393" i="9"/>
  <c r="T393" i="9"/>
  <c r="U393" i="9" s="1"/>
  <c r="AK419" i="9"/>
  <c r="Q419" i="9"/>
  <c r="T419" i="9"/>
  <c r="U419" i="9" s="1"/>
  <c r="AK433" i="9"/>
  <c r="Q433" i="9"/>
  <c r="T433" i="9"/>
  <c r="U433" i="9" s="1"/>
  <c r="AK457" i="9"/>
  <c r="Q457" i="9"/>
  <c r="T457" i="9"/>
  <c r="U457" i="9" s="1"/>
  <c r="AK465" i="9"/>
  <c r="Q465" i="9"/>
  <c r="T465" i="9"/>
  <c r="U465" i="9" s="1"/>
  <c r="AK473" i="9"/>
  <c r="Q473" i="9"/>
  <c r="T473" i="9"/>
  <c r="U473" i="9" s="1"/>
  <c r="AK481" i="9"/>
  <c r="Q481" i="9"/>
  <c r="T481" i="9"/>
  <c r="U481" i="9" s="1"/>
  <c r="AK289" i="9"/>
  <c r="Q289" i="9"/>
  <c r="T289" i="9"/>
  <c r="U289" i="9" s="1"/>
  <c r="AK297" i="9"/>
  <c r="Q297" i="9"/>
  <c r="T297" i="9"/>
  <c r="U297" i="9" s="1"/>
  <c r="AK307" i="9"/>
  <c r="Q307" i="9"/>
  <c r="T307" i="9"/>
  <c r="U307" i="9" s="1"/>
  <c r="AK315" i="9"/>
  <c r="Q315" i="9"/>
  <c r="T315" i="9"/>
  <c r="U315" i="9" s="1"/>
  <c r="AK323" i="9"/>
  <c r="Q323" i="9"/>
  <c r="T323" i="9"/>
  <c r="U323" i="9" s="1"/>
  <c r="AK494" i="9"/>
  <c r="Q494" i="9"/>
  <c r="T494" i="9"/>
  <c r="U494" i="9" s="1"/>
  <c r="AK502" i="9"/>
  <c r="Q502" i="9"/>
  <c r="T502" i="9"/>
  <c r="U502" i="9" s="1"/>
  <c r="AK510" i="9"/>
  <c r="Q510" i="9"/>
  <c r="T510" i="9"/>
  <c r="U510" i="9" s="1"/>
  <c r="AK518" i="9"/>
  <c r="Q518" i="9"/>
  <c r="T518" i="9"/>
  <c r="U518" i="9" s="1"/>
  <c r="AK526" i="9"/>
  <c r="Q526" i="9"/>
  <c r="T526" i="9"/>
  <c r="U526" i="9" s="1"/>
  <c r="AK534" i="9"/>
  <c r="Q534" i="9"/>
  <c r="T534" i="9"/>
  <c r="U534" i="9" s="1"/>
  <c r="AK542" i="9"/>
  <c r="Q542" i="9"/>
  <c r="T542" i="9"/>
  <c r="U542" i="9" s="1"/>
  <c r="AK550" i="9"/>
  <c r="Q550" i="9"/>
  <c r="T550" i="9"/>
  <c r="U550" i="9" s="1"/>
  <c r="AK558" i="9"/>
  <c r="Q558" i="9"/>
  <c r="T558" i="9"/>
  <c r="U558" i="9" s="1"/>
  <c r="AK566" i="9"/>
  <c r="Q566" i="9"/>
  <c r="T566" i="9"/>
  <c r="U566" i="9" s="1"/>
  <c r="AK574" i="9"/>
  <c r="Q574" i="9"/>
  <c r="T574" i="9"/>
  <c r="U574" i="9" s="1"/>
  <c r="AK335" i="9"/>
  <c r="Q335" i="9"/>
  <c r="T335" i="9"/>
  <c r="U335" i="9" s="1"/>
  <c r="AK351" i="9"/>
  <c r="Q351" i="9"/>
  <c r="T351" i="9"/>
  <c r="U351" i="9" s="1"/>
  <c r="AK425" i="9"/>
  <c r="Q425" i="9"/>
  <c r="T425" i="9"/>
  <c r="U425" i="9" s="1"/>
  <c r="AK447" i="9"/>
  <c r="Q447" i="9"/>
  <c r="T447" i="9"/>
  <c r="U447" i="9" s="1"/>
  <c r="AK364" i="9"/>
  <c r="Q364" i="9"/>
  <c r="T364" i="9"/>
  <c r="U364" i="9" s="1"/>
  <c r="AK380" i="9"/>
  <c r="Q380" i="9"/>
  <c r="T380" i="9"/>
  <c r="U380" i="9" s="1"/>
  <c r="AK396" i="9"/>
  <c r="Q396" i="9"/>
  <c r="T396" i="9"/>
  <c r="U396" i="9" s="1"/>
  <c r="AK412" i="9"/>
  <c r="Q412" i="9"/>
  <c r="T412" i="9"/>
  <c r="U412" i="9" s="1"/>
  <c r="AK428" i="9"/>
  <c r="Q428" i="9"/>
  <c r="T428" i="9"/>
  <c r="U428" i="9" s="1"/>
  <c r="AK444" i="9"/>
  <c r="Q444" i="9"/>
  <c r="T444" i="9"/>
  <c r="U444" i="9" s="1"/>
  <c r="AK460" i="9"/>
  <c r="Q460" i="9"/>
  <c r="T460" i="9"/>
  <c r="U460" i="9" s="1"/>
  <c r="AK476" i="9"/>
  <c r="Q476" i="9"/>
  <c r="T476" i="9"/>
  <c r="U476" i="9" s="1"/>
  <c r="AK300" i="9"/>
  <c r="Q300" i="9"/>
  <c r="T300" i="9"/>
  <c r="U300" i="9" s="1"/>
  <c r="AK316" i="9"/>
  <c r="Q316" i="9"/>
  <c r="T316" i="9"/>
  <c r="U316" i="9" s="1"/>
  <c r="AK487" i="9"/>
  <c r="Q487" i="9"/>
  <c r="T487" i="9"/>
  <c r="U487" i="9" s="1"/>
  <c r="AK495" i="9"/>
  <c r="Q495" i="9"/>
  <c r="T495" i="9"/>
  <c r="U495" i="9" s="1"/>
  <c r="AK503" i="9"/>
  <c r="Q503" i="9"/>
  <c r="T503" i="9"/>
  <c r="U503" i="9" s="1"/>
  <c r="AK511" i="9"/>
  <c r="Q511" i="9"/>
  <c r="T511" i="9"/>
  <c r="U511" i="9" s="1"/>
  <c r="AK519" i="9"/>
  <c r="Q519" i="9"/>
  <c r="T519" i="9"/>
  <c r="U519" i="9" s="1"/>
  <c r="AK527" i="9"/>
  <c r="Q527" i="9"/>
  <c r="T527" i="9"/>
  <c r="U527" i="9" s="1"/>
  <c r="AK535" i="9"/>
  <c r="Q535" i="9"/>
  <c r="T535" i="9"/>
  <c r="U535" i="9" s="1"/>
  <c r="AK543" i="9"/>
  <c r="Q543" i="9"/>
  <c r="T543" i="9"/>
  <c r="U543" i="9" s="1"/>
  <c r="AK551" i="9"/>
  <c r="Q551" i="9"/>
  <c r="T551" i="9"/>
  <c r="U551" i="9" s="1"/>
  <c r="AK559" i="9"/>
  <c r="Q559" i="9"/>
  <c r="T559" i="9"/>
  <c r="U559" i="9" s="1"/>
  <c r="AK567" i="9"/>
  <c r="Q567" i="9"/>
  <c r="T567" i="9"/>
  <c r="U567" i="9" s="1"/>
  <c r="AK575" i="9"/>
  <c r="Q575" i="9"/>
  <c r="T575" i="9"/>
  <c r="U575" i="9" s="1"/>
  <c r="AK328" i="9"/>
  <c r="T328" i="9"/>
  <c r="U328" i="9" s="1"/>
  <c r="Q328" i="9"/>
  <c r="AK336" i="9"/>
  <c r="Q336" i="9"/>
  <c r="T336" i="9"/>
  <c r="U336" i="9" s="1"/>
  <c r="AK344" i="9"/>
  <c r="T344" i="9"/>
  <c r="U344" i="9" s="1"/>
  <c r="Q344" i="9"/>
  <c r="AK352" i="9"/>
  <c r="Q352" i="9"/>
  <c r="T352" i="9"/>
  <c r="U352" i="9" s="1"/>
  <c r="AK360" i="9"/>
  <c r="T360" i="9"/>
  <c r="U360" i="9" s="1"/>
  <c r="Q360" i="9"/>
  <c r="T58" i="1"/>
  <c r="K58" i="9" s="1"/>
  <c r="J58" i="9"/>
  <c r="T60" i="1"/>
  <c r="K60" i="9" s="1"/>
  <c r="J60" i="9"/>
  <c r="T62" i="1"/>
  <c r="K62" i="9" s="1"/>
  <c r="J62" i="9"/>
  <c r="T64" i="1"/>
  <c r="K64" i="9" s="1"/>
  <c r="J64" i="9"/>
  <c r="T66" i="1"/>
  <c r="K66" i="9" s="1"/>
  <c r="J66" i="9"/>
  <c r="T68" i="1"/>
  <c r="K68" i="9" s="1"/>
  <c r="J68" i="9"/>
  <c r="T70" i="1"/>
  <c r="K70" i="9" s="1"/>
  <c r="J70" i="9"/>
  <c r="T72" i="1"/>
  <c r="K72" i="9" s="1"/>
  <c r="J72" i="9"/>
  <c r="T74" i="1"/>
  <c r="K74" i="9" s="1"/>
  <c r="J74" i="9"/>
  <c r="T76" i="1"/>
  <c r="K76" i="9" s="1"/>
  <c r="J76" i="9"/>
  <c r="T78" i="1"/>
  <c r="K78" i="9" s="1"/>
  <c r="J78" i="9"/>
  <c r="T80" i="1"/>
  <c r="K80" i="9" s="1"/>
  <c r="J80" i="9"/>
  <c r="T82" i="1"/>
  <c r="K82" i="9" s="1"/>
  <c r="J82" i="9"/>
  <c r="T84" i="1"/>
  <c r="K84" i="9" s="1"/>
  <c r="J84" i="9"/>
  <c r="T86" i="1"/>
  <c r="K86" i="9" s="1"/>
  <c r="J86" i="9"/>
  <c r="T88" i="1"/>
  <c r="K88" i="9" s="1"/>
  <c r="J88" i="9"/>
  <c r="T90" i="1"/>
  <c r="K90" i="9" s="1"/>
  <c r="J90" i="9"/>
  <c r="T92" i="1"/>
  <c r="K92" i="9" s="1"/>
  <c r="J92" i="9"/>
  <c r="T94" i="1"/>
  <c r="K94" i="9" s="1"/>
  <c r="J94" i="9"/>
  <c r="T96" i="1"/>
  <c r="K96" i="9" s="1"/>
  <c r="J96" i="9"/>
  <c r="T98" i="1"/>
  <c r="K98" i="9" s="1"/>
  <c r="J98" i="9"/>
  <c r="T100" i="1"/>
  <c r="K100" i="9" s="1"/>
  <c r="J100" i="9"/>
  <c r="T102" i="1"/>
  <c r="K102" i="9" s="1"/>
  <c r="J102" i="9"/>
  <c r="T104" i="1"/>
  <c r="K104" i="9" s="1"/>
  <c r="J104" i="9"/>
  <c r="T106" i="1"/>
  <c r="K106" i="9" s="1"/>
  <c r="J106" i="9"/>
  <c r="T108" i="1"/>
  <c r="K108" i="9" s="1"/>
  <c r="J108" i="9"/>
  <c r="T110" i="1"/>
  <c r="K110" i="9" s="1"/>
  <c r="J110" i="9"/>
  <c r="T112" i="1"/>
  <c r="K112" i="9" s="1"/>
  <c r="J112" i="9"/>
  <c r="T114" i="1"/>
  <c r="K114" i="9" s="1"/>
  <c r="J114" i="9"/>
  <c r="T116" i="1"/>
  <c r="K116" i="9" s="1"/>
  <c r="J116" i="9"/>
  <c r="T118" i="1"/>
  <c r="K118" i="9" s="1"/>
  <c r="J118" i="9"/>
  <c r="T120" i="1"/>
  <c r="K120" i="9" s="1"/>
  <c r="J120" i="9"/>
  <c r="T122" i="1"/>
  <c r="K122" i="9" s="1"/>
  <c r="J122" i="9"/>
  <c r="T124" i="1"/>
  <c r="K124" i="9" s="1"/>
  <c r="J124" i="9"/>
  <c r="T126" i="1"/>
  <c r="K126" i="9" s="1"/>
  <c r="J126" i="9"/>
  <c r="T128" i="1"/>
  <c r="K128" i="9" s="1"/>
  <c r="J128" i="9"/>
  <c r="T130" i="1"/>
  <c r="K130" i="9" s="1"/>
  <c r="J130" i="9"/>
  <c r="T132" i="1"/>
  <c r="K132" i="9" s="1"/>
  <c r="J132" i="9"/>
  <c r="T134" i="1"/>
  <c r="K134" i="9" s="1"/>
  <c r="J134" i="9"/>
  <c r="T136" i="1"/>
  <c r="K136" i="9" s="1"/>
  <c r="J136" i="9"/>
  <c r="T138" i="1"/>
  <c r="K138" i="9" s="1"/>
  <c r="J138" i="9"/>
  <c r="T140" i="1"/>
  <c r="K140" i="9" s="1"/>
  <c r="J140" i="9"/>
  <c r="T142" i="1"/>
  <c r="K142" i="9" s="1"/>
  <c r="J142" i="9"/>
  <c r="T144" i="1"/>
  <c r="K144" i="9" s="1"/>
  <c r="J144" i="9"/>
  <c r="T146" i="1"/>
  <c r="K146" i="9" s="1"/>
  <c r="J146" i="9"/>
  <c r="T148" i="1"/>
  <c r="K148" i="9" s="1"/>
  <c r="J148" i="9"/>
  <c r="T150" i="1"/>
  <c r="K150" i="9" s="1"/>
  <c r="J150" i="9"/>
  <c r="T152" i="1"/>
  <c r="K152" i="9" s="1"/>
  <c r="J152" i="9"/>
  <c r="T154" i="1"/>
  <c r="K154" i="9" s="1"/>
  <c r="J154" i="9"/>
  <c r="T156" i="1"/>
  <c r="K156" i="9" s="1"/>
  <c r="J156" i="9"/>
  <c r="T158" i="1"/>
  <c r="K158" i="9" s="1"/>
  <c r="J158" i="9"/>
  <c r="T160" i="1"/>
  <c r="K160" i="9" s="1"/>
  <c r="J160" i="9"/>
  <c r="T162" i="1"/>
  <c r="K162" i="9" s="1"/>
  <c r="J162" i="9"/>
  <c r="T164" i="1"/>
  <c r="K164" i="9" s="1"/>
  <c r="J164" i="9"/>
  <c r="T166" i="1"/>
  <c r="K166" i="9" s="1"/>
  <c r="J166" i="9"/>
  <c r="T168" i="1"/>
  <c r="K168" i="9" s="1"/>
  <c r="J168" i="9"/>
  <c r="T170" i="1"/>
  <c r="K170" i="9" s="1"/>
  <c r="J170" i="9"/>
  <c r="T172" i="1"/>
  <c r="K172" i="9" s="1"/>
  <c r="J172" i="9"/>
  <c r="T174" i="1"/>
  <c r="K174" i="9" s="1"/>
  <c r="J174" i="9"/>
  <c r="T176" i="1"/>
  <c r="K176" i="9" s="1"/>
  <c r="J176" i="9"/>
  <c r="T178" i="1"/>
  <c r="K178" i="9" s="1"/>
  <c r="J178" i="9"/>
  <c r="T180" i="1"/>
  <c r="K180" i="9" s="1"/>
  <c r="J180" i="9"/>
  <c r="T182" i="1"/>
  <c r="K182" i="9" s="1"/>
  <c r="J182" i="9"/>
  <c r="T184" i="1"/>
  <c r="K184" i="9" s="1"/>
  <c r="J184" i="9"/>
  <c r="T186" i="1"/>
  <c r="K186" i="9" s="1"/>
  <c r="J186" i="9"/>
  <c r="T188" i="1"/>
  <c r="K188" i="9" s="1"/>
  <c r="J188" i="9"/>
  <c r="T190" i="1"/>
  <c r="K190" i="9" s="1"/>
  <c r="J190" i="9"/>
  <c r="T192" i="1"/>
  <c r="K192" i="9" s="1"/>
  <c r="J192" i="9"/>
  <c r="T194" i="1"/>
  <c r="K194" i="9" s="1"/>
  <c r="J194" i="9"/>
  <c r="T196" i="1"/>
  <c r="K196" i="9" s="1"/>
  <c r="J196" i="9"/>
  <c r="T198" i="1"/>
  <c r="K198" i="9" s="1"/>
  <c r="J198" i="9"/>
  <c r="T200" i="1"/>
  <c r="K200" i="9" s="1"/>
  <c r="J200" i="9"/>
  <c r="T202" i="1"/>
  <c r="K202" i="9" s="1"/>
  <c r="J202" i="9"/>
  <c r="T204" i="1"/>
  <c r="K204" i="9" s="1"/>
  <c r="J204" i="9"/>
  <c r="T206" i="1"/>
  <c r="K206" i="9" s="1"/>
  <c r="J206" i="9"/>
  <c r="T208" i="1"/>
  <c r="K208" i="9" s="1"/>
  <c r="J208" i="9"/>
  <c r="T210" i="1"/>
  <c r="K210" i="9" s="1"/>
  <c r="J210" i="9"/>
  <c r="T212" i="1"/>
  <c r="K212" i="9" s="1"/>
  <c r="J212" i="9"/>
  <c r="T214" i="1"/>
  <c r="K214" i="9" s="1"/>
  <c r="J214" i="9"/>
  <c r="T216" i="1"/>
  <c r="K216" i="9" s="1"/>
  <c r="J216" i="9"/>
  <c r="T218" i="1"/>
  <c r="K218" i="9" s="1"/>
  <c r="J218" i="9"/>
  <c r="T220" i="1"/>
  <c r="K220" i="9" s="1"/>
  <c r="J220" i="9"/>
  <c r="T222" i="1"/>
  <c r="K222" i="9" s="1"/>
  <c r="J222" i="9"/>
  <c r="T224" i="1"/>
  <c r="K224" i="9" s="1"/>
  <c r="J224" i="9"/>
  <c r="T226" i="1"/>
  <c r="K226" i="9" s="1"/>
  <c r="J226" i="9"/>
  <c r="T228" i="1"/>
  <c r="K228" i="9" s="1"/>
  <c r="J228" i="9"/>
  <c r="T230" i="1"/>
  <c r="K230" i="9" s="1"/>
  <c r="J230" i="9"/>
  <c r="T232" i="1"/>
  <c r="K232" i="9" s="1"/>
  <c r="J232" i="9"/>
  <c r="T234" i="1"/>
  <c r="K234" i="9" s="1"/>
  <c r="J234" i="9"/>
  <c r="T236" i="1"/>
  <c r="K236" i="9" s="1"/>
  <c r="J236" i="9"/>
  <c r="T238" i="1"/>
  <c r="K238" i="9" s="1"/>
  <c r="J238" i="9"/>
  <c r="T240" i="1"/>
  <c r="K240" i="9" s="1"/>
  <c r="J240" i="9"/>
  <c r="T242" i="1"/>
  <c r="K242" i="9" s="1"/>
  <c r="J242" i="9"/>
  <c r="T244" i="1"/>
  <c r="K244" i="9" s="1"/>
  <c r="J244" i="9"/>
  <c r="T246" i="1"/>
  <c r="K246" i="9" s="1"/>
  <c r="J246" i="9"/>
  <c r="T248" i="1"/>
  <c r="K248" i="9" s="1"/>
  <c r="J248" i="9"/>
  <c r="T250" i="1"/>
  <c r="K250" i="9" s="1"/>
  <c r="J250" i="9"/>
  <c r="T252" i="1"/>
  <c r="K252" i="9" s="1"/>
  <c r="J252" i="9"/>
  <c r="T254" i="1"/>
  <c r="K254" i="9" s="1"/>
  <c r="J254" i="9"/>
  <c r="T256" i="1"/>
  <c r="K256" i="9" s="1"/>
  <c r="J256" i="9"/>
  <c r="T258" i="1"/>
  <c r="K258" i="9" s="1"/>
  <c r="J258" i="9"/>
  <c r="T260" i="1"/>
  <c r="K260" i="9" s="1"/>
  <c r="J260" i="9"/>
  <c r="T262" i="1"/>
  <c r="K262" i="9" s="1"/>
  <c r="J262" i="9"/>
  <c r="T264" i="1"/>
  <c r="K264" i="9" s="1"/>
  <c r="J264" i="9"/>
  <c r="T266" i="1"/>
  <c r="K266" i="9" s="1"/>
  <c r="J266" i="9"/>
  <c r="T268" i="1"/>
  <c r="K268" i="9" s="1"/>
  <c r="J268" i="9"/>
  <c r="T270" i="1"/>
  <c r="K270" i="9" s="1"/>
  <c r="J270" i="9"/>
  <c r="T272" i="1"/>
  <c r="K272" i="9" s="1"/>
  <c r="J272" i="9"/>
  <c r="T274" i="1"/>
  <c r="K274" i="9" s="1"/>
  <c r="J274" i="9"/>
  <c r="T276" i="1"/>
  <c r="K276" i="9" s="1"/>
  <c r="J276" i="9"/>
  <c r="T278" i="1"/>
  <c r="K278" i="9" s="1"/>
  <c r="J278" i="9"/>
  <c r="T280" i="1"/>
  <c r="K280" i="9" s="1"/>
  <c r="J280" i="9"/>
  <c r="T282" i="1"/>
  <c r="K282" i="9" s="1"/>
  <c r="J282" i="9"/>
  <c r="T284" i="1"/>
  <c r="K284" i="9" s="1"/>
  <c r="J284" i="9"/>
  <c r="T286" i="1"/>
  <c r="K286" i="9" s="1"/>
  <c r="J286" i="9"/>
  <c r="T19" i="1"/>
  <c r="K19" i="9" s="1"/>
  <c r="J19" i="9"/>
  <c r="T23" i="1"/>
  <c r="K23" i="9" s="1"/>
  <c r="J23" i="9"/>
  <c r="T26" i="1"/>
  <c r="K26" i="9" s="1"/>
  <c r="J26" i="9"/>
  <c r="T30" i="1"/>
  <c r="K30" i="9" s="1"/>
  <c r="J30" i="9"/>
  <c r="T34" i="1"/>
  <c r="K34" i="9" s="1"/>
  <c r="J34" i="9"/>
  <c r="T41" i="1"/>
  <c r="K41" i="9" s="1"/>
  <c r="J41" i="9"/>
  <c r="T45" i="1"/>
  <c r="K45" i="9" s="1"/>
  <c r="J45" i="9"/>
  <c r="T18" i="1"/>
  <c r="K18" i="9" s="1"/>
  <c r="J18" i="9"/>
  <c r="T15" i="1"/>
  <c r="K15" i="9" s="1"/>
  <c r="J15" i="9"/>
  <c r="T13" i="1"/>
  <c r="K13" i="9" s="1"/>
  <c r="J13" i="9"/>
  <c r="T9" i="1"/>
  <c r="K9" i="9" s="1"/>
  <c r="J9" i="9"/>
  <c r="T5" i="1"/>
  <c r="K5" i="9" s="1"/>
  <c r="J5" i="9"/>
  <c r="Q244" i="1"/>
  <c r="M4" i="9"/>
  <c r="AK379" i="9"/>
  <c r="Q379" i="9"/>
  <c r="T379" i="9"/>
  <c r="U379" i="9" s="1"/>
  <c r="AK403" i="9"/>
  <c r="Q403" i="9"/>
  <c r="T403" i="9"/>
  <c r="U403" i="9" s="1"/>
  <c r="AK417" i="9"/>
  <c r="Q417" i="9"/>
  <c r="T417" i="9"/>
  <c r="U417" i="9" s="1"/>
  <c r="AK443" i="9"/>
  <c r="Q443" i="9"/>
  <c r="T443" i="9"/>
  <c r="U443" i="9" s="1"/>
  <c r="AK463" i="9"/>
  <c r="Q463" i="9"/>
  <c r="T463" i="9"/>
  <c r="U463" i="9" s="1"/>
  <c r="AK479" i="9"/>
  <c r="Q479" i="9"/>
  <c r="T479" i="9"/>
  <c r="U479" i="9" s="1"/>
  <c r="AK313" i="9"/>
  <c r="Q313" i="9"/>
  <c r="T313" i="9"/>
  <c r="U313" i="9" s="1"/>
  <c r="AK508" i="9"/>
  <c r="Q508" i="9"/>
  <c r="T508" i="9"/>
  <c r="U508" i="9" s="1"/>
  <c r="AK524" i="9"/>
  <c r="Q524" i="9"/>
  <c r="T524" i="9"/>
  <c r="U524" i="9" s="1"/>
  <c r="AK540" i="9"/>
  <c r="Q540" i="9"/>
  <c r="T540" i="9"/>
  <c r="U540" i="9" s="1"/>
  <c r="AK556" i="9"/>
  <c r="Q556" i="9"/>
  <c r="T556" i="9"/>
  <c r="U556" i="9" s="1"/>
  <c r="AK572" i="9"/>
  <c r="Q572" i="9"/>
  <c r="T572" i="9"/>
  <c r="U572" i="9" s="1"/>
  <c r="AK362" i="9"/>
  <c r="Q362" i="9"/>
  <c r="T362" i="9"/>
  <c r="U362" i="9" s="1"/>
  <c r="AK378" i="9"/>
  <c r="Q378" i="9"/>
  <c r="T378" i="9"/>
  <c r="U378" i="9" s="1"/>
  <c r="AK394" i="9"/>
  <c r="Q394" i="9"/>
  <c r="T394" i="9"/>
  <c r="U394" i="9" s="1"/>
  <c r="AK410" i="9"/>
  <c r="Q410" i="9"/>
  <c r="T410" i="9"/>
  <c r="U410" i="9" s="1"/>
  <c r="AK426" i="9"/>
  <c r="Q426" i="9"/>
  <c r="T426" i="9"/>
  <c r="U426" i="9" s="1"/>
  <c r="AK442" i="9"/>
  <c r="Q442" i="9"/>
  <c r="T442" i="9"/>
  <c r="U442" i="9" s="1"/>
  <c r="AK458" i="9"/>
  <c r="Q458" i="9"/>
  <c r="T458" i="9"/>
  <c r="U458" i="9" s="1"/>
  <c r="AK474" i="9"/>
  <c r="Q474" i="9"/>
  <c r="T474" i="9"/>
  <c r="U474" i="9" s="1"/>
  <c r="AK290" i="9"/>
  <c r="Q290" i="9"/>
  <c r="T290" i="9"/>
  <c r="U290" i="9" s="1"/>
  <c r="AK306" i="9"/>
  <c r="Q306" i="9"/>
  <c r="T306" i="9"/>
  <c r="U306" i="9" s="1"/>
  <c r="AK322" i="9"/>
  <c r="Q322" i="9"/>
  <c r="T322" i="9"/>
  <c r="U322" i="9" s="1"/>
  <c r="AK326" i="9"/>
  <c r="Q326" i="9"/>
  <c r="T326" i="9"/>
  <c r="U326" i="9" s="1"/>
  <c r="AK342" i="9"/>
  <c r="Q342" i="9"/>
  <c r="T342" i="9"/>
  <c r="U342" i="9" s="1"/>
  <c r="AK358" i="9"/>
  <c r="Q358" i="9"/>
  <c r="T358" i="9"/>
  <c r="U358" i="9" s="1"/>
  <c r="AK407" i="9"/>
  <c r="Q407" i="9"/>
  <c r="T407" i="9"/>
  <c r="U407" i="9" s="1"/>
  <c r="AK327" i="9"/>
  <c r="Q327" i="9"/>
  <c r="T327" i="9"/>
  <c r="U327" i="9" s="1"/>
  <c r="AK343" i="9"/>
  <c r="Q343" i="9"/>
  <c r="T343" i="9"/>
  <c r="U343" i="9" s="1"/>
  <c r="AK359" i="9"/>
  <c r="Q359" i="9"/>
  <c r="T359" i="9"/>
  <c r="U359" i="9" s="1"/>
  <c r="AK405" i="9"/>
  <c r="Q405" i="9"/>
  <c r="T405" i="9"/>
  <c r="U405" i="9" s="1"/>
  <c r="AK388" i="9"/>
  <c r="Q388" i="9"/>
  <c r="T388" i="9"/>
  <c r="U388" i="9" s="1"/>
  <c r="AK436" i="9"/>
  <c r="Q436" i="9"/>
  <c r="T436" i="9"/>
  <c r="U436" i="9" s="1"/>
  <c r="AK292" i="9"/>
  <c r="Q292" i="9"/>
  <c r="T292" i="9"/>
  <c r="U292" i="9" s="1"/>
  <c r="AK308" i="9"/>
  <c r="Q308" i="9"/>
  <c r="T308" i="9"/>
  <c r="U308" i="9" s="1"/>
  <c r="Q75" i="1"/>
  <c r="Q232" i="1"/>
  <c r="Q268" i="1"/>
  <c r="Q262" i="1"/>
  <c r="Q46" i="1"/>
  <c r="AK361" i="9"/>
  <c r="Q361" i="9"/>
  <c r="T361" i="9"/>
  <c r="U361" i="9" s="1"/>
  <c r="AK385" i="9"/>
  <c r="Q385" i="9"/>
  <c r="T385" i="9"/>
  <c r="U385" i="9" s="1"/>
  <c r="AK409" i="9"/>
  <c r="Q409" i="9"/>
  <c r="T409" i="9"/>
  <c r="U409" i="9" s="1"/>
  <c r="AK449" i="9"/>
  <c r="Q449" i="9"/>
  <c r="T449" i="9"/>
  <c r="U449" i="9" s="1"/>
  <c r="AK459" i="9"/>
  <c r="Q459" i="9"/>
  <c r="T459" i="9"/>
  <c r="U459" i="9" s="1"/>
  <c r="AK467" i="9"/>
  <c r="Q467" i="9"/>
  <c r="T467" i="9"/>
  <c r="U467" i="9" s="1"/>
  <c r="AK475" i="9"/>
  <c r="Q475" i="9"/>
  <c r="T475" i="9"/>
  <c r="U475" i="9" s="1"/>
  <c r="AK483" i="9"/>
  <c r="Q483" i="9"/>
  <c r="T483" i="9"/>
  <c r="U483" i="9" s="1"/>
  <c r="AK291" i="9"/>
  <c r="Q291" i="9"/>
  <c r="T291" i="9"/>
  <c r="U291" i="9" s="1"/>
  <c r="AK299" i="9"/>
  <c r="Q299" i="9"/>
  <c r="T299" i="9"/>
  <c r="U299" i="9" s="1"/>
  <c r="AK488" i="9"/>
  <c r="Q488" i="9"/>
  <c r="T488" i="9"/>
  <c r="U488" i="9" s="1"/>
  <c r="AK496" i="9"/>
  <c r="Q496" i="9"/>
  <c r="T496" i="9"/>
  <c r="U496" i="9" s="1"/>
  <c r="AK504" i="9"/>
  <c r="Q504" i="9"/>
  <c r="T504" i="9"/>
  <c r="U504" i="9" s="1"/>
  <c r="AK512" i="9"/>
  <c r="Q512" i="9"/>
  <c r="T512" i="9"/>
  <c r="U512" i="9" s="1"/>
  <c r="AK520" i="9"/>
  <c r="Q520" i="9"/>
  <c r="T520" i="9"/>
  <c r="U520" i="9" s="1"/>
  <c r="AK528" i="9"/>
  <c r="Q528" i="9"/>
  <c r="T528" i="9"/>
  <c r="U528" i="9" s="1"/>
  <c r="AK536" i="9"/>
  <c r="Q536" i="9"/>
  <c r="T536" i="9"/>
  <c r="U536" i="9" s="1"/>
  <c r="AK544" i="9"/>
  <c r="Q544" i="9"/>
  <c r="T544" i="9"/>
  <c r="U544" i="9" s="1"/>
  <c r="AK552" i="9"/>
  <c r="Q552" i="9"/>
  <c r="T552" i="9"/>
  <c r="U552" i="9" s="1"/>
  <c r="AK560" i="9"/>
  <c r="Q560" i="9"/>
  <c r="T560" i="9"/>
  <c r="U560" i="9" s="1"/>
  <c r="AK568" i="9"/>
  <c r="Q568" i="9"/>
  <c r="T568" i="9"/>
  <c r="U568" i="9" s="1"/>
  <c r="AK576" i="9"/>
  <c r="Q576" i="9"/>
  <c r="T576" i="9"/>
  <c r="U576" i="9" s="1"/>
  <c r="AK329" i="9"/>
  <c r="Q329" i="9"/>
  <c r="T329" i="9"/>
  <c r="U329" i="9" s="1"/>
  <c r="AK337" i="9"/>
  <c r="Q337" i="9"/>
  <c r="T337" i="9"/>
  <c r="U337" i="9" s="1"/>
  <c r="AK345" i="9"/>
  <c r="Q345" i="9"/>
  <c r="T345" i="9"/>
  <c r="U345" i="9" s="1"/>
  <c r="AK353" i="9"/>
  <c r="Q353" i="9"/>
  <c r="T353" i="9"/>
  <c r="U353" i="9" s="1"/>
  <c r="AK411" i="9"/>
  <c r="Q411" i="9"/>
  <c r="T411" i="9"/>
  <c r="U411" i="9" s="1"/>
  <c r="AK431" i="9"/>
  <c r="Q431" i="9"/>
  <c r="T431" i="9"/>
  <c r="U431" i="9" s="1"/>
  <c r="AK455" i="9"/>
  <c r="Q455" i="9"/>
  <c r="T455" i="9"/>
  <c r="U455" i="9" s="1"/>
  <c r="AK366" i="9"/>
  <c r="Q366" i="9"/>
  <c r="T366" i="9"/>
  <c r="U366" i="9" s="1"/>
  <c r="AK374" i="9"/>
  <c r="Q374" i="9"/>
  <c r="T374" i="9"/>
  <c r="U374" i="9" s="1"/>
  <c r="AK382" i="9"/>
  <c r="Q382" i="9"/>
  <c r="T382" i="9"/>
  <c r="U382" i="9" s="1"/>
  <c r="AK390" i="9"/>
  <c r="Q390" i="9"/>
  <c r="T390" i="9"/>
  <c r="U390" i="9" s="1"/>
  <c r="AK398" i="9"/>
  <c r="Q398" i="9"/>
  <c r="T398" i="9"/>
  <c r="U398" i="9" s="1"/>
  <c r="AK406" i="9"/>
  <c r="Q406" i="9"/>
  <c r="T406" i="9"/>
  <c r="U406" i="9" s="1"/>
  <c r="AK414" i="9"/>
  <c r="Q414" i="9"/>
  <c r="T414" i="9"/>
  <c r="U414" i="9" s="1"/>
  <c r="AK422" i="9"/>
  <c r="Q422" i="9"/>
  <c r="T422" i="9"/>
  <c r="U422" i="9" s="1"/>
  <c r="AK430" i="9"/>
  <c r="Q430" i="9"/>
  <c r="T430" i="9"/>
  <c r="U430" i="9" s="1"/>
  <c r="AK438" i="9"/>
  <c r="Q438" i="9"/>
  <c r="T438" i="9"/>
  <c r="U438" i="9" s="1"/>
  <c r="AK446" i="9"/>
  <c r="Q446" i="9"/>
  <c r="T446" i="9"/>
  <c r="U446" i="9" s="1"/>
  <c r="AK454" i="9"/>
  <c r="Q454" i="9"/>
  <c r="T454" i="9"/>
  <c r="U454" i="9" s="1"/>
  <c r="AK462" i="9"/>
  <c r="Q462" i="9"/>
  <c r="T462" i="9"/>
  <c r="U462" i="9" s="1"/>
  <c r="AK470" i="9"/>
  <c r="Q470" i="9"/>
  <c r="T470" i="9"/>
  <c r="U470" i="9" s="1"/>
  <c r="AK478" i="9"/>
  <c r="Q478" i="9"/>
  <c r="T478" i="9"/>
  <c r="U478" i="9" s="1"/>
  <c r="AK486" i="9"/>
  <c r="Q486" i="9"/>
  <c r="T486" i="9"/>
  <c r="U486" i="9" s="1"/>
  <c r="AK294" i="9"/>
  <c r="Q294" i="9"/>
  <c r="T294" i="9"/>
  <c r="U294" i="9" s="1"/>
  <c r="AK302" i="9"/>
  <c r="Q302" i="9"/>
  <c r="T302" i="9"/>
  <c r="U302" i="9" s="1"/>
  <c r="AK310" i="9"/>
  <c r="Q310" i="9"/>
  <c r="T310" i="9"/>
  <c r="U310" i="9" s="1"/>
  <c r="AK318" i="9"/>
  <c r="Q318" i="9"/>
  <c r="T318" i="9"/>
  <c r="U318" i="9" s="1"/>
  <c r="AK489" i="9"/>
  <c r="Q489" i="9"/>
  <c r="T489" i="9"/>
  <c r="U489" i="9" s="1"/>
  <c r="AK497" i="9"/>
  <c r="Q497" i="9"/>
  <c r="T497" i="9"/>
  <c r="U497" i="9" s="1"/>
  <c r="AK505" i="9"/>
  <c r="Q505" i="9"/>
  <c r="T505" i="9"/>
  <c r="U505" i="9" s="1"/>
  <c r="AK513" i="9"/>
  <c r="Q513" i="9"/>
  <c r="T513" i="9"/>
  <c r="U513" i="9" s="1"/>
  <c r="AK521" i="9"/>
  <c r="Q521" i="9"/>
  <c r="T521" i="9"/>
  <c r="U521" i="9" s="1"/>
  <c r="AK529" i="9"/>
  <c r="T529" i="9"/>
  <c r="U529" i="9" s="1"/>
  <c r="Q529" i="9"/>
  <c r="AK537" i="9"/>
  <c r="Q537" i="9"/>
  <c r="T537" i="9"/>
  <c r="U537" i="9" s="1"/>
  <c r="AK545" i="9"/>
  <c r="T545" i="9"/>
  <c r="U545" i="9" s="1"/>
  <c r="Q545" i="9"/>
  <c r="AK553" i="9"/>
  <c r="Q553" i="9"/>
  <c r="T553" i="9"/>
  <c r="U553" i="9" s="1"/>
  <c r="AK561" i="9"/>
  <c r="Q561" i="9"/>
  <c r="T561" i="9"/>
  <c r="U561" i="9" s="1"/>
  <c r="AK569" i="9"/>
  <c r="Q569" i="9"/>
  <c r="T569" i="9"/>
  <c r="U569" i="9" s="1"/>
  <c r="AK577" i="9"/>
  <c r="Q577" i="9"/>
  <c r="T577" i="9"/>
  <c r="U577" i="9" s="1"/>
  <c r="AK330" i="9"/>
  <c r="Q330" i="9"/>
  <c r="T330" i="9"/>
  <c r="U330" i="9" s="1"/>
  <c r="AK338" i="9"/>
  <c r="Q338" i="9"/>
  <c r="T338" i="9"/>
  <c r="U338" i="9" s="1"/>
  <c r="AK346" i="9"/>
  <c r="Q346" i="9"/>
  <c r="T346" i="9"/>
  <c r="U346" i="9" s="1"/>
  <c r="AK354" i="9"/>
  <c r="Q354" i="9"/>
  <c r="T354" i="9"/>
  <c r="U354" i="9" s="1"/>
  <c r="T48" i="1"/>
  <c r="K48" i="9" s="1"/>
  <c r="J48" i="9"/>
  <c r="T10" i="1"/>
  <c r="K10" i="9" s="1"/>
  <c r="J10" i="9"/>
  <c r="T50" i="1"/>
  <c r="K50" i="9" s="1"/>
  <c r="J50" i="9"/>
  <c r="T52" i="1"/>
  <c r="K52" i="9" s="1"/>
  <c r="J52" i="9"/>
  <c r="T54" i="1"/>
  <c r="K54" i="9" s="1"/>
  <c r="J54" i="9"/>
  <c r="T56" i="1"/>
  <c r="K56" i="9" s="1"/>
  <c r="J56" i="9"/>
  <c r="T25" i="1"/>
  <c r="K25" i="9" s="1"/>
  <c r="J25" i="9"/>
  <c r="T29" i="1"/>
  <c r="K29" i="9" s="1"/>
  <c r="J29" i="9"/>
  <c r="T33" i="1"/>
  <c r="K33" i="9" s="1"/>
  <c r="J33" i="9"/>
  <c r="T36" i="1"/>
  <c r="K36" i="9" s="1"/>
  <c r="J36" i="9"/>
  <c r="T39" i="1"/>
  <c r="K39" i="9" s="1"/>
  <c r="J39" i="9"/>
  <c r="T42" i="1"/>
  <c r="K42" i="9" s="1"/>
  <c r="J42" i="9"/>
  <c r="T46" i="1"/>
  <c r="K46" i="9" s="1"/>
  <c r="J46" i="9"/>
  <c r="T12" i="1"/>
  <c r="K12" i="9" s="1"/>
  <c r="J12" i="9"/>
  <c r="T6" i="1"/>
  <c r="K6" i="9" s="1"/>
  <c r="J6" i="9"/>
  <c r="AK413" i="9"/>
  <c r="Q413" i="9"/>
  <c r="T413" i="9"/>
  <c r="U413" i="9" s="1"/>
  <c r="AK461" i="9"/>
  <c r="Q461" i="9"/>
  <c r="T461" i="9"/>
  <c r="U461" i="9" s="1"/>
  <c r="AK469" i="9"/>
  <c r="Q469" i="9"/>
  <c r="T469" i="9"/>
  <c r="U469" i="9" s="1"/>
  <c r="AK477" i="9"/>
  <c r="Q477" i="9"/>
  <c r="T477" i="9"/>
  <c r="U477" i="9" s="1"/>
  <c r="AK485" i="9"/>
  <c r="Q485" i="9"/>
  <c r="T485" i="9"/>
  <c r="U485" i="9" s="1"/>
  <c r="AK293" i="9"/>
  <c r="Q293" i="9"/>
  <c r="T293" i="9"/>
  <c r="U293" i="9" s="1"/>
  <c r="AK301" i="9"/>
  <c r="Q301" i="9"/>
  <c r="T301" i="9"/>
  <c r="U301" i="9" s="1"/>
  <c r="AK311" i="9"/>
  <c r="Q311" i="9"/>
  <c r="T311" i="9"/>
  <c r="U311" i="9" s="1"/>
  <c r="AK324" i="9"/>
  <c r="Q324" i="9"/>
  <c r="T324" i="9"/>
  <c r="U324" i="9" s="1"/>
  <c r="AK340" i="9"/>
  <c r="Q340" i="9"/>
  <c r="T340" i="9"/>
  <c r="U340" i="9" s="1"/>
  <c r="AK356" i="9"/>
  <c r="Q356" i="9"/>
  <c r="T356" i="9"/>
  <c r="U356" i="9" s="1"/>
  <c r="AK391" i="9"/>
  <c r="Q391" i="9"/>
  <c r="T391" i="9"/>
  <c r="U391" i="9" s="1"/>
  <c r="AK429" i="9"/>
  <c r="Q429" i="9"/>
  <c r="T429" i="9"/>
  <c r="U429" i="9" s="1"/>
  <c r="AK453" i="9"/>
  <c r="Q453" i="9"/>
  <c r="T453" i="9"/>
  <c r="U453" i="9" s="1"/>
  <c r="AK295" i="9"/>
  <c r="Q295" i="9"/>
  <c r="T295" i="9"/>
  <c r="U295" i="9" s="1"/>
  <c r="AK500" i="9"/>
  <c r="Q500" i="9"/>
  <c r="T500" i="9"/>
  <c r="U500" i="9" s="1"/>
  <c r="AK516" i="9"/>
  <c r="Q516" i="9"/>
  <c r="T516" i="9"/>
  <c r="U516" i="9" s="1"/>
  <c r="AK532" i="9"/>
  <c r="Q532" i="9"/>
  <c r="T532" i="9"/>
  <c r="U532" i="9" s="1"/>
  <c r="AK548" i="9"/>
  <c r="Q548" i="9"/>
  <c r="T548" i="9"/>
  <c r="U548" i="9" s="1"/>
  <c r="AK564" i="9"/>
  <c r="Q564" i="9"/>
  <c r="T564" i="9"/>
  <c r="U564" i="9" s="1"/>
  <c r="AK325" i="9"/>
  <c r="Q325" i="9"/>
  <c r="T325" i="9"/>
  <c r="U325" i="9" s="1"/>
  <c r="AK333" i="9"/>
  <c r="Q333" i="9"/>
  <c r="T333" i="9"/>
  <c r="U333" i="9" s="1"/>
  <c r="AK341" i="9"/>
  <c r="Q341" i="9"/>
  <c r="T341" i="9"/>
  <c r="U341" i="9" s="1"/>
  <c r="AK349" i="9"/>
  <c r="Q349" i="9"/>
  <c r="T349" i="9"/>
  <c r="U349" i="9" s="1"/>
  <c r="AK357" i="9"/>
  <c r="Q357" i="9"/>
  <c r="T357" i="9"/>
  <c r="U357" i="9" s="1"/>
  <c r="AK375" i="9"/>
  <c r="Q375" i="9"/>
  <c r="T375" i="9"/>
  <c r="U375" i="9" s="1"/>
  <c r="AK421" i="9"/>
  <c r="Q421" i="9"/>
  <c r="T421" i="9"/>
  <c r="U421" i="9" s="1"/>
  <c r="AK493" i="9"/>
  <c r="Q493" i="9"/>
  <c r="T493" i="9"/>
  <c r="U493" i="9" s="1"/>
  <c r="AK501" i="9"/>
  <c r="Q501" i="9"/>
  <c r="T501" i="9"/>
  <c r="U501" i="9" s="1"/>
  <c r="AK509" i="9"/>
  <c r="Q509" i="9"/>
  <c r="T509" i="9"/>
  <c r="U509" i="9" s="1"/>
  <c r="AK517" i="9"/>
  <c r="Q517" i="9"/>
  <c r="T517" i="9"/>
  <c r="U517" i="9" s="1"/>
  <c r="AK525" i="9"/>
  <c r="Q525" i="9"/>
  <c r="T525" i="9"/>
  <c r="U525" i="9" s="1"/>
  <c r="AK533" i="9"/>
  <c r="Q533" i="9"/>
  <c r="T533" i="9"/>
  <c r="U533" i="9" s="1"/>
  <c r="AK541" i="9"/>
  <c r="Q541" i="9"/>
  <c r="T541" i="9"/>
  <c r="U541" i="9" s="1"/>
  <c r="AK549" i="9"/>
  <c r="Q549" i="9"/>
  <c r="T549" i="9"/>
  <c r="U549" i="9" s="1"/>
  <c r="AK557" i="9"/>
  <c r="Q557" i="9"/>
  <c r="T557" i="9"/>
  <c r="U557" i="9" s="1"/>
  <c r="AK565" i="9"/>
  <c r="T565" i="9"/>
  <c r="U565" i="9" s="1"/>
  <c r="Q565" i="9"/>
  <c r="AK573" i="9"/>
  <c r="Q573" i="9"/>
  <c r="T573" i="9"/>
  <c r="U573" i="9" s="1"/>
  <c r="AK363" i="9"/>
  <c r="Q363" i="9"/>
  <c r="T363" i="9"/>
  <c r="U363" i="9" s="1"/>
  <c r="AK377" i="9"/>
  <c r="Q377" i="9"/>
  <c r="T377" i="9"/>
  <c r="U377" i="9" s="1"/>
  <c r="AK387" i="9"/>
  <c r="Q387" i="9"/>
  <c r="T387" i="9"/>
  <c r="U387" i="9" s="1"/>
  <c r="AK399" i="9"/>
  <c r="Q399" i="9"/>
  <c r="T399" i="9"/>
  <c r="U399" i="9" s="1"/>
  <c r="AK427" i="9"/>
  <c r="Q427" i="9"/>
  <c r="T427" i="9"/>
  <c r="U427" i="9" s="1"/>
  <c r="AK439" i="9"/>
  <c r="Q439" i="9"/>
  <c r="T439" i="9"/>
  <c r="U439" i="9" s="1"/>
  <c r="AK451" i="9"/>
  <c r="Q451" i="9"/>
  <c r="T451" i="9"/>
  <c r="U451" i="9" s="1"/>
  <c r="AK319" i="9"/>
  <c r="Q319" i="9"/>
  <c r="T319" i="9"/>
  <c r="U319" i="9" s="1"/>
  <c r="AK490" i="9"/>
  <c r="Q490" i="9"/>
  <c r="T490" i="9"/>
  <c r="U490" i="9" s="1"/>
  <c r="AK498" i="9"/>
  <c r="Q498" i="9"/>
  <c r="T498" i="9"/>
  <c r="U498" i="9" s="1"/>
  <c r="AK506" i="9"/>
  <c r="Q506" i="9"/>
  <c r="T506" i="9"/>
  <c r="U506" i="9" s="1"/>
  <c r="AK514" i="9"/>
  <c r="Q514" i="9"/>
  <c r="T514" i="9"/>
  <c r="U514" i="9" s="1"/>
  <c r="AK522" i="9"/>
  <c r="Q522" i="9"/>
  <c r="T522" i="9"/>
  <c r="U522" i="9" s="1"/>
  <c r="AK530" i="9"/>
  <c r="Q530" i="9"/>
  <c r="T530" i="9"/>
  <c r="U530" i="9" s="1"/>
  <c r="AK538" i="9"/>
  <c r="Q538" i="9"/>
  <c r="T538" i="9"/>
  <c r="U538" i="9" s="1"/>
  <c r="AK546" i="9"/>
  <c r="Q546" i="9"/>
  <c r="T546" i="9"/>
  <c r="U546" i="9" s="1"/>
  <c r="AK554" i="9"/>
  <c r="Q554" i="9"/>
  <c r="T554" i="9"/>
  <c r="U554" i="9" s="1"/>
  <c r="AK562" i="9"/>
  <c r="Q562" i="9"/>
  <c r="T562" i="9"/>
  <c r="U562" i="9" s="1"/>
  <c r="AK570" i="9"/>
  <c r="Q570" i="9"/>
  <c r="T570" i="9"/>
  <c r="U570" i="9" s="1"/>
  <c r="AK578" i="9"/>
  <c r="Q578" i="9"/>
  <c r="T578" i="9"/>
  <c r="U578" i="9" s="1"/>
  <c r="AK331" i="9"/>
  <c r="Q331" i="9"/>
  <c r="T331" i="9"/>
  <c r="U331" i="9" s="1"/>
  <c r="AK339" i="9"/>
  <c r="Q339" i="9"/>
  <c r="T339" i="9"/>
  <c r="U339" i="9" s="1"/>
  <c r="AK347" i="9"/>
  <c r="Q347" i="9"/>
  <c r="T347" i="9"/>
  <c r="U347" i="9" s="1"/>
  <c r="AK355" i="9"/>
  <c r="Q355" i="9"/>
  <c r="T355" i="9"/>
  <c r="U355" i="9" s="1"/>
  <c r="AK371" i="9"/>
  <c r="Q371" i="9"/>
  <c r="T371" i="9"/>
  <c r="U371" i="9" s="1"/>
  <c r="AK395" i="9"/>
  <c r="Q395" i="9"/>
  <c r="T395" i="9"/>
  <c r="U395" i="9" s="1"/>
  <c r="AK415" i="9"/>
  <c r="Q415" i="9"/>
  <c r="T415" i="9"/>
  <c r="U415" i="9" s="1"/>
  <c r="AK435" i="9"/>
  <c r="Q435" i="9"/>
  <c r="T435" i="9"/>
  <c r="U435" i="9" s="1"/>
  <c r="AK305" i="9"/>
  <c r="Q305" i="9"/>
  <c r="T305" i="9"/>
  <c r="U305" i="9" s="1"/>
  <c r="AK368" i="9"/>
  <c r="Q368" i="9"/>
  <c r="T368" i="9"/>
  <c r="U368" i="9" s="1"/>
  <c r="AK376" i="9"/>
  <c r="T376" i="9"/>
  <c r="U376" i="9" s="1"/>
  <c r="Q376" i="9"/>
  <c r="AK384" i="9"/>
  <c r="Q384" i="9"/>
  <c r="T384" i="9"/>
  <c r="U384" i="9" s="1"/>
  <c r="AK392" i="9"/>
  <c r="T392" i="9"/>
  <c r="U392" i="9" s="1"/>
  <c r="Q392" i="9"/>
  <c r="AK400" i="9"/>
  <c r="Q400" i="9"/>
  <c r="T400" i="9"/>
  <c r="U400" i="9" s="1"/>
  <c r="AK408" i="9"/>
  <c r="T408" i="9"/>
  <c r="U408" i="9" s="1"/>
  <c r="Q408" i="9"/>
  <c r="AK416" i="9"/>
  <c r="Q416" i="9"/>
  <c r="T416" i="9"/>
  <c r="U416" i="9" s="1"/>
  <c r="AK424" i="9"/>
  <c r="T424" i="9"/>
  <c r="U424" i="9" s="1"/>
  <c r="Q424" i="9"/>
  <c r="AK432" i="9"/>
  <c r="Q432" i="9"/>
  <c r="T432" i="9"/>
  <c r="U432" i="9" s="1"/>
  <c r="AK440" i="9"/>
  <c r="T440" i="9"/>
  <c r="U440" i="9" s="1"/>
  <c r="Q440" i="9"/>
  <c r="AK448" i="9"/>
  <c r="Q448" i="9"/>
  <c r="T448" i="9"/>
  <c r="U448" i="9" s="1"/>
  <c r="AK456" i="9"/>
  <c r="T456" i="9"/>
  <c r="U456" i="9" s="1"/>
  <c r="Q456" i="9"/>
  <c r="AK464" i="9"/>
  <c r="Q464" i="9"/>
  <c r="T464" i="9"/>
  <c r="U464" i="9" s="1"/>
  <c r="AK472" i="9"/>
  <c r="T472" i="9"/>
  <c r="U472" i="9" s="1"/>
  <c r="Q472" i="9"/>
  <c r="AK480" i="9"/>
  <c r="Q480" i="9"/>
  <c r="T480" i="9"/>
  <c r="U480" i="9" s="1"/>
  <c r="AK288" i="9"/>
  <c r="Q288" i="9"/>
  <c r="T288" i="9"/>
  <c r="U288" i="9" s="1"/>
  <c r="AK296" i="9"/>
  <c r="T296" i="9"/>
  <c r="U296" i="9" s="1"/>
  <c r="Q296" i="9"/>
  <c r="AK304" i="9"/>
  <c r="Q304" i="9"/>
  <c r="T304" i="9"/>
  <c r="U304" i="9" s="1"/>
  <c r="AK312" i="9"/>
  <c r="T312" i="9"/>
  <c r="U312" i="9" s="1"/>
  <c r="Q312" i="9"/>
  <c r="AK320" i="9"/>
  <c r="Q320" i="9"/>
  <c r="T320" i="9"/>
  <c r="U320" i="9" s="1"/>
  <c r="AK491" i="9"/>
  <c r="Q491" i="9"/>
  <c r="T491" i="9"/>
  <c r="U491" i="9" s="1"/>
  <c r="AK499" i="9"/>
  <c r="Q499" i="9"/>
  <c r="T499" i="9"/>
  <c r="U499" i="9" s="1"/>
  <c r="AK507" i="9"/>
  <c r="Q507" i="9"/>
  <c r="T507" i="9"/>
  <c r="U507" i="9" s="1"/>
  <c r="AK515" i="9"/>
  <c r="Q515" i="9"/>
  <c r="T515" i="9"/>
  <c r="U515" i="9" s="1"/>
  <c r="AK523" i="9"/>
  <c r="Q523" i="9"/>
  <c r="T523" i="9"/>
  <c r="U523" i="9" s="1"/>
  <c r="AK531" i="9"/>
  <c r="Q531" i="9"/>
  <c r="T531" i="9"/>
  <c r="U531" i="9" s="1"/>
  <c r="AK539" i="9"/>
  <c r="Q539" i="9"/>
  <c r="T539" i="9"/>
  <c r="U539" i="9" s="1"/>
  <c r="AK547" i="9"/>
  <c r="Q547" i="9"/>
  <c r="T547" i="9"/>
  <c r="U547" i="9" s="1"/>
  <c r="AK555" i="9"/>
  <c r="Q555" i="9"/>
  <c r="T555" i="9"/>
  <c r="U555" i="9" s="1"/>
  <c r="AK563" i="9"/>
  <c r="Q563" i="9"/>
  <c r="T563" i="9"/>
  <c r="U563" i="9" s="1"/>
  <c r="AK571" i="9"/>
  <c r="Q571" i="9"/>
  <c r="T571" i="9"/>
  <c r="U571" i="9" s="1"/>
  <c r="AK332" i="9"/>
  <c r="Q332" i="9"/>
  <c r="T332" i="9"/>
  <c r="U332" i="9" s="1"/>
  <c r="AK348" i="9"/>
  <c r="Q348" i="9"/>
  <c r="T348" i="9"/>
  <c r="U348" i="9" s="1"/>
  <c r="T57" i="1"/>
  <c r="K57" i="9" s="1"/>
  <c r="J57" i="9"/>
  <c r="T59" i="1"/>
  <c r="K59" i="9" s="1"/>
  <c r="J59" i="9"/>
  <c r="T61" i="1"/>
  <c r="K61" i="9" s="1"/>
  <c r="J61" i="9"/>
  <c r="T63" i="1"/>
  <c r="K63" i="9" s="1"/>
  <c r="J63" i="9"/>
  <c r="T65" i="1"/>
  <c r="K65" i="9" s="1"/>
  <c r="J65" i="9"/>
  <c r="T67" i="1"/>
  <c r="K67" i="9" s="1"/>
  <c r="J67" i="9"/>
  <c r="T69" i="1"/>
  <c r="K69" i="9" s="1"/>
  <c r="J69" i="9"/>
  <c r="T71" i="1"/>
  <c r="K71" i="9" s="1"/>
  <c r="J71" i="9"/>
  <c r="T73" i="1"/>
  <c r="K73" i="9" s="1"/>
  <c r="J73" i="9"/>
  <c r="T75" i="1"/>
  <c r="K75" i="9" s="1"/>
  <c r="J75" i="9"/>
  <c r="T77" i="1"/>
  <c r="K77" i="9" s="1"/>
  <c r="J77" i="9"/>
  <c r="T79" i="1"/>
  <c r="K79" i="9" s="1"/>
  <c r="J79" i="9"/>
  <c r="T81" i="1"/>
  <c r="K81" i="9" s="1"/>
  <c r="J81" i="9"/>
  <c r="T83" i="1"/>
  <c r="K83" i="9" s="1"/>
  <c r="J83" i="9"/>
  <c r="T85" i="1"/>
  <c r="K85" i="9" s="1"/>
  <c r="J85" i="9"/>
  <c r="T87" i="1"/>
  <c r="K87" i="9" s="1"/>
  <c r="J87" i="9"/>
  <c r="T89" i="1"/>
  <c r="K89" i="9" s="1"/>
  <c r="J89" i="9"/>
  <c r="T91" i="1"/>
  <c r="K91" i="9" s="1"/>
  <c r="J91" i="9"/>
  <c r="T93" i="1"/>
  <c r="K93" i="9" s="1"/>
  <c r="J93" i="9"/>
  <c r="T95" i="1"/>
  <c r="K95" i="9" s="1"/>
  <c r="J95" i="9"/>
  <c r="T97" i="1"/>
  <c r="K97" i="9" s="1"/>
  <c r="J97" i="9"/>
  <c r="T99" i="1"/>
  <c r="K99" i="9" s="1"/>
  <c r="J99" i="9"/>
  <c r="T101" i="1"/>
  <c r="K101" i="9" s="1"/>
  <c r="J101" i="9"/>
  <c r="T103" i="1"/>
  <c r="K103" i="9" s="1"/>
  <c r="J103" i="9"/>
  <c r="T105" i="1"/>
  <c r="K105" i="9" s="1"/>
  <c r="J105" i="9"/>
  <c r="T107" i="1"/>
  <c r="K107" i="9" s="1"/>
  <c r="J107" i="9"/>
  <c r="T109" i="1"/>
  <c r="K109" i="9" s="1"/>
  <c r="J109" i="9"/>
  <c r="T111" i="1"/>
  <c r="K111" i="9" s="1"/>
  <c r="J111" i="9"/>
  <c r="T113" i="1"/>
  <c r="K113" i="9" s="1"/>
  <c r="J113" i="9"/>
  <c r="T115" i="1"/>
  <c r="K115" i="9" s="1"/>
  <c r="J115" i="9"/>
  <c r="T117" i="1"/>
  <c r="K117" i="9" s="1"/>
  <c r="J117" i="9"/>
  <c r="T119" i="1"/>
  <c r="K119" i="9" s="1"/>
  <c r="J119" i="9"/>
  <c r="T121" i="1"/>
  <c r="K121" i="9" s="1"/>
  <c r="J121" i="9"/>
  <c r="T123" i="1"/>
  <c r="K123" i="9" s="1"/>
  <c r="J123" i="9"/>
  <c r="T125" i="1"/>
  <c r="K125" i="9" s="1"/>
  <c r="J125" i="9"/>
  <c r="T127" i="1"/>
  <c r="K127" i="9" s="1"/>
  <c r="J127" i="9"/>
  <c r="T129" i="1"/>
  <c r="K129" i="9" s="1"/>
  <c r="J129" i="9"/>
  <c r="T131" i="1"/>
  <c r="K131" i="9" s="1"/>
  <c r="J131" i="9"/>
  <c r="T133" i="1"/>
  <c r="K133" i="9" s="1"/>
  <c r="J133" i="9"/>
  <c r="T135" i="1"/>
  <c r="K135" i="9" s="1"/>
  <c r="J135" i="9"/>
  <c r="T137" i="1"/>
  <c r="K137" i="9" s="1"/>
  <c r="J137" i="9"/>
  <c r="T139" i="1"/>
  <c r="K139" i="9" s="1"/>
  <c r="J139" i="9"/>
  <c r="T141" i="1"/>
  <c r="K141" i="9" s="1"/>
  <c r="J141" i="9"/>
  <c r="T143" i="1"/>
  <c r="K143" i="9" s="1"/>
  <c r="J143" i="9"/>
  <c r="T145" i="1"/>
  <c r="K145" i="9" s="1"/>
  <c r="J145" i="9"/>
  <c r="T147" i="1"/>
  <c r="K147" i="9" s="1"/>
  <c r="J147" i="9"/>
  <c r="T149" i="1"/>
  <c r="K149" i="9" s="1"/>
  <c r="J149" i="9"/>
  <c r="T151" i="1"/>
  <c r="K151" i="9" s="1"/>
  <c r="J151" i="9"/>
  <c r="T153" i="1"/>
  <c r="K153" i="9" s="1"/>
  <c r="J153" i="9"/>
  <c r="T155" i="1"/>
  <c r="K155" i="9" s="1"/>
  <c r="J155" i="9"/>
  <c r="T157" i="1"/>
  <c r="K157" i="9" s="1"/>
  <c r="J157" i="9"/>
  <c r="T159" i="1"/>
  <c r="K159" i="9" s="1"/>
  <c r="J159" i="9"/>
  <c r="T161" i="1"/>
  <c r="K161" i="9" s="1"/>
  <c r="J161" i="9"/>
  <c r="T163" i="1"/>
  <c r="K163" i="9" s="1"/>
  <c r="J163" i="9"/>
  <c r="T165" i="1"/>
  <c r="K165" i="9" s="1"/>
  <c r="J165" i="9"/>
  <c r="T167" i="1"/>
  <c r="K167" i="9" s="1"/>
  <c r="J167" i="9"/>
  <c r="T169" i="1"/>
  <c r="K169" i="9" s="1"/>
  <c r="J169" i="9"/>
  <c r="T171" i="1"/>
  <c r="K171" i="9" s="1"/>
  <c r="J171" i="9"/>
  <c r="T173" i="1"/>
  <c r="K173" i="9" s="1"/>
  <c r="J173" i="9"/>
  <c r="T175" i="1"/>
  <c r="K175" i="9" s="1"/>
  <c r="J175" i="9"/>
  <c r="T177" i="1"/>
  <c r="K177" i="9" s="1"/>
  <c r="J177" i="9"/>
  <c r="T179" i="1"/>
  <c r="K179" i="9" s="1"/>
  <c r="J179" i="9"/>
  <c r="T181" i="1"/>
  <c r="K181" i="9" s="1"/>
  <c r="J181" i="9"/>
  <c r="T183" i="1"/>
  <c r="K183" i="9" s="1"/>
  <c r="J183" i="9"/>
  <c r="T185" i="1"/>
  <c r="K185" i="9" s="1"/>
  <c r="J185" i="9"/>
  <c r="T187" i="1"/>
  <c r="K187" i="9" s="1"/>
  <c r="J187" i="9"/>
  <c r="T189" i="1"/>
  <c r="K189" i="9" s="1"/>
  <c r="J189" i="9"/>
  <c r="T191" i="1"/>
  <c r="K191" i="9" s="1"/>
  <c r="J191" i="9"/>
  <c r="T193" i="1"/>
  <c r="K193" i="9" s="1"/>
  <c r="J193" i="9"/>
  <c r="T195" i="1"/>
  <c r="K195" i="9" s="1"/>
  <c r="J195" i="9"/>
  <c r="T197" i="1"/>
  <c r="K197" i="9" s="1"/>
  <c r="J197" i="9"/>
  <c r="T199" i="1"/>
  <c r="K199" i="9" s="1"/>
  <c r="J199" i="9"/>
  <c r="T201" i="1"/>
  <c r="K201" i="9" s="1"/>
  <c r="J201" i="9"/>
  <c r="T203" i="1"/>
  <c r="K203" i="9" s="1"/>
  <c r="J203" i="9"/>
  <c r="T205" i="1"/>
  <c r="K205" i="9" s="1"/>
  <c r="J205" i="9"/>
  <c r="T207" i="1"/>
  <c r="K207" i="9" s="1"/>
  <c r="J207" i="9"/>
  <c r="T209" i="1"/>
  <c r="K209" i="9" s="1"/>
  <c r="J209" i="9"/>
  <c r="T211" i="1"/>
  <c r="K211" i="9" s="1"/>
  <c r="J211" i="9"/>
  <c r="T213" i="1"/>
  <c r="K213" i="9" s="1"/>
  <c r="J213" i="9"/>
  <c r="T215" i="1"/>
  <c r="K215" i="9" s="1"/>
  <c r="J215" i="9"/>
  <c r="T217" i="1"/>
  <c r="K217" i="9" s="1"/>
  <c r="J217" i="9"/>
  <c r="T219" i="1"/>
  <c r="K219" i="9" s="1"/>
  <c r="J219" i="9"/>
  <c r="T221" i="1"/>
  <c r="K221" i="9" s="1"/>
  <c r="J221" i="9"/>
  <c r="T223" i="1"/>
  <c r="K223" i="9" s="1"/>
  <c r="J223" i="9"/>
  <c r="T225" i="1"/>
  <c r="K225" i="9" s="1"/>
  <c r="J225" i="9"/>
  <c r="T227" i="1"/>
  <c r="K227" i="9" s="1"/>
  <c r="J227" i="9"/>
  <c r="T229" i="1"/>
  <c r="K229" i="9" s="1"/>
  <c r="J229" i="9"/>
  <c r="T231" i="1"/>
  <c r="K231" i="9" s="1"/>
  <c r="J231" i="9"/>
  <c r="T233" i="1"/>
  <c r="K233" i="9" s="1"/>
  <c r="J233" i="9"/>
  <c r="T235" i="1"/>
  <c r="K235" i="9" s="1"/>
  <c r="J235" i="9"/>
  <c r="T237" i="1"/>
  <c r="K237" i="9" s="1"/>
  <c r="J237" i="9"/>
  <c r="T239" i="1"/>
  <c r="K239" i="9" s="1"/>
  <c r="J239" i="9"/>
  <c r="T241" i="1"/>
  <c r="K241" i="9" s="1"/>
  <c r="J241" i="9"/>
  <c r="T243" i="1"/>
  <c r="K243" i="9" s="1"/>
  <c r="J243" i="9"/>
  <c r="T245" i="1"/>
  <c r="K245" i="9" s="1"/>
  <c r="J245" i="9"/>
  <c r="T247" i="1"/>
  <c r="K247" i="9" s="1"/>
  <c r="J247" i="9"/>
  <c r="T249" i="1"/>
  <c r="K249" i="9" s="1"/>
  <c r="J249" i="9"/>
  <c r="T251" i="1"/>
  <c r="K251" i="9" s="1"/>
  <c r="J251" i="9"/>
  <c r="T253" i="1"/>
  <c r="K253" i="9" s="1"/>
  <c r="J253" i="9"/>
  <c r="T255" i="1"/>
  <c r="K255" i="9" s="1"/>
  <c r="J255" i="9"/>
  <c r="T257" i="1"/>
  <c r="K257" i="9" s="1"/>
  <c r="J257" i="9"/>
  <c r="T259" i="1"/>
  <c r="K259" i="9" s="1"/>
  <c r="J259" i="9"/>
  <c r="T261" i="1"/>
  <c r="K261" i="9" s="1"/>
  <c r="J261" i="9"/>
  <c r="T263" i="1"/>
  <c r="K263" i="9" s="1"/>
  <c r="J263" i="9"/>
  <c r="T265" i="1"/>
  <c r="K265" i="9" s="1"/>
  <c r="J265" i="9"/>
  <c r="T267" i="1"/>
  <c r="K267" i="9" s="1"/>
  <c r="J267" i="9"/>
  <c r="T269" i="1"/>
  <c r="K269" i="9" s="1"/>
  <c r="J269" i="9"/>
  <c r="T271" i="1"/>
  <c r="K271" i="9" s="1"/>
  <c r="J271" i="9"/>
  <c r="T273" i="1"/>
  <c r="K273" i="9" s="1"/>
  <c r="J273" i="9"/>
  <c r="T275" i="1"/>
  <c r="K275" i="9" s="1"/>
  <c r="J275" i="9"/>
  <c r="T277" i="1"/>
  <c r="K277" i="9" s="1"/>
  <c r="J277" i="9"/>
  <c r="T279" i="1"/>
  <c r="K279" i="9" s="1"/>
  <c r="J279" i="9"/>
  <c r="T281" i="1"/>
  <c r="K281" i="9" s="1"/>
  <c r="J281" i="9"/>
  <c r="T283" i="1"/>
  <c r="K283" i="9" s="1"/>
  <c r="J283" i="9"/>
  <c r="T285" i="1"/>
  <c r="K285" i="9" s="1"/>
  <c r="J285" i="9"/>
  <c r="T22" i="1"/>
  <c r="K22" i="9" s="1"/>
  <c r="J22" i="9"/>
  <c r="T24" i="1"/>
  <c r="K24" i="9" s="1"/>
  <c r="J24" i="9"/>
  <c r="T28" i="1"/>
  <c r="K28" i="9" s="1"/>
  <c r="J28" i="9"/>
  <c r="T32" i="1"/>
  <c r="K32" i="9" s="1"/>
  <c r="J32" i="9"/>
  <c r="T37" i="1"/>
  <c r="K37" i="9" s="1"/>
  <c r="J37" i="9"/>
  <c r="T43" i="1"/>
  <c r="K43" i="9" s="1"/>
  <c r="J43" i="9"/>
  <c r="T47" i="1"/>
  <c r="K47" i="9" s="1"/>
  <c r="J47" i="9"/>
  <c r="T16" i="1"/>
  <c r="K16" i="9" s="1"/>
  <c r="J16" i="9"/>
  <c r="T14" i="1"/>
  <c r="K14" i="9" s="1"/>
  <c r="J14" i="9"/>
  <c r="T11" i="1"/>
  <c r="K11" i="9" s="1"/>
  <c r="J11" i="9"/>
  <c r="T7" i="1"/>
  <c r="K7" i="9" s="1"/>
  <c r="J7" i="9"/>
  <c r="Q276" i="1"/>
  <c r="Q19" i="1"/>
  <c r="Q67" i="1"/>
  <c r="Q71" i="1"/>
  <c r="Q226" i="1"/>
  <c r="Q16" i="1"/>
  <c r="Q26" i="1"/>
  <c r="Q47" i="1"/>
  <c r="Q23" i="1"/>
  <c r="Q39" i="1"/>
  <c r="Q242" i="1"/>
  <c r="Q158" i="1"/>
  <c r="Q188" i="1"/>
  <c r="Q29" i="1"/>
  <c r="Q61" i="1"/>
  <c r="Q90" i="1"/>
  <c r="Q155" i="1"/>
  <c r="Q21" i="1"/>
  <c r="Q31" i="1"/>
  <c r="Q55" i="1"/>
  <c r="Q87" i="1"/>
  <c r="Q194" i="1"/>
  <c r="Q246" i="1"/>
  <c r="Q182" i="1"/>
  <c r="Q166" i="1"/>
  <c r="Q123" i="1"/>
  <c r="Q274" i="1"/>
  <c r="Q12" i="1"/>
  <c r="Q91" i="1"/>
  <c r="Q275" i="1"/>
  <c r="Q249" i="1"/>
  <c r="Q266" i="1"/>
  <c r="Q238" i="1"/>
  <c r="Q184" i="1"/>
  <c r="Q17" i="1"/>
  <c r="Q86" i="1"/>
  <c r="Q208" i="1"/>
  <c r="Q216" i="1"/>
  <c r="Q281" i="1"/>
  <c r="Q25" i="1"/>
  <c r="P579" i="1"/>
  <c r="P581" i="1"/>
  <c r="P580" i="1"/>
  <c r="Q6" i="1"/>
  <c r="Q11" i="1"/>
  <c r="M580" i="1"/>
  <c r="M579" i="1"/>
  <c r="M581" i="1"/>
  <c r="Q214" i="1"/>
  <c r="Q51" i="1"/>
  <c r="Q83" i="1"/>
  <c r="Q99" i="1"/>
  <c r="Q174" i="1"/>
  <c r="Q202" i="1"/>
  <c r="Q234" i="1"/>
  <c r="Q240" i="1"/>
  <c r="Q201" i="1"/>
  <c r="Q272" i="1"/>
  <c r="Q30" i="1"/>
  <c r="Q94" i="1"/>
  <c r="Q102" i="1"/>
  <c r="Q200" i="1"/>
  <c r="Q115" i="1"/>
  <c r="Q121" i="1"/>
  <c r="Q137" i="1"/>
  <c r="Q153" i="1"/>
  <c r="Q267" i="1"/>
  <c r="O579" i="1"/>
  <c r="O581" i="1"/>
  <c r="O580" i="1"/>
  <c r="X579" i="6"/>
  <c r="X580" i="6"/>
  <c r="X581" i="6"/>
  <c r="T4" i="1"/>
  <c r="K4" i="9" s="1"/>
  <c r="S579" i="1"/>
  <c r="S581" i="1"/>
  <c r="S580" i="1"/>
  <c r="Q252" i="1"/>
  <c r="Q34" i="1"/>
  <c r="Q106" i="1"/>
  <c r="Q116" i="1"/>
  <c r="Q122" i="1"/>
  <c r="Q132" i="1"/>
  <c r="Q138" i="1"/>
  <c r="Q148" i="1"/>
  <c r="Q178" i="1"/>
  <c r="Q206" i="1"/>
  <c r="Q193" i="1"/>
  <c r="Q7" i="1"/>
  <c r="Q66" i="1"/>
  <c r="Q14" i="1"/>
  <c r="Q78" i="1"/>
  <c r="Q163" i="1"/>
  <c r="Q168" i="1"/>
  <c r="Q58" i="1"/>
  <c r="Q73" i="1"/>
  <c r="Q282" i="1"/>
  <c r="Q191" i="1"/>
  <c r="Q107" i="1"/>
  <c r="Q113" i="1"/>
  <c r="Q129" i="1"/>
  <c r="Q139" i="1"/>
  <c r="Q145" i="1"/>
  <c r="Q280" i="1"/>
  <c r="Q98" i="1"/>
  <c r="Q218" i="1"/>
  <c r="Q248" i="1"/>
  <c r="Q284" i="1"/>
  <c r="Q278" i="1"/>
  <c r="Q169" i="1"/>
  <c r="Q22" i="1"/>
  <c r="Q101" i="1"/>
  <c r="Q105" i="1"/>
  <c r="Q79" i="1"/>
  <c r="Q164" i="1"/>
  <c r="Q230" i="1"/>
  <c r="Q65" i="1"/>
  <c r="Q205" i="1"/>
  <c r="Q228" i="1"/>
  <c r="Q273" i="1"/>
  <c r="Q5" i="1"/>
  <c r="Q49" i="1"/>
  <c r="Q176" i="1"/>
  <c r="Q250" i="1"/>
  <c r="Q196" i="1"/>
  <c r="Q255" i="1"/>
  <c r="Q70" i="1"/>
  <c r="Q154" i="1"/>
  <c r="Q59" i="1"/>
  <c r="Q162" i="1"/>
  <c r="Q186" i="1"/>
  <c r="Q180" i="1"/>
  <c r="Q264" i="1"/>
  <c r="Q253" i="1"/>
  <c r="Q74" i="1"/>
  <c r="Q89" i="1"/>
  <c r="Q108" i="1"/>
  <c r="Q114" i="1"/>
  <c r="Q124" i="1"/>
  <c r="Q130" i="1"/>
  <c r="Q140" i="1"/>
  <c r="Q146" i="1"/>
  <c r="Q156" i="1"/>
  <c r="Q260" i="1"/>
  <c r="Q82" i="1"/>
  <c r="Q62" i="1"/>
  <c r="Q32" i="1"/>
  <c r="Q54" i="1"/>
  <c r="Q269" i="1"/>
  <c r="Q283" i="1"/>
  <c r="Q286" i="1"/>
  <c r="Q287" i="1"/>
  <c r="Q81" i="1"/>
  <c r="Q222" i="1"/>
  <c r="Q190" i="1"/>
  <c r="Q85" i="1"/>
  <c r="Q239" i="1"/>
  <c r="Q88" i="1"/>
  <c r="Q224" i="1"/>
  <c r="Q285" i="1"/>
  <c r="Q192" i="1"/>
  <c r="Q254" i="1"/>
  <c r="Q35" i="1"/>
  <c r="Q198" i="1"/>
  <c r="Q212" i="1"/>
  <c r="Q243" i="1"/>
  <c r="Q270" i="1"/>
  <c r="Q27" i="1"/>
  <c r="Q43" i="1"/>
  <c r="Q53" i="1"/>
  <c r="Q183" i="1"/>
  <c r="Q221" i="1"/>
  <c r="Q159" i="1"/>
  <c r="Q225" i="1"/>
  <c r="Q263" i="1"/>
  <c r="Q185" i="1"/>
  <c r="Q10" i="1"/>
  <c r="Q258" i="1"/>
  <c r="Q189" i="1"/>
  <c r="Q227" i="1"/>
  <c r="Q181" i="1"/>
  <c r="Q187" i="1"/>
  <c r="Q241" i="1"/>
  <c r="Q104" i="1"/>
  <c r="Q8" i="1"/>
  <c r="Q28" i="1"/>
  <c r="Q60" i="1"/>
  <c r="Q64" i="1"/>
  <c r="Q204" i="1"/>
  <c r="Q172" i="1"/>
  <c r="Q211" i="1"/>
  <c r="Q261" i="1"/>
  <c r="Q217" i="1"/>
  <c r="Q256" i="1"/>
  <c r="Q18" i="1"/>
  <c r="Q15" i="1"/>
  <c r="Q13" i="1"/>
  <c r="Q36" i="1"/>
  <c r="Q143" i="1"/>
  <c r="Q144" i="1"/>
  <c r="Q251" i="1"/>
  <c r="Q247" i="1"/>
  <c r="Q231" i="1"/>
  <c r="Q44" i="1"/>
  <c r="Q92" i="1"/>
  <c r="Q93" i="1"/>
  <c r="Q109" i="1"/>
  <c r="Q110" i="1"/>
  <c r="Q141" i="1"/>
  <c r="Q142" i="1"/>
  <c r="Q50" i="1"/>
  <c r="Q68" i="1"/>
  <c r="Q119" i="1"/>
  <c r="Q120" i="1"/>
  <c r="Q151" i="1"/>
  <c r="Q152" i="1"/>
  <c r="Q167" i="1"/>
  <c r="Q199" i="1"/>
  <c r="Q213" i="1"/>
  <c r="Q229" i="1"/>
  <c r="Q277" i="1"/>
  <c r="Q179" i="1"/>
  <c r="Q197" i="1"/>
  <c r="Q233" i="1"/>
  <c r="Q259" i="1"/>
  <c r="Q100" i="1"/>
  <c r="Q125" i="1"/>
  <c r="Q126" i="1"/>
  <c r="Q40" i="1"/>
  <c r="Q56" i="1"/>
  <c r="Q133" i="1"/>
  <c r="Q134" i="1"/>
  <c r="Q111" i="1"/>
  <c r="Q112" i="1"/>
  <c r="Q215" i="1"/>
  <c r="Q271" i="1"/>
  <c r="Q96" i="1"/>
  <c r="Q97" i="1"/>
  <c r="Q76" i="1"/>
  <c r="Q48" i="1"/>
  <c r="Q24" i="1"/>
  <c r="Q20" i="1"/>
  <c r="Q165" i="1"/>
  <c r="Q80" i="1"/>
  <c r="Q72" i="1"/>
  <c r="Q117" i="1"/>
  <c r="Q118" i="1"/>
  <c r="Q149" i="1"/>
  <c r="Q150" i="1"/>
  <c r="Q127" i="1"/>
  <c r="Q128" i="1"/>
  <c r="Q173" i="1"/>
  <c r="Q203" i="1"/>
  <c r="Q219" i="1"/>
  <c r="Q235" i="1"/>
  <c r="Q195" i="1"/>
  <c r="Q175" i="1"/>
  <c r="Q207" i="1"/>
  <c r="Q223" i="1"/>
  <c r="Q171" i="1"/>
  <c r="Q245" i="1"/>
  <c r="Q279" i="1"/>
  <c r="Q52" i="1"/>
  <c r="Q84" i="1"/>
  <c r="Q135" i="1"/>
  <c r="Q136" i="1"/>
  <c r="Q209" i="1"/>
  <c r="Q257" i="1"/>
  <c r="J579" i="9" l="1"/>
  <c r="AG14" i="9"/>
  <c r="M14" i="9"/>
  <c r="M37" i="9"/>
  <c r="AG37" i="9"/>
  <c r="AG22" i="9"/>
  <c r="M22" i="9"/>
  <c r="AG279" i="9"/>
  <c r="M279" i="9"/>
  <c r="AG271" i="9"/>
  <c r="M271" i="9"/>
  <c r="AG263" i="9"/>
  <c r="M263" i="9"/>
  <c r="AG255" i="9"/>
  <c r="M255" i="9"/>
  <c r="AG247" i="9"/>
  <c r="M247" i="9"/>
  <c r="AG239" i="9"/>
  <c r="M239" i="9"/>
  <c r="AG231" i="9"/>
  <c r="M231" i="9"/>
  <c r="AG223" i="9"/>
  <c r="M223" i="9"/>
  <c r="AG215" i="9"/>
  <c r="M215" i="9"/>
  <c r="AG207" i="9"/>
  <c r="M207" i="9"/>
  <c r="AG199" i="9"/>
  <c r="M199" i="9"/>
  <c r="AG191" i="9"/>
  <c r="M191" i="9"/>
  <c r="AG183" i="9"/>
  <c r="M183" i="9"/>
  <c r="AG175" i="9"/>
  <c r="M175" i="9"/>
  <c r="AG167" i="9"/>
  <c r="M167" i="9"/>
  <c r="AG159" i="9"/>
  <c r="M159" i="9"/>
  <c r="M147" i="9"/>
  <c r="AG147" i="9"/>
  <c r="M139" i="9"/>
  <c r="AG139" i="9"/>
  <c r="M131" i="9"/>
  <c r="AG131" i="9"/>
  <c r="M123" i="9"/>
  <c r="AG123" i="9"/>
  <c r="M115" i="9"/>
  <c r="AG115" i="9"/>
  <c r="M107" i="9"/>
  <c r="AG107" i="9"/>
  <c r="M99" i="9"/>
  <c r="AG99" i="9"/>
  <c r="M91" i="9"/>
  <c r="AG91" i="9"/>
  <c r="M83" i="9"/>
  <c r="AG83" i="9"/>
  <c r="M75" i="9"/>
  <c r="AG75" i="9"/>
  <c r="M67" i="9"/>
  <c r="AG67" i="9"/>
  <c r="AG63" i="9"/>
  <c r="M63" i="9"/>
  <c r="M59" i="9"/>
  <c r="AG59" i="9"/>
  <c r="AM571" i="9"/>
  <c r="AL571" i="9"/>
  <c r="AM539" i="9"/>
  <c r="AL539" i="9"/>
  <c r="AM507" i="9"/>
  <c r="AL507" i="9"/>
  <c r="AL448" i="9"/>
  <c r="AM448" i="9"/>
  <c r="AL384" i="9"/>
  <c r="AM384" i="9"/>
  <c r="AL435" i="9"/>
  <c r="AM435" i="9"/>
  <c r="AL355" i="9"/>
  <c r="AM355" i="9"/>
  <c r="AL546" i="9"/>
  <c r="AM546" i="9"/>
  <c r="AL319" i="9"/>
  <c r="AM319" i="9"/>
  <c r="AL399" i="9"/>
  <c r="AM399" i="9"/>
  <c r="AM573" i="9"/>
  <c r="AL573" i="9"/>
  <c r="AM541" i="9"/>
  <c r="AL541" i="9"/>
  <c r="AM509" i="9"/>
  <c r="AL509" i="9"/>
  <c r="AM375" i="9"/>
  <c r="AL375" i="9"/>
  <c r="AM333" i="9"/>
  <c r="AL333" i="9"/>
  <c r="AM532" i="9"/>
  <c r="AL532" i="9"/>
  <c r="AL453" i="9"/>
  <c r="AM453" i="9"/>
  <c r="AM340" i="9"/>
  <c r="AL340" i="9"/>
  <c r="AL293" i="9"/>
  <c r="AM293" i="9"/>
  <c r="AM461" i="9"/>
  <c r="AL461" i="9"/>
  <c r="AG46" i="9"/>
  <c r="M46" i="9"/>
  <c r="AG33" i="9"/>
  <c r="M33" i="9"/>
  <c r="AG54" i="9"/>
  <c r="M54" i="9"/>
  <c r="M50" i="9"/>
  <c r="AG50" i="9"/>
  <c r="AL354" i="9"/>
  <c r="AM354" i="9"/>
  <c r="AL577" i="9"/>
  <c r="AM577" i="9"/>
  <c r="AL545" i="9"/>
  <c r="AM545" i="9"/>
  <c r="AL513" i="9"/>
  <c r="AM513" i="9"/>
  <c r="AM318" i="9"/>
  <c r="AL318" i="9"/>
  <c r="AL486" i="9"/>
  <c r="AM486" i="9"/>
  <c r="AL454" i="9"/>
  <c r="AM454" i="9"/>
  <c r="AL422" i="9"/>
  <c r="AM422" i="9"/>
  <c r="AL390" i="9"/>
  <c r="AM390" i="9"/>
  <c r="AM455" i="9"/>
  <c r="AL455" i="9"/>
  <c r="AM345" i="9"/>
  <c r="AL345" i="9"/>
  <c r="AM568" i="9"/>
  <c r="AL568" i="9"/>
  <c r="AM536" i="9"/>
  <c r="AL536" i="9"/>
  <c r="AM504" i="9"/>
  <c r="AL504" i="9"/>
  <c r="AL291" i="9"/>
  <c r="AM291" i="9"/>
  <c r="AM459" i="9"/>
  <c r="AL459" i="9"/>
  <c r="AL405" i="9"/>
  <c r="AM405" i="9"/>
  <c r="AM407" i="9"/>
  <c r="AL407" i="9"/>
  <c r="AL322" i="9"/>
  <c r="AM322" i="9"/>
  <c r="AM458" i="9"/>
  <c r="AL458" i="9"/>
  <c r="AM394" i="9"/>
  <c r="AL394" i="9"/>
  <c r="AL556" i="9"/>
  <c r="AM556" i="9"/>
  <c r="AM313" i="9"/>
  <c r="AL313" i="9"/>
  <c r="P15" i="9"/>
  <c r="Z15" i="9"/>
  <c r="P34" i="9"/>
  <c r="Z34" i="9"/>
  <c r="P19" i="9"/>
  <c r="Z19" i="9"/>
  <c r="P280" i="9"/>
  <c r="Z280" i="9"/>
  <c r="P272" i="9"/>
  <c r="Z272" i="9"/>
  <c r="P264" i="9"/>
  <c r="Z264" i="9"/>
  <c r="P256" i="9"/>
  <c r="Z256" i="9"/>
  <c r="P248" i="9"/>
  <c r="Z248" i="9"/>
  <c r="P240" i="9"/>
  <c r="Z240" i="9"/>
  <c r="P232" i="9"/>
  <c r="Z232" i="9"/>
  <c r="P224" i="9"/>
  <c r="Z224" i="9"/>
  <c r="P216" i="9"/>
  <c r="Z216" i="9"/>
  <c r="P208" i="9"/>
  <c r="Z208" i="9"/>
  <c r="P200" i="9"/>
  <c r="Z200" i="9"/>
  <c r="P192" i="9"/>
  <c r="Z192" i="9"/>
  <c r="P184" i="9"/>
  <c r="Z184" i="9"/>
  <c r="P176" i="9"/>
  <c r="Z176" i="9"/>
  <c r="P168" i="9"/>
  <c r="Z168" i="9"/>
  <c r="P160" i="9"/>
  <c r="Z160" i="9"/>
  <c r="P152" i="9"/>
  <c r="Z152" i="9"/>
  <c r="P144" i="9"/>
  <c r="Z144" i="9"/>
  <c r="P136" i="9"/>
  <c r="Z136" i="9"/>
  <c r="P128" i="9"/>
  <c r="Z128" i="9"/>
  <c r="P120" i="9"/>
  <c r="Z120" i="9"/>
  <c r="P112" i="9"/>
  <c r="Z112" i="9"/>
  <c r="P104" i="9"/>
  <c r="Z104" i="9"/>
  <c r="P96" i="9"/>
  <c r="Z96" i="9"/>
  <c r="P88" i="9"/>
  <c r="Z88" i="9"/>
  <c r="P80" i="9"/>
  <c r="Z80" i="9"/>
  <c r="P72" i="9"/>
  <c r="Z72" i="9"/>
  <c r="P64" i="9"/>
  <c r="Z64" i="9"/>
  <c r="AM393" i="9"/>
  <c r="AL393" i="9"/>
  <c r="AM397" i="9"/>
  <c r="AL397" i="9"/>
  <c r="AM452" i="9"/>
  <c r="AL452" i="9"/>
  <c r="AM381" i="9"/>
  <c r="AL381" i="9"/>
  <c r="AG44" i="9"/>
  <c r="M44" i="9"/>
  <c r="M21" i="9"/>
  <c r="AG21" i="9"/>
  <c r="AM314" i="9"/>
  <c r="AL314" i="9"/>
  <c r="AL450" i="9"/>
  <c r="AM450" i="9"/>
  <c r="AL386" i="9"/>
  <c r="AM386" i="9"/>
  <c r="AL492" i="9"/>
  <c r="AM492" i="9"/>
  <c r="AM471" i="9"/>
  <c r="AL471" i="9"/>
  <c r="Z7" i="9"/>
  <c r="P7" i="9"/>
  <c r="P14" i="9"/>
  <c r="Z14" i="9"/>
  <c r="P47" i="9"/>
  <c r="Z47" i="9"/>
  <c r="P37" i="9"/>
  <c r="Z37" i="9"/>
  <c r="P28" i="9"/>
  <c r="Z28" i="9"/>
  <c r="P22" i="9"/>
  <c r="Z22" i="9"/>
  <c r="P283" i="9"/>
  <c r="Z283" i="9"/>
  <c r="Z279" i="9"/>
  <c r="P279" i="9"/>
  <c r="P275" i="9"/>
  <c r="Z275" i="9"/>
  <c r="P271" i="9"/>
  <c r="Z271" i="9"/>
  <c r="P267" i="9"/>
  <c r="Z267" i="9"/>
  <c r="Z263" i="9"/>
  <c r="P263" i="9"/>
  <c r="P259" i="9"/>
  <c r="Z259" i="9"/>
  <c r="P255" i="9"/>
  <c r="Z255" i="9"/>
  <c r="P251" i="9"/>
  <c r="Z251" i="9"/>
  <c r="Z247" i="9"/>
  <c r="P247" i="9"/>
  <c r="P243" i="9"/>
  <c r="Z243" i="9"/>
  <c r="P239" i="9"/>
  <c r="Z239" i="9"/>
  <c r="P235" i="9"/>
  <c r="Z235" i="9"/>
  <c r="Z231" i="9"/>
  <c r="P231" i="9"/>
  <c r="P227" i="9"/>
  <c r="Z227" i="9"/>
  <c r="P223" i="9"/>
  <c r="Z223" i="9"/>
  <c r="P219" i="9"/>
  <c r="Z219" i="9"/>
  <c r="Z215" i="9"/>
  <c r="P215" i="9"/>
  <c r="P211" i="9"/>
  <c r="Z211" i="9"/>
  <c r="P207" i="9"/>
  <c r="Z207" i="9"/>
  <c r="P203" i="9"/>
  <c r="Z203" i="9"/>
  <c r="Z199" i="9"/>
  <c r="P199" i="9"/>
  <c r="P195" i="9"/>
  <c r="Z195" i="9"/>
  <c r="P191" i="9"/>
  <c r="Z191" i="9"/>
  <c r="P187" i="9"/>
  <c r="Z187" i="9"/>
  <c r="Z183" i="9"/>
  <c r="P183" i="9"/>
  <c r="P179" i="9"/>
  <c r="Z179" i="9"/>
  <c r="P175" i="9"/>
  <c r="Z175" i="9"/>
  <c r="P171" i="9"/>
  <c r="Z171" i="9"/>
  <c r="Z167" i="9"/>
  <c r="P167" i="9"/>
  <c r="P163" i="9"/>
  <c r="Z163" i="9"/>
  <c r="P159" i="9"/>
  <c r="Z159" i="9"/>
  <c r="P155" i="9"/>
  <c r="Z155" i="9"/>
  <c r="Z151" i="9"/>
  <c r="P151" i="9"/>
  <c r="P147" i="9"/>
  <c r="Z147" i="9"/>
  <c r="P143" i="9"/>
  <c r="Z143" i="9"/>
  <c r="P139" i="9"/>
  <c r="Z139" i="9"/>
  <c r="Z135" i="9"/>
  <c r="P135" i="9"/>
  <c r="P131" i="9"/>
  <c r="Z131" i="9"/>
  <c r="P127" i="9"/>
  <c r="Z127" i="9"/>
  <c r="P123" i="9"/>
  <c r="Z123" i="9"/>
  <c r="Z119" i="9"/>
  <c r="P119" i="9"/>
  <c r="P115" i="9"/>
  <c r="Z115" i="9"/>
  <c r="P111" i="9"/>
  <c r="Z111" i="9"/>
  <c r="P107" i="9"/>
  <c r="Z107" i="9"/>
  <c r="Z103" i="9"/>
  <c r="P103" i="9"/>
  <c r="P99" i="9"/>
  <c r="Z99" i="9"/>
  <c r="P95" i="9"/>
  <c r="Z95" i="9"/>
  <c r="P91" i="9"/>
  <c r="Z91" i="9"/>
  <c r="Z87" i="9"/>
  <c r="P87" i="9"/>
  <c r="P83" i="9"/>
  <c r="Z83" i="9"/>
  <c r="P79" i="9"/>
  <c r="Z79" i="9"/>
  <c r="P75" i="9"/>
  <c r="Z75" i="9"/>
  <c r="Z71" i="9"/>
  <c r="P71" i="9"/>
  <c r="P67" i="9"/>
  <c r="Z67" i="9"/>
  <c r="P63" i="9"/>
  <c r="Z63" i="9"/>
  <c r="P59" i="9"/>
  <c r="Z59" i="9"/>
  <c r="AL332" i="9"/>
  <c r="AM332" i="9"/>
  <c r="AL547" i="9"/>
  <c r="AM547" i="9"/>
  <c r="AL515" i="9"/>
  <c r="AM515" i="9"/>
  <c r="AL320" i="9"/>
  <c r="AM320" i="9"/>
  <c r="AL288" i="9"/>
  <c r="AM288" i="9"/>
  <c r="AM456" i="9"/>
  <c r="AL456" i="9"/>
  <c r="AM424" i="9"/>
  <c r="AL424" i="9"/>
  <c r="AM392" i="9"/>
  <c r="AL392" i="9"/>
  <c r="AL305" i="9"/>
  <c r="AM305" i="9"/>
  <c r="AL371" i="9"/>
  <c r="AM371" i="9"/>
  <c r="AM331" i="9"/>
  <c r="AL331" i="9"/>
  <c r="AM554" i="9"/>
  <c r="AL554" i="9"/>
  <c r="AM522" i="9"/>
  <c r="AL522" i="9"/>
  <c r="AM490" i="9"/>
  <c r="AL490" i="9"/>
  <c r="AM427" i="9"/>
  <c r="AL427" i="9"/>
  <c r="AM363" i="9"/>
  <c r="AL363" i="9"/>
  <c r="AL549" i="9"/>
  <c r="AM549" i="9"/>
  <c r="AL517" i="9"/>
  <c r="AM517" i="9"/>
  <c r="AL421" i="9"/>
  <c r="AM421" i="9"/>
  <c r="AL341" i="9"/>
  <c r="AM341" i="9"/>
  <c r="AM548" i="9"/>
  <c r="AL548" i="9"/>
  <c r="AM295" i="9"/>
  <c r="AL295" i="9"/>
  <c r="AM356" i="9"/>
  <c r="AL356" i="9"/>
  <c r="AM301" i="9"/>
  <c r="AL301" i="9"/>
  <c r="AL469" i="9"/>
  <c r="AM469" i="9"/>
  <c r="P6" i="9"/>
  <c r="Z6" i="9"/>
  <c r="P46" i="9"/>
  <c r="Z46" i="9"/>
  <c r="Z39" i="9"/>
  <c r="P39" i="9"/>
  <c r="P33" i="9"/>
  <c r="Z33" i="9"/>
  <c r="P25" i="9"/>
  <c r="Z25" i="9"/>
  <c r="P54" i="9"/>
  <c r="Z54" i="9"/>
  <c r="P50" i="9"/>
  <c r="Z50" i="9"/>
  <c r="P48" i="9"/>
  <c r="Z48" i="9"/>
  <c r="AM330" i="9"/>
  <c r="AL330" i="9"/>
  <c r="AM553" i="9"/>
  <c r="AL553" i="9"/>
  <c r="AM521" i="9"/>
  <c r="AL521" i="9"/>
  <c r="AM489" i="9"/>
  <c r="AL489" i="9"/>
  <c r="AL294" i="9"/>
  <c r="AM294" i="9"/>
  <c r="AM462" i="9"/>
  <c r="AL462" i="9"/>
  <c r="AM430" i="9"/>
  <c r="AL430" i="9"/>
  <c r="AM398" i="9"/>
  <c r="AL398" i="9"/>
  <c r="AM366" i="9"/>
  <c r="AL366" i="9"/>
  <c r="AL353" i="9"/>
  <c r="AM353" i="9"/>
  <c r="AL576" i="9"/>
  <c r="AM576" i="9"/>
  <c r="AL544" i="9"/>
  <c r="AM544" i="9"/>
  <c r="AL512" i="9"/>
  <c r="AM512" i="9"/>
  <c r="AM299" i="9"/>
  <c r="AL299" i="9"/>
  <c r="AL467" i="9"/>
  <c r="AM467" i="9"/>
  <c r="AL385" i="9"/>
  <c r="AM385" i="9"/>
  <c r="AM388" i="9"/>
  <c r="AL388" i="9"/>
  <c r="AM327" i="9"/>
  <c r="AL327" i="9"/>
  <c r="AL326" i="9"/>
  <c r="AM326" i="9"/>
  <c r="AM474" i="9"/>
  <c r="AL474" i="9"/>
  <c r="AM410" i="9"/>
  <c r="AL410" i="9"/>
  <c r="AL572" i="9"/>
  <c r="AM572" i="9"/>
  <c r="AL508" i="9"/>
  <c r="AM508" i="9"/>
  <c r="AM443" i="9"/>
  <c r="AL443" i="9"/>
  <c r="M5" i="9"/>
  <c r="AG5" i="9"/>
  <c r="M13" i="9"/>
  <c r="AG13" i="9"/>
  <c r="M18" i="9"/>
  <c r="AG18" i="9"/>
  <c r="AG41" i="9"/>
  <c r="M41" i="9"/>
  <c r="AG30" i="9"/>
  <c r="M30" i="9"/>
  <c r="AG23" i="9"/>
  <c r="M23" i="9"/>
  <c r="AG286" i="9"/>
  <c r="M286" i="9"/>
  <c r="M282" i="9"/>
  <c r="AG282" i="9"/>
  <c r="AG278" i="9"/>
  <c r="M278" i="9"/>
  <c r="M274" i="9"/>
  <c r="AG274" i="9"/>
  <c r="AG270" i="9"/>
  <c r="M270" i="9"/>
  <c r="M266" i="9"/>
  <c r="AG266" i="9"/>
  <c r="AG262" i="9"/>
  <c r="M262" i="9"/>
  <c r="M258" i="9"/>
  <c r="AG258" i="9"/>
  <c r="AG254" i="9"/>
  <c r="M254" i="9"/>
  <c r="M250" i="9"/>
  <c r="AG250" i="9"/>
  <c r="AG246" i="9"/>
  <c r="M246" i="9"/>
  <c r="M242" i="9"/>
  <c r="AG242" i="9"/>
  <c r="AG238" i="9"/>
  <c r="M238" i="9"/>
  <c r="M234" i="9"/>
  <c r="AG234" i="9"/>
  <c r="AG230" i="9"/>
  <c r="M230" i="9"/>
  <c r="M226" i="9"/>
  <c r="AG226" i="9"/>
  <c r="AG222" i="9"/>
  <c r="M222" i="9"/>
  <c r="M218" i="9"/>
  <c r="AG218" i="9"/>
  <c r="AG214" i="9"/>
  <c r="M214" i="9"/>
  <c r="M210" i="9"/>
  <c r="AG210" i="9"/>
  <c r="AG206" i="9"/>
  <c r="M206" i="9"/>
  <c r="M202" i="9"/>
  <c r="AG202" i="9"/>
  <c r="AG198" i="9"/>
  <c r="M198" i="9"/>
  <c r="M194" i="9"/>
  <c r="AG194" i="9"/>
  <c r="AG190" i="9"/>
  <c r="M190" i="9"/>
  <c r="M186" i="9"/>
  <c r="AG186" i="9"/>
  <c r="AG182" i="9"/>
  <c r="M182" i="9"/>
  <c r="M178" i="9"/>
  <c r="AG178" i="9"/>
  <c r="AG174" i="9"/>
  <c r="M174" i="9"/>
  <c r="M170" i="9"/>
  <c r="AG170" i="9"/>
  <c r="AG166" i="9"/>
  <c r="M166" i="9"/>
  <c r="M162" i="9"/>
  <c r="AG162" i="9"/>
  <c r="AG158" i="9"/>
  <c r="M158" i="9"/>
  <c r="M154" i="9"/>
  <c r="AG154" i="9"/>
  <c r="AG150" i="9"/>
  <c r="M150" i="9"/>
  <c r="M146" i="9"/>
  <c r="AG146" i="9"/>
  <c r="AG142" i="9"/>
  <c r="M142" i="9"/>
  <c r="M138" i="9"/>
  <c r="AG138" i="9"/>
  <c r="AG134" i="9"/>
  <c r="M134" i="9"/>
  <c r="M130" i="9"/>
  <c r="AG130" i="9"/>
  <c r="AG126" i="9"/>
  <c r="M126" i="9"/>
  <c r="M122" i="9"/>
  <c r="AG122" i="9"/>
  <c r="AG118" i="9"/>
  <c r="M118" i="9"/>
  <c r="M114" i="9"/>
  <c r="AG114" i="9"/>
  <c r="AG110" i="9"/>
  <c r="M110" i="9"/>
  <c r="M106" i="9"/>
  <c r="AG106" i="9"/>
  <c r="AG102" i="9"/>
  <c r="M102" i="9"/>
  <c r="M98" i="9"/>
  <c r="AG98" i="9"/>
  <c r="AG94" i="9"/>
  <c r="M94" i="9"/>
  <c r="M90" i="9"/>
  <c r="AG90" i="9"/>
  <c r="AG86" i="9"/>
  <c r="M86" i="9"/>
  <c r="M82" i="9"/>
  <c r="AG82" i="9"/>
  <c r="AG78" i="9"/>
  <c r="M78" i="9"/>
  <c r="M74" i="9"/>
  <c r="AG74" i="9"/>
  <c r="AG70" i="9"/>
  <c r="M70" i="9"/>
  <c r="M66" i="9"/>
  <c r="AG66" i="9"/>
  <c r="AG62" i="9"/>
  <c r="M62" i="9"/>
  <c r="M58" i="9"/>
  <c r="AG58" i="9"/>
  <c r="AM360" i="9"/>
  <c r="AL360" i="9"/>
  <c r="AM328" i="9"/>
  <c r="AL328" i="9"/>
  <c r="AM551" i="9"/>
  <c r="AL551" i="9"/>
  <c r="AM519" i="9"/>
  <c r="AL519" i="9"/>
  <c r="AM487" i="9"/>
  <c r="AL487" i="9"/>
  <c r="AL460" i="9"/>
  <c r="AM460" i="9"/>
  <c r="AL396" i="9"/>
  <c r="AM396" i="9"/>
  <c r="AM425" i="9"/>
  <c r="AL425" i="9"/>
  <c r="AL566" i="9"/>
  <c r="AM566" i="9"/>
  <c r="AL534" i="9"/>
  <c r="AM534" i="9"/>
  <c r="AL502" i="9"/>
  <c r="AM502" i="9"/>
  <c r="AL307" i="9"/>
  <c r="AM307" i="9"/>
  <c r="AM473" i="9"/>
  <c r="AL473" i="9"/>
  <c r="AL419" i="9"/>
  <c r="AM419" i="9"/>
  <c r="AM365" i="9"/>
  <c r="AL365" i="9"/>
  <c r="AM423" i="9"/>
  <c r="AL423" i="9"/>
  <c r="AM468" i="9"/>
  <c r="AL468" i="9"/>
  <c r="AM372" i="9"/>
  <c r="AL372" i="9"/>
  <c r="P8" i="9"/>
  <c r="Z8" i="9"/>
  <c r="P44" i="9"/>
  <c r="Z44" i="9"/>
  <c r="P38" i="9"/>
  <c r="Z38" i="9"/>
  <c r="P31" i="9"/>
  <c r="Z31" i="9"/>
  <c r="P21" i="9"/>
  <c r="Z21" i="9"/>
  <c r="P53" i="9"/>
  <c r="Z53" i="9"/>
  <c r="P49" i="9"/>
  <c r="Z49" i="9"/>
  <c r="AM334" i="9"/>
  <c r="AL334" i="9"/>
  <c r="AL466" i="9"/>
  <c r="AM466" i="9"/>
  <c r="AL402" i="9"/>
  <c r="AM402" i="9"/>
  <c r="AL401" i="9"/>
  <c r="AM401" i="9"/>
  <c r="AL287" i="9"/>
  <c r="AM287" i="9"/>
  <c r="AG7" i="9"/>
  <c r="M7" i="9"/>
  <c r="AG47" i="9"/>
  <c r="M47" i="9"/>
  <c r="AG28" i="9"/>
  <c r="M28" i="9"/>
  <c r="M283" i="9"/>
  <c r="AG283" i="9"/>
  <c r="M275" i="9"/>
  <c r="AG275" i="9"/>
  <c r="M267" i="9"/>
  <c r="AG267" i="9"/>
  <c r="M259" i="9"/>
  <c r="AG259" i="9"/>
  <c r="M251" i="9"/>
  <c r="AG251" i="9"/>
  <c r="M243" i="9"/>
  <c r="AG243" i="9"/>
  <c r="M235" i="9"/>
  <c r="AG235" i="9"/>
  <c r="M227" i="9"/>
  <c r="AG227" i="9"/>
  <c r="M219" i="9"/>
  <c r="AG219" i="9"/>
  <c r="M211" i="9"/>
  <c r="AG211" i="9"/>
  <c r="M203" i="9"/>
  <c r="AG203" i="9"/>
  <c r="M195" i="9"/>
  <c r="AG195" i="9"/>
  <c r="M187" i="9"/>
  <c r="AG187" i="9"/>
  <c r="M179" i="9"/>
  <c r="AG179" i="9"/>
  <c r="M171" i="9"/>
  <c r="AG171" i="9"/>
  <c r="M163" i="9"/>
  <c r="AG163" i="9"/>
  <c r="M155" i="9"/>
  <c r="AG155" i="9"/>
  <c r="AG151" i="9"/>
  <c r="M151" i="9"/>
  <c r="AG143" i="9"/>
  <c r="M143" i="9"/>
  <c r="AG135" i="9"/>
  <c r="M135" i="9"/>
  <c r="AG127" i="9"/>
  <c r="M127" i="9"/>
  <c r="AG119" i="9"/>
  <c r="M119" i="9"/>
  <c r="AG111" i="9"/>
  <c r="M111" i="9"/>
  <c r="AG103" i="9"/>
  <c r="M103" i="9"/>
  <c r="AG95" i="9"/>
  <c r="M95" i="9"/>
  <c r="AG87" i="9"/>
  <c r="M87" i="9"/>
  <c r="AG79" i="9"/>
  <c r="M79" i="9"/>
  <c r="AG71" i="9"/>
  <c r="M71" i="9"/>
  <c r="AM312" i="9"/>
  <c r="AL312" i="9"/>
  <c r="AL480" i="9"/>
  <c r="AM480" i="9"/>
  <c r="AL416" i="9"/>
  <c r="AM416" i="9"/>
  <c r="AL578" i="9"/>
  <c r="AM578" i="9"/>
  <c r="AL514" i="9"/>
  <c r="AM514" i="9"/>
  <c r="AG6" i="9"/>
  <c r="M6" i="9"/>
  <c r="AG39" i="9"/>
  <c r="M39" i="9"/>
  <c r="AG25" i="9"/>
  <c r="M25" i="9"/>
  <c r="M48" i="9"/>
  <c r="AG48" i="9"/>
  <c r="AM361" i="9"/>
  <c r="AL361" i="9"/>
  <c r="AM308" i="9"/>
  <c r="AL308" i="9"/>
  <c r="AL417" i="9"/>
  <c r="AM417" i="9"/>
  <c r="J581" i="9"/>
  <c r="P9" i="9"/>
  <c r="Z9" i="9"/>
  <c r="P45" i="9"/>
  <c r="Z45" i="9"/>
  <c r="P26" i="9"/>
  <c r="Z26" i="9"/>
  <c r="P284" i="9"/>
  <c r="Z284" i="9"/>
  <c r="Z276" i="9"/>
  <c r="P276" i="9"/>
  <c r="P268" i="9"/>
  <c r="Z268" i="9"/>
  <c r="Z260" i="9"/>
  <c r="P260" i="9"/>
  <c r="P252" i="9"/>
  <c r="Z252" i="9"/>
  <c r="Z244" i="9"/>
  <c r="P244" i="9"/>
  <c r="P236" i="9"/>
  <c r="Z236" i="9"/>
  <c r="Z228" i="9"/>
  <c r="P228" i="9"/>
  <c r="P220" i="9"/>
  <c r="Z220" i="9"/>
  <c r="Z212" i="9"/>
  <c r="P212" i="9"/>
  <c r="P204" i="9"/>
  <c r="Z204" i="9"/>
  <c r="Z196" i="9"/>
  <c r="P196" i="9"/>
  <c r="P188" i="9"/>
  <c r="Z188" i="9"/>
  <c r="Z180" i="9"/>
  <c r="P180" i="9"/>
  <c r="P172" i="9"/>
  <c r="Z172" i="9"/>
  <c r="Z164" i="9"/>
  <c r="P164" i="9"/>
  <c r="P156" i="9"/>
  <c r="Z156" i="9"/>
  <c r="Z148" i="9"/>
  <c r="P148" i="9"/>
  <c r="P140" i="9"/>
  <c r="Z140" i="9"/>
  <c r="Z132" i="9"/>
  <c r="P132" i="9"/>
  <c r="P124" i="9"/>
  <c r="Z124" i="9"/>
  <c r="Z116" i="9"/>
  <c r="P116" i="9"/>
  <c r="P108" i="9"/>
  <c r="Z108" i="9"/>
  <c r="Z100" i="9"/>
  <c r="P100" i="9"/>
  <c r="P92" i="9"/>
  <c r="Z92" i="9"/>
  <c r="Z84" i="9"/>
  <c r="P84" i="9"/>
  <c r="P76" i="9"/>
  <c r="Z76" i="9"/>
  <c r="Z68" i="9"/>
  <c r="P68" i="9"/>
  <c r="P60" i="9"/>
  <c r="Z60" i="9"/>
  <c r="AL352" i="9"/>
  <c r="AM352" i="9"/>
  <c r="AL575" i="9"/>
  <c r="AM575" i="9"/>
  <c r="AL543" i="9"/>
  <c r="AM543" i="9"/>
  <c r="AL511" i="9"/>
  <c r="AM511" i="9"/>
  <c r="AL316" i="9"/>
  <c r="AM316" i="9"/>
  <c r="AL444" i="9"/>
  <c r="AM444" i="9"/>
  <c r="AL380" i="9"/>
  <c r="AM380" i="9"/>
  <c r="AL351" i="9"/>
  <c r="AM351" i="9"/>
  <c r="AM558" i="9"/>
  <c r="AL558" i="9"/>
  <c r="AM526" i="9"/>
  <c r="AL526" i="9"/>
  <c r="AM494" i="9"/>
  <c r="AL494" i="9"/>
  <c r="AM297" i="9"/>
  <c r="AL297" i="9"/>
  <c r="AL465" i="9"/>
  <c r="AM465" i="9"/>
  <c r="AM317" i="9"/>
  <c r="AL317" i="9"/>
  <c r="M8" i="9"/>
  <c r="AG8" i="9"/>
  <c r="AG38" i="9"/>
  <c r="M38" i="9"/>
  <c r="AG31" i="9"/>
  <c r="M31" i="9"/>
  <c r="M53" i="9"/>
  <c r="AG53" i="9"/>
  <c r="AG49" i="9"/>
  <c r="M49" i="9"/>
  <c r="Z4" i="9"/>
  <c r="K580" i="9"/>
  <c r="K581" i="9"/>
  <c r="K579" i="9"/>
  <c r="P4" i="9"/>
  <c r="M11" i="9"/>
  <c r="AG11" i="9"/>
  <c r="M16" i="9"/>
  <c r="AG16" i="9"/>
  <c r="M43" i="9"/>
  <c r="AG43" i="9"/>
  <c r="M32" i="9"/>
  <c r="AG32" i="9"/>
  <c r="M24" i="9"/>
  <c r="AG24" i="9"/>
  <c r="M285" i="9"/>
  <c r="AG285" i="9"/>
  <c r="AG281" i="9"/>
  <c r="M281" i="9"/>
  <c r="M277" i="9"/>
  <c r="AG277" i="9"/>
  <c r="AG273" i="9"/>
  <c r="M273" i="9"/>
  <c r="M269" i="9"/>
  <c r="AG269" i="9"/>
  <c r="AG265" i="9"/>
  <c r="M265" i="9"/>
  <c r="M261" i="9"/>
  <c r="AG261" i="9"/>
  <c r="AG257" i="9"/>
  <c r="M257" i="9"/>
  <c r="M253" i="9"/>
  <c r="AG253" i="9"/>
  <c r="AG249" i="9"/>
  <c r="M249" i="9"/>
  <c r="M245" i="9"/>
  <c r="AG245" i="9"/>
  <c r="AG241" i="9"/>
  <c r="M241" i="9"/>
  <c r="M237" i="9"/>
  <c r="AG237" i="9"/>
  <c r="AG233" i="9"/>
  <c r="M233" i="9"/>
  <c r="M229" i="9"/>
  <c r="AG229" i="9"/>
  <c r="AG225" i="9"/>
  <c r="M225" i="9"/>
  <c r="M221" i="9"/>
  <c r="AG221" i="9"/>
  <c r="AG217" i="9"/>
  <c r="M217" i="9"/>
  <c r="M213" i="9"/>
  <c r="AG213" i="9"/>
  <c r="AG209" i="9"/>
  <c r="M209" i="9"/>
  <c r="M205" i="9"/>
  <c r="AG205" i="9"/>
  <c r="AG201" i="9"/>
  <c r="M201" i="9"/>
  <c r="M197" i="9"/>
  <c r="AG197" i="9"/>
  <c r="AG193" i="9"/>
  <c r="M193" i="9"/>
  <c r="M189" i="9"/>
  <c r="AG189" i="9"/>
  <c r="AG185" i="9"/>
  <c r="M185" i="9"/>
  <c r="M181" i="9"/>
  <c r="AG181" i="9"/>
  <c r="AG177" i="9"/>
  <c r="M177" i="9"/>
  <c r="M173" i="9"/>
  <c r="AG173" i="9"/>
  <c r="AG169" i="9"/>
  <c r="M169" i="9"/>
  <c r="M165" i="9"/>
  <c r="AG165" i="9"/>
  <c r="AG161" i="9"/>
  <c r="M161" i="9"/>
  <c r="M157" i="9"/>
  <c r="AG157" i="9"/>
  <c r="AG153" i="9"/>
  <c r="M153" i="9"/>
  <c r="M149" i="9"/>
  <c r="AG149" i="9"/>
  <c r="AG145" i="9"/>
  <c r="M145" i="9"/>
  <c r="M141" i="9"/>
  <c r="AG141" i="9"/>
  <c r="AG137" i="9"/>
  <c r="M137" i="9"/>
  <c r="M133" i="9"/>
  <c r="AG133" i="9"/>
  <c r="AG129" i="9"/>
  <c r="M129" i="9"/>
  <c r="M125" i="9"/>
  <c r="AG125" i="9"/>
  <c r="AG121" i="9"/>
  <c r="M121" i="9"/>
  <c r="M117" i="9"/>
  <c r="AG117" i="9"/>
  <c r="AG113" i="9"/>
  <c r="M113" i="9"/>
  <c r="M109" i="9"/>
  <c r="AG109" i="9"/>
  <c r="AG105" i="9"/>
  <c r="M105" i="9"/>
  <c r="M101" i="9"/>
  <c r="AG101" i="9"/>
  <c r="AG97" i="9"/>
  <c r="M97" i="9"/>
  <c r="M93" i="9"/>
  <c r="AG93" i="9"/>
  <c r="AG89" i="9"/>
  <c r="M89" i="9"/>
  <c r="M85" i="9"/>
  <c r="AG85" i="9"/>
  <c r="AG81" i="9"/>
  <c r="M81" i="9"/>
  <c r="M77" i="9"/>
  <c r="AG77" i="9"/>
  <c r="AG73" i="9"/>
  <c r="M73" i="9"/>
  <c r="M69" i="9"/>
  <c r="AG69" i="9"/>
  <c r="AG65" i="9"/>
  <c r="M65" i="9"/>
  <c r="M61" i="9"/>
  <c r="AG61" i="9"/>
  <c r="AG57" i="9"/>
  <c r="M57" i="9"/>
  <c r="AL348" i="9"/>
  <c r="AM348" i="9"/>
  <c r="AM555" i="9"/>
  <c r="AL555" i="9"/>
  <c r="AM523" i="9"/>
  <c r="AL523" i="9"/>
  <c r="AM491" i="9"/>
  <c r="AL491" i="9"/>
  <c r="AM296" i="9"/>
  <c r="AL296" i="9"/>
  <c r="AL464" i="9"/>
  <c r="AM464" i="9"/>
  <c r="AL432" i="9"/>
  <c r="AM432" i="9"/>
  <c r="AL400" i="9"/>
  <c r="AM400" i="9"/>
  <c r="AL368" i="9"/>
  <c r="AM368" i="9"/>
  <c r="AM395" i="9"/>
  <c r="AL395" i="9"/>
  <c r="AL339" i="9"/>
  <c r="AM339" i="9"/>
  <c r="AL562" i="9"/>
  <c r="AM562" i="9"/>
  <c r="AL530" i="9"/>
  <c r="AM530" i="9"/>
  <c r="AL498" i="9"/>
  <c r="AM498" i="9"/>
  <c r="AM439" i="9"/>
  <c r="AL439" i="9"/>
  <c r="AM377" i="9"/>
  <c r="AL377" i="9"/>
  <c r="AM557" i="9"/>
  <c r="AL557" i="9"/>
  <c r="AM525" i="9"/>
  <c r="AL525" i="9"/>
  <c r="AM493" i="9"/>
  <c r="AL493" i="9"/>
  <c r="AM349" i="9"/>
  <c r="AL349" i="9"/>
  <c r="AM564" i="9"/>
  <c r="AL564" i="9"/>
  <c r="AM500" i="9"/>
  <c r="AL500" i="9"/>
  <c r="AM391" i="9"/>
  <c r="AL391" i="9"/>
  <c r="AM311" i="9"/>
  <c r="AL311" i="9"/>
  <c r="AM477" i="9"/>
  <c r="AL477" i="9"/>
  <c r="AG12" i="9"/>
  <c r="M12" i="9"/>
  <c r="M42" i="9"/>
  <c r="AG42" i="9"/>
  <c r="AG36" i="9"/>
  <c r="M36" i="9"/>
  <c r="M29" i="9"/>
  <c r="AG29" i="9"/>
  <c r="M56" i="9"/>
  <c r="AG56" i="9"/>
  <c r="AG52" i="9"/>
  <c r="M52" i="9"/>
  <c r="M10" i="9"/>
  <c r="AG10" i="9"/>
  <c r="AL338" i="9"/>
  <c r="AM338" i="9"/>
  <c r="AL561" i="9"/>
  <c r="AM561" i="9"/>
  <c r="AL529" i="9"/>
  <c r="AM529" i="9"/>
  <c r="AL497" i="9"/>
  <c r="AM497" i="9"/>
  <c r="AM302" i="9"/>
  <c r="AL302" i="9"/>
  <c r="AL470" i="9"/>
  <c r="AM470" i="9"/>
  <c r="AL438" i="9"/>
  <c r="AM438" i="9"/>
  <c r="AL406" i="9"/>
  <c r="AM406" i="9"/>
  <c r="AL374" i="9"/>
  <c r="AM374" i="9"/>
  <c r="AM411" i="9"/>
  <c r="AL411" i="9"/>
  <c r="AM329" i="9"/>
  <c r="AL329" i="9"/>
  <c r="AM552" i="9"/>
  <c r="AL552" i="9"/>
  <c r="AM520" i="9"/>
  <c r="AL520" i="9"/>
  <c r="AM488" i="9"/>
  <c r="AL488" i="9"/>
  <c r="AM475" i="9"/>
  <c r="AL475" i="9"/>
  <c r="AM409" i="9"/>
  <c r="AL409" i="9"/>
  <c r="AM436" i="9"/>
  <c r="AL436" i="9"/>
  <c r="AM343" i="9"/>
  <c r="AL343" i="9"/>
  <c r="AL342" i="9"/>
  <c r="AM342" i="9"/>
  <c r="AL290" i="9"/>
  <c r="AM290" i="9"/>
  <c r="AM426" i="9"/>
  <c r="AL426" i="9"/>
  <c r="AM362" i="9"/>
  <c r="AL362" i="9"/>
  <c r="AL524" i="9"/>
  <c r="AM524" i="9"/>
  <c r="AL463" i="9"/>
  <c r="AM463" i="9"/>
  <c r="AM379" i="9"/>
  <c r="AL379" i="9"/>
  <c r="P5" i="9"/>
  <c r="Z5" i="9"/>
  <c r="P13" i="9"/>
  <c r="Z13" i="9"/>
  <c r="P18" i="9"/>
  <c r="Z18" i="9"/>
  <c r="P41" i="9"/>
  <c r="Z41" i="9"/>
  <c r="P30" i="9"/>
  <c r="Z30" i="9"/>
  <c r="Z23" i="9"/>
  <c r="P23" i="9"/>
  <c r="P286" i="9"/>
  <c r="Z286" i="9"/>
  <c r="P282" i="9"/>
  <c r="Z282" i="9"/>
  <c r="P278" i="9"/>
  <c r="Z278" i="9"/>
  <c r="P274" i="9"/>
  <c r="Z274" i="9"/>
  <c r="P270" i="9"/>
  <c r="Z270" i="9"/>
  <c r="P266" i="9"/>
  <c r="Z266" i="9"/>
  <c r="P262" i="9"/>
  <c r="Z262" i="9"/>
  <c r="P258" i="9"/>
  <c r="Z258" i="9"/>
  <c r="P254" i="9"/>
  <c r="Z254" i="9"/>
  <c r="P250" i="9"/>
  <c r="Z250" i="9"/>
  <c r="P246" i="9"/>
  <c r="Z246" i="9"/>
  <c r="P242" i="9"/>
  <c r="Z242" i="9"/>
  <c r="P238" i="9"/>
  <c r="Z238" i="9"/>
  <c r="P234" i="9"/>
  <c r="Z234" i="9"/>
  <c r="P230" i="9"/>
  <c r="Z230" i="9"/>
  <c r="P226" i="9"/>
  <c r="Z226" i="9"/>
  <c r="P222" i="9"/>
  <c r="Z222" i="9"/>
  <c r="P218" i="9"/>
  <c r="Z218" i="9"/>
  <c r="P214" i="9"/>
  <c r="Z214" i="9"/>
  <c r="P210" i="9"/>
  <c r="Z210" i="9"/>
  <c r="P206" i="9"/>
  <c r="Z206" i="9"/>
  <c r="P202" i="9"/>
  <c r="Z202" i="9"/>
  <c r="P198" i="9"/>
  <c r="Z198" i="9"/>
  <c r="P194" i="9"/>
  <c r="Z194" i="9"/>
  <c r="P190" i="9"/>
  <c r="Z190" i="9"/>
  <c r="P186" i="9"/>
  <c r="Z186" i="9"/>
  <c r="P182" i="9"/>
  <c r="Z182" i="9"/>
  <c r="P178" i="9"/>
  <c r="Z178" i="9"/>
  <c r="P174" i="9"/>
  <c r="Z174" i="9"/>
  <c r="P170" i="9"/>
  <c r="Z170" i="9"/>
  <c r="P166" i="9"/>
  <c r="Z166" i="9"/>
  <c r="P162" i="9"/>
  <c r="Z162" i="9"/>
  <c r="P158" i="9"/>
  <c r="Z158" i="9"/>
  <c r="P154" i="9"/>
  <c r="Z154" i="9"/>
  <c r="P150" i="9"/>
  <c r="Z150" i="9"/>
  <c r="P146" i="9"/>
  <c r="Z146" i="9"/>
  <c r="P142" i="9"/>
  <c r="Z142" i="9"/>
  <c r="P138" i="9"/>
  <c r="Z138" i="9"/>
  <c r="P134" i="9"/>
  <c r="Z134" i="9"/>
  <c r="P130" i="9"/>
  <c r="Z130" i="9"/>
  <c r="P126" i="9"/>
  <c r="Z126" i="9"/>
  <c r="P122" i="9"/>
  <c r="Z122" i="9"/>
  <c r="P118" i="9"/>
  <c r="Z118" i="9"/>
  <c r="P114" i="9"/>
  <c r="Z114" i="9"/>
  <c r="P110" i="9"/>
  <c r="Z110" i="9"/>
  <c r="P106" i="9"/>
  <c r="Z106" i="9"/>
  <c r="P102" i="9"/>
  <c r="Z102" i="9"/>
  <c r="P98" i="9"/>
  <c r="Z98" i="9"/>
  <c r="P94" i="9"/>
  <c r="Z94" i="9"/>
  <c r="P90" i="9"/>
  <c r="Z90" i="9"/>
  <c r="P86" i="9"/>
  <c r="Z86" i="9"/>
  <c r="P82" i="9"/>
  <c r="Z82" i="9"/>
  <c r="P78" i="9"/>
  <c r="Z78" i="9"/>
  <c r="P74" i="9"/>
  <c r="Z74" i="9"/>
  <c r="P70" i="9"/>
  <c r="Z70" i="9"/>
  <c r="P66" i="9"/>
  <c r="Z66" i="9"/>
  <c r="P62" i="9"/>
  <c r="Z62" i="9"/>
  <c r="P58" i="9"/>
  <c r="Z58" i="9"/>
  <c r="AL336" i="9"/>
  <c r="AM336" i="9"/>
  <c r="AL559" i="9"/>
  <c r="AM559" i="9"/>
  <c r="AL527" i="9"/>
  <c r="AM527" i="9"/>
  <c r="AL495" i="9"/>
  <c r="AM495" i="9"/>
  <c r="AL476" i="9"/>
  <c r="AM476" i="9"/>
  <c r="AL412" i="9"/>
  <c r="AM412" i="9"/>
  <c r="AL447" i="9"/>
  <c r="AM447" i="9"/>
  <c r="AM574" i="9"/>
  <c r="AL574" i="9"/>
  <c r="AM542" i="9"/>
  <c r="AL542" i="9"/>
  <c r="AM510" i="9"/>
  <c r="AL510" i="9"/>
  <c r="AM315" i="9"/>
  <c r="AL315" i="9"/>
  <c r="AL481" i="9"/>
  <c r="AM481" i="9"/>
  <c r="AL433" i="9"/>
  <c r="AM433" i="9"/>
  <c r="AL369" i="9"/>
  <c r="AM369" i="9"/>
  <c r="AL389" i="9"/>
  <c r="AM389" i="9"/>
  <c r="AL437" i="9"/>
  <c r="AM437" i="9"/>
  <c r="AM484" i="9"/>
  <c r="AL484" i="9"/>
  <c r="AM404" i="9"/>
  <c r="AL404" i="9"/>
  <c r="AG17" i="9"/>
  <c r="M17" i="9"/>
  <c r="M40" i="9"/>
  <c r="AG40" i="9"/>
  <c r="M35" i="9"/>
  <c r="AG35" i="9"/>
  <c r="M27" i="9"/>
  <c r="AG27" i="9"/>
  <c r="AG55" i="9"/>
  <c r="M55" i="9"/>
  <c r="M51" i="9"/>
  <c r="AG51" i="9"/>
  <c r="AG20" i="9"/>
  <c r="M20" i="9"/>
  <c r="AM350" i="9"/>
  <c r="AL350" i="9"/>
  <c r="AL482" i="9"/>
  <c r="AM482" i="9"/>
  <c r="AL418" i="9"/>
  <c r="AM418" i="9"/>
  <c r="AM441" i="9"/>
  <c r="AL441" i="9"/>
  <c r="AL303" i="9"/>
  <c r="AM303" i="9"/>
  <c r="P11" i="9"/>
  <c r="Z11" i="9"/>
  <c r="P16" i="9"/>
  <c r="Z16" i="9"/>
  <c r="P43" i="9"/>
  <c r="Z43" i="9"/>
  <c r="P32" i="9"/>
  <c r="Z32" i="9"/>
  <c r="P24" i="9"/>
  <c r="Z24" i="9"/>
  <c r="Z285" i="9"/>
  <c r="P285" i="9"/>
  <c r="P281" i="9"/>
  <c r="Z281" i="9"/>
  <c r="Z277" i="9"/>
  <c r="P277" i="9"/>
  <c r="P273" i="9"/>
  <c r="Z273" i="9"/>
  <c r="Z269" i="9"/>
  <c r="P269" i="9"/>
  <c r="P265" i="9"/>
  <c r="Z265" i="9"/>
  <c r="Z261" i="9"/>
  <c r="P261" i="9"/>
  <c r="P257" i="9"/>
  <c r="Z257" i="9"/>
  <c r="Z253" i="9"/>
  <c r="P253" i="9"/>
  <c r="P249" i="9"/>
  <c r="Z249" i="9"/>
  <c r="Z245" i="9"/>
  <c r="P245" i="9"/>
  <c r="P241" i="9"/>
  <c r="Z241" i="9"/>
  <c r="P237" i="9"/>
  <c r="Z237" i="9"/>
  <c r="P233" i="9"/>
  <c r="Z233" i="9"/>
  <c r="P229" i="9"/>
  <c r="Z229" i="9"/>
  <c r="P225" i="9"/>
  <c r="Z225" i="9"/>
  <c r="P221" i="9"/>
  <c r="Z221" i="9"/>
  <c r="P217" i="9"/>
  <c r="Z217" i="9"/>
  <c r="P213" i="9"/>
  <c r="Z213" i="9"/>
  <c r="P209" i="9"/>
  <c r="Z209" i="9"/>
  <c r="P205" i="9"/>
  <c r="Z205" i="9"/>
  <c r="P201" i="9"/>
  <c r="Z201" i="9"/>
  <c r="P197" i="9"/>
  <c r="Z197" i="9"/>
  <c r="P193" i="9"/>
  <c r="Z193" i="9"/>
  <c r="P189" i="9"/>
  <c r="Z189" i="9"/>
  <c r="P185" i="9"/>
  <c r="Z185" i="9"/>
  <c r="P181" i="9"/>
  <c r="Z181" i="9"/>
  <c r="P177" i="9"/>
  <c r="Z177" i="9"/>
  <c r="P173" i="9"/>
  <c r="Z173" i="9"/>
  <c r="P169" i="9"/>
  <c r="Z169" i="9"/>
  <c r="P165" i="9"/>
  <c r="Z165" i="9"/>
  <c r="P161" i="9"/>
  <c r="Z161" i="9"/>
  <c r="P157" i="9"/>
  <c r="Z157" i="9"/>
  <c r="P153" i="9"/>
  <c r="Z153" i="9"/>
  <c r="P149" i="9"/>
  <c r="Z149" i="9"/>
  <c r="P145" i="9"/>
  <c r="Z145" i="9"/>
  <c r="P141" i="9"/>
  <c r="Z141" i="9"/>
  <c r="P137" i="9"/>
  <c r="Z137" i="9"/>
  <c r="P133" i="9"/>
  <c r="Z133" i="9"/>
  <c r="P129" i="9"/>
  <c r="Z129" i="9"/>
  <c r="P125" i="9"/>
  <c r="Z125" i="9"/>
  <c r="P121" i="9"/>
  <c r="Z121" i="9"/>
  <c r="P117" i="9"/>
  <c r="Z117" i="9"/>
  <c r="P113" i="9"/>
  <c r="Z113" i="9"/>
  <c r="P109" i="9"/>
  <c r="Z109" i="9"/>
  <c r="P105" i="9"/>
  <c r="Z105" i="9"/>
  <c r="P101" i="9"/>
  <c r="Z101" i="9"/>
  <c r="P97" i="9"/>
  <c r="Z97" i="9"/>
  <c r="P93" i="9"/>
  <c r="Z93" i="9"/>
  <c r="P89" i="9"/>
  <c r="Z89" i="9"/>
  <c r="P85" i="9"/>
  <c r="Z85" i="9"/>
  <c r="P81" i="9"/>
  <c r="Z81" i="9"/>
  <c r="P77" i="9"/>
  <c r="Z77" i="9"/>
  <c r="P73" i="9"/>
  <c r="Z73" i="9"/>
  <c r="P69" i="9"/>
  <c r="Z69" i="9"/>
  <c r="P65" i="9"/>
  <c r="Z65" i="9"/>
  <c r="P61" i="9"/>
  <c r="Z61" i="9"/>
  <c r="P57" i="9"/>
  <c r="Z57" i="9"/>
  <c r="AL563" i="9"/>
  <c r="AM563" i="9"/>
  <c r="AL531" i="9"/>
  <c r="AM531" i="9"/>
  <c r="AL499" i="9"/>
  <c r="AM499" i="9"/>
  <c r="AL304" i="9"/>
  <c r="AM304" i="9"/>
  <c r="AM472" i="9"/>
  <c r="AL472" i="9"/>
  <c r="AM440" i="9"/>
  <c r="AL440" i="9"/>
  <c r="AM408" i="9"/>
  <c r="AL408" i="9"/>
  <c r="AM376" i="9"/>
  <c r="AL376" i="9"/>
  <c r="AL415" i="9"/>
  <c r="AM415" i="9"/>
  <c r="AM347" i="9"/>
  <c r="AL347" i="9"/>
  <c r="AM570" i="9"/>
  <c r="AL570" i="9"/>
  <c r="AM538" i="9"/>
  <c r="AL538" i="9"/>
  <c r="AM506" i="9"/>
  <c r="AL506" i="9"/>
  <c r="AL451" i="9"/>
  <c r="AM451" i="9"/>
  <c r="AL387" i="9"/>
  <c r="AM387" i="9"/>
  <c r="AL565" i="9"/>
  <c r="AM565" i="9"/>
  <c r="AL533" i="9"/>
  <c r="AM533" i="9"/>
  <c r="AL501" i="9"/>
  <c r="AM501" i="9"/>
  <c r="AL357" i="9"/>
  <c r="AM357" i="9"/>
  <c r="AL325" i="9"/>
  <c r="AM325" i="9"/>
  <c r="AM516" i="9"/>
  <c r="AL516" i="9"/>
  <c r="AM429" i="9"/>
  <c r="AL429" i="9"/>
  <c r="AM324" i="9"/>
  <c r="AL324" i="9"/>
  <c r="AL485" i="9"/>
  <c r="AM485" i="9"/>
  <c r="AM413" i="9"/>
  <c r="AL413" i="9"/>
  <c r="P12" i="9"/>
  <c r="Z12" i="9"/>
  <c r="P42" i="9"/>
  <c r="Z42" i="9"/>
  <c r="Z36" i="9"/>
  <c r="P36" i="9"/>
  <c r="P29" i="9"/>
  <c r="Z29" i="9"/>
  <c r="P56" i="9"/>
  <c r="Z56" i="9"/>
  <c r="Z52" i="9"/>
  <c r="P52" i="9"/>
  <c r="P10" i="9"/>
  <c r="Z10" i="9"/>
  <c r="AM346" i="9"/>
  <c r="AL346" i="9"/>
  <c r="AM569" i="9"/>
  <c r="AL569" i="9"/>
  <c r="AM537" i="9"/>
  <c r="AL537" i="9"/>
  <c r="AM505" i="9"/>
  <c r="AL505" i="9"/>
  <c r="AL310" i="9"/>
  <c r="AM310" i="9"/>
  <c r="AM478" i="9"/>
  <c r="AL478" i="9"/>
  <c r="AM446" i="9"/>
  <c r="AL446" i="9"/>
  <c r="AM414" i="9"/>
  <c r="AL414" i="9"/>
  <c r="AM382" i="9"/>
  <c r="AL382" i="9"/>
  <c r="AL431" i="9"/>
  <c r="AM431" i="9"/>
  <c r="AL337" i="9"/>
  <c r="AM337" i="9"/>
  <c r="AL560" i="9"/>
  <c r="AM560" i="9"/>
  <c r="AL528" i="9"/>
  <c r="AM528" i="9"/>
  <c r="AL496" i="9"/>
  <c r="AM496" i="9"/>
  <c r="AL483" i="9"/>
  <c r="AM483" i="9"/>
  <c r="AL449" i="9"/>
  <c r="AM449" i="9"/>
  <c r="AM292" i="9"/>
  <c r="AL292" i="9"/>
  <c r="AM359" i="9"/>
  <c r="AL359" i="9"/>
  <c r="AL358" i="9"/>
  <c r="AM358" i="9"/>
  <c r="AL306" i="9"/>
  <c r="AM306" i="9"/>
  <c r="AM442" i="9"/>
  <c r="AL442" i="9"/>
  <c r="AM378" i="9"/>
  <c r="AL378" i="9"/>
  <c r="AL540" i="9"/>
  <c r="AM540" i="9"/>
  <c r="AL479" i="9"/>
  <c r="AM479" i="9"/>
  <c r="AL403" i="9"/>
  <c r="AM403" i="9"/>
  <c r="J580" i="9"/>
  <c r="AG4" i="9"/>
  <c r="AG9" i="9"/>
  <c r="M9" i="9"/>
  <c r="AG15" i="9"/>
  <c r="M15" i="9"/>
  <c r="M45" i="9"/>
  <c r="AG45" i="9"/>
  <c r="M34" i="9"/>
  <c r="AG34" i="9"/>
  <c r="M26" i="9"/>
  <c r="AG26" i="9"/>
  <c r="M19" i="9"/>
  <c r="AG19" i="9"/>
  <c r="AG284" i="9"/>
  <c r="M284" i="9"/>
  <c r="M280" i="9"/>
  <c r="AG280" i="9"/>
  <c r="AG276" i="9"/>
  <c r="M276" i="9"/>
  <c r="M272" i="9"/>
  <c r="AG272" i="9"/>
  <c r="AG268" i="9"/>
  <c r="M268" i="9"/>
  <c r="M264" i="9"/>
  <c r="AG264" i="9"/>
  <c r="AG260" i="9"/>
  <c r="M260" i="9"/>
  <c r="M256" i="9"/>
  <c r="AG256" i="9"/>
  <c r="AG252" i="9"/>
  <c r="M252" i="9"/>
  <c r="M248" i="9"/>
  <c r="AG248" i="9"/>
  <c r="AG244" i="9"/>
  <c r="M244" i="9"/>
  <c r="M240" i="9"/>
  <c r="AG240" i="9"/>
  <c r="AG236" i="9"/>
  <c r="M236" i="9"/>
  <c r="M232" i="9"/>
  <c r="AG232" i="9"/>
  <c r="AG228" i="9"/>
  <c r="M228" i="9"/>
  <c r="M224" i="9"/>
  <c r="AG224" i="9"/>
  <c r="AG220" i="9"/>
  <c r="M220" i="9"/>
  <c r="M216" i="9"/>
  <c r="AG216" i="9"/>
  <c r="AG212" i="9"/>
  <c r="M212" i="9"/>
  <c r="M208" i="9"/>
  <c r="AG208" i="9"/>
  <c r="AG204" i="9"/>
  <c r="M204" i="9"/>
  <c r="M200" i="9"/>
  <c r="AG200" i="9"/>
  <c r="AG196" i="9"/>
  <c r="M196" i="9"/>
  <c r="M192" i="9"/>
  <c r="AG192" i="9"/>
  <c r="AG188" i="9"/>
  <c r="M188" i="9"/>
  <c r="M184" i="9"/>
  <c r="AG184" i="9"/>
  <c r="AG180" i="9"/>
  <c r="M180" i="9"/>
  <c r="M176" i="9"/>
  <c r="AG176" i="9"/>
  <c r="AG172" i="9"/>
  <c r="M172" i="9"/>
  <c r="M168" i="9"/>
  <c r="AG168" i="9"/>
  <c r="AG164" i="9"/>
  <c r="M164" i="9"/>
  <c r="M160" i="9"/>
  <c r="AG160" i="9"/>
  <c r="AG156" i="9"/>
  <c r="M156" i="9"/>
  <c r="M152" i="9"/>
  <c r="AG152" i="9"/>
  <c r="AG148" i="9"/>
  <c r="M148" i="9"/>
  <c r="M144" i="9"/>
  <c r="AG144" i="9"/>
  <c r="AG140" i="9"/>
  <c r="M140" i="9"/>
  <c r="M136" i="9"/>
  <c r="AG136" i="9"/>
  <c r="AG132" i="9"/>
  <c r="M132" i="9"/>
  <c r="M128" i="9"/>
  <c r="AG128" i="9"/>
  <c r="AG124" i="9"/>
  <c r="M124" i="9"/>
  <c r="M120" i="9"/>
  <c r="AG120" i="9"/>
  <c r="AG116" i="9"/>
  <c r="M116" i="9"/>
  <c r="M112" i="9"/>
  <c r="AG112" i="9"/>
  <c r="AG108" i="9"/>
  <c r="M108" i="9"/>
  <c r="M104" i="9"/>
  <c r="AG104" i="9"/>
  <c r="AG100" i="9"/>
  <c r="M100" i="9"/>
  <c r="M96" i="9"/>
  <c r="AG96" i="9"/>
  <c r="AG92" i="9"/>
  <c r="M92" i="9"/>
  <c r="M88" i="9"/>
  <c r="AG88" i="9"/>
  <c r="AG84" i="9"/>
  <c r="M84" i="9"/>
  <c r="M80" i="9"/>
  <c r="AG80" i="9"/>
  <c r="AG76" i="9"/>
  <c r="M76" i="9"/>
  <c r="M72" i="9"/>
  <c r="AG72" i="9"/>
  <c r="AG68" i="9"/>
  <c r="M68" i="9"/>
  <c r="M64" i="9"/>
  <c r="AG64" i="9"/>
  <c r="AG60" i="9"/>
  <c r="M60" i="9"/>
  <c r="AM344" i="9"/>
  <c r="AL344" i="9"/>
  <c r="AM567" i="9"/>
  <c r="AL567" i="9"/>
  <c r="AM535" i="9"/>
  <c r="AL535" i="9"/>
  <c r="AM503" i="9"/>
  <c r="AL503" i="9"/>
  <c r="AL300" i="9"/>
  <c r="AM300" i="9"/>
  <c r="AL428" i="9"/>
  <c r="AM428" i="9"/>
  <c r="AL364" i="9"/>
  <c r="AM364" i="9"/>
  <c r="AL335" i="9"/>
  <c r="AM335" i="9"/>
  <c r="AL550" i="9"/>
  <c r="AM550" i="9"/>
  <c r="AL518" i="9"/>
  <c r="AM518" i="9"/>
  <c r="AL323" i="9"/>
  <c r="AM323" i="9"/>
  <c r="AL289" i="9"/>
  <c r="AM289" i="9"/>
  <c r="AM457" i="9"/>
  <c r="AL457" i="9"/>
  <c r="AL383" i="9"/>
  <c r="AM383" i="9"/>
  <c r="AL309" i="9"/>
  <c r="AM309" i="9"/>
  <c r="AL373" i="9"/>
  <c r="AM373" i="9"/>
  <c r="AM420" i="9"/>
  <c r="AL420" i="9"/>
  <c r="AM445" i="9"/>
  <c r="AL445" i="9"/>
  <c r="P17" i="9"/>
  <c r="Z17" i="9"/>
  <c r="P40" i="9"/>
  <c r="Z40" i="9"/>
  <c r="P35" i="9"/>
  <c r="Z35" i="9"/>
  <c r="P27" i="9"/>
  <c r="Z27" i="9"/>
  <c r="Z55" i="9"/>
  <c r="P55" i="9"/>
  <c r="P51" i="9"/>
  <c r="Z51" i="9"/>
  <c r="Z20" i="9"/>
  <c r="P20" i="9"/>
  <c r="AM298" i="9"/>
  <c r="AL298" i="9"/>
  <c r="AL434" i="9"/>
  <c r="AM434" i="9"/>
  <c r="AL370" i="9"/>
  <c r="AM370" i="9"/>
  <c r="AL321" i="9"/>
  <c r="AM321" i="9"/>
  <c r="AL367" i="9"/>
  <c r="AM367" i="9"/>
  <c r="Q579" i="1"/>
  <c r="Q581" i="1"/>
  <c r="Q580" i="1"/>
  <c r="T580" i="1"/>
  <c r="T579" i="1"/>
  <c r="T581" i="1"/>
  <c r="M581" i="9" l="1"/>
  <c r="AK56" i="9"/>
  <c r="T56" i="9"/>
  <c r="U56" i="9" s="1"/>
  <c r="Q56" i="9"/>
  <c r="AK12" i="9"/>
  <c r="Q12" i="9"/>
  <c r="T12" i="9"/>
  <c r="U12" i="9" s="1"/>
  <c r="AK65" i="9"/>
  <c r="Q65" i="9"/>
  <c r="T65" i="9"/>
  <c r="U65" i="9" s="1"/>
  <c r="AK81" i="9"/>
  <c r="Q81" i="9"/>
  <c r="T81" i="9"/>
  <c r="U81" i="9" s="1"/>
  <c r="AK97" i="9"/>
  <c r="Q97" i="9"/>
  <c r="T97" i="9"/>
  <c r="U97" i="9" s="1"/>
  <c r="AK113" i="9"/>
  <c r="Q113" i="9"/>
  <c r="T113" i="9"/>
  <c r="U113" i="9" s="1"/>
  <c r="AK129" i="9"/>
  <c r="Q129" i="9"/>
  <c r="T129" i="9"/>
  <c r="U129" i="9" s="1"/>
  <c r="AK145" i="9"/>
  <c r="Q145" i="9"/>
  <c r="T145" i="9"/>
  <c r="U145" i="9" s="1"/>
  <c r="AK161" i="9"/>
  <c r="Q161" i="9"/>
  <c r="T161" i="9"/>
  <c r="U161" i="9" s="1"/>
  <c r="AK177" i="9"/>
  <c r="Q177" i="9"/>
  <c r="T177" i="9"/>
  <c r="U177" i="9" s="1"/>
  <c r="AK193" i="9"/>
  <c r="Q193" i="9"/>
  <c r="T193" i="9"/>
  <c r="U193" i="9" s="1"/>
  <c r="AK217" i="9"/>
  <c r="Q217" i="9"/>
  <c r="T217" i="9"/>
  <c r="U217" i="9" s="1"/>
  <c r="AK233" i="9"/>
  <c r="Q233" i="9"/>
  <c r="T233" i="9"/>
  <c r="U233" i="9" s="1"/>
  <c r="AK249" i="9"/>
  <c r="Q249" i="9"/>
  <c r="T249" i="9"/>
  <c r="U249" i="9" s="1"/>
  <c r="AK265" i="9"/>
  <c r="Q265" i="9"/>
  <c r="T265" i="9"/>
  <c r="U265" i="9" s="1"/>
  <c r="AK281" i="9"/>
  <c r="Q281" i="9"/>
  <c r="T281" i="9"/>
  <c r="U281" i="9" s="1"/>
  <c r="AK43" i="9"/>
  <c r="Q43" i="9"/>
  <c r="T43" i="9"/>
  <c r="U43" i="9" s="1"/>
  <c r="AK70" i="9"/>
  <c r="Q70" i="9"/>
  <c r="T70" i="9"/>
  <c r="U70" i="9" s="1"/>
  <c r="AK86" i="9"/>
  <c r="Q86" i="9"/>
  <c r="T86" i="9"/>
  <c r="U86" i="9" s="1"/>
  <c r="AK102" i="9"/>
  <c r="Q102" i="9"/>
  <c r="T102" i="9"/>
  <c r="U102" i="9" s="1"/>
  <c r="AK118" i="9"/>
  <c r="Q118" i="9"/>
  <c r="T118" i="9"/>
  <c r="U118" i="9" s="1"/>
  <c r="AK134" i="9"/>
  <c r="Q134" i="9"/>
  <c r="T134" i="9"/>
  <c r="U134" i="9" s="1"/>
  <c r="AK150" i="9"/>
  <c r="Q150" i="9"/>
  <c r="T150" i="9"/>
  <c r="U150" i="9" s="1"/>
  <c r="AK166" i="9"/>
  <c r="Q166" i="9"/>
  <c r="T166" i="9"/>
  <c r="U166" i="9" s="1"/>
  <c r="AK182" i="9"/>
  <c r="Q182" i="9"/>
  <c r="T182" i="9"/>
  <c r="U182" i="9" s="1"/>
  <c r="AK198" i="9"/>
  <c r="Q198" i="9"/>
  <c r="T198" i="9"/>
  <c r="U198" i="9" s="1"/>
  <c r="AK214" i="9"/>
  <c r="Q214" i="9"/>
  <c r="T214" i="9"/>
  <c r="U214" i="9" s="1"/>
  <c r="AK230" i="9"/>
  <c r="Q230" i="9"/>
  <c r="T230" i="9"/>
  <c r="U230" i="9" s="1"/>
  <c r="AK246" i="9"/>
  <c r="Q246" i="9"/>
  <c r="T246" i="9"/>
  <c r="U246" i="9" s="1"/>
  <c r="AK262" i="9"/>
  <c r="Q262" i="9"/>
  <c r="T262" i="9"/>
  <c r="U262" i="9" s="1"/>
  <c r="AK278" i="9"/>
  <c r="Q278" i="9"/>
  <c r="T278" i="9"/>
  <c r="U278" i="9" s="1"/>
  <c r="AK30" i="9"/>
  <c r="Q30" i="9"/>
  <c r="T30" i="9"/>
  <c r="U30" i="9" s="1"/>
  <c r="AK5" i="9"/>
  <c r="Q5" i="9"/>
  <c r="T5" i="9"/>
  <c r="U5" i="9" s="1"/>
  <c r="Z579" i="9"/>
  <c r="Z580" i="9"/>
  <c r="AK60" i="9"/>
  <c r="Q60" i="9"/>
  <c r="T60" i="9"/>
  <c r="U60" i="9" s="1"/>
  <c r="AK92" i="9"/>
  <c r="Q92" i="9"/>
  <c r="T92" i="9"/>
  <c r="U92" i="9" s="1"/>
  <c r="AK124" i="9"/>
  <c r="Q124" i="9"/>
  <c r="T124" i="9"/>
  <c r="U124" i="9" s="1"/>
  <c r="AK156" i="9"/>
  <c r="Q156" i="9"/>
  <c r="T156" i="9"/>
  <c r="U156" i="9" s="1"/>
  <c r="AK188" i="9"/>
  <c r="Q188" i="9"/>
  <c r="T188" i="9"/>
  <c r="U188" i="9" s="1"/>
  <c r="AK220" i="9"/>
  <c r="Q220" i="9"/>
  <c r="T220" i="9"/>
  <c r="U220" i="9" s="1"/>
  <c r="AK252" i="9"/>
  <c r="Q252" i="9"/>
  <c r="T252" i="9"/>
  <c r="U252" i="9" s="1"/>
  <c r="AK284" i="9"/>
  <c r="Q284" i="9"/>
  <c r="T284" i="9"/>
  <c r="U284" i="9" s="1"/>
  <c r="AK39" i="9"/>
  <c r="Q39" i="9"/>
  <c r="T39" i="9"/>
  <c r="U39" i="9" s="1"/>
  <c r="AK51" i="9"/>
  <c r="Q51" i="9"/>
  <c r="T51" i="9"/>
  <c r="U51" i="9" s="1"/>
  <c r="AK27" i="9"/>
  <c r="Q27" i="9"/>
  <c r="T27" i="9"/>
  <c r="U27" i="9" s="1"/>
  <c r="AK40" i="9"/>
  <c r="T40" i="9"/>
  <c r="U40" i="9" s="1"/>
  <c r="Q40" i="9"/>
  <c r="AK52" i="9"/>
  <c r="Q52" i="9"/>
  <c r="T52" i="9"/>
  <c r="U52" i="9" s="1"/>
  <c r="AK245" i="9"/>
  <c r="Q245" i="9"/>
  <c r="T245" i="9"/>
  <c r="U245" i="9" s="1"/>
  <c r="AK253" i="9"/>
  <c r="Q253" i="9"/>
  <c r="T253" i="9"/>
  <c r="U253" i="9" s="1"/>
  <c r="AK261" i="9"/>
  <c r="Q261" i="9"/>
  <c r="T261" i="9"/>
  <c r="U261" i="9" s="1"/>
  <c r="AK269" i="9"/>
  <c r="Q269" i="9"/>
  <c r="T269" i="9"/>
  <c r="U269" i="9" s="1"/>
  <c r="AK277" i="9"/>
  <c r="Q277" i="9"/>
  <c r="T277" i="9"/>
  <c r="U277" i="9" s="1"/>
  <c r="AK285" i="9"/>
  <c r="Q285" i="9"/>
  <c r="T285" i="9"/>
  <c r="U285" i="9" s="1"/>
  <c r="AK23" i="9"/>
  <c r="Q23" i="9"/>
  <c r="T23" i="9"/>
  <c r="U23" i="9" s="1"/>
  <c r="M580" i="9"/>
  <c r="AK68" i="9"/>
  <c r="Q68" i="9"/>
  <c r="T68" i="9"/>
  <c r="U68" i="9" s="1"/>
  <c r="AK84" i="9"/>
  <c r="Q84" i="9"/>
  <c r="T84" i="9"/>
  <c r="U84" i="9" s="1"/>
  <c r="AK100" i="9"/>
  <c r="Q100" i="9"/>
  <c r="T100" i="9"/>
  <c r="U100" i="9" s="1"/>
  <c r="AK116" i="9"/>
  <c r="Q116" i="9"/>
  <c r="T116" i="9"/>
  <c r="U116" i="9" s="1"/>
  <c r="AK132" i="9"/>
  <c r="Q132" i="9"/>
  <c r="T132" i="9"/>
  <c r="U132" i="9" s="1"/>
  <c r="AK148" i="9"/>
  <c r="Q148" i="9"/>
  <c r="T148" i="9"/>
  <c r="U148" i="9" s="1"/>
  <c r="AK164" i="9"/>
  <c r="Q164" i="9"/>
  <c r="T164" i="9"/>
  <c r="U164" i="9" s="1"/>
  <c r="AK180" i="9"/>
  <c r="Q180" i="9"/>
  <c r="T180" i="9"/>
  <c r="U180" i="9" s="1"/>
  <c r="AK196" i="9"/>
  <c r="Q196" i="9"/>
  <c r="T196" i="9"/>
  <c r="U196" i="9" s="1"/>
  <c r="AK212" i="9"/>
  <c r="Q212" i="9"/>
  <c r="T212" i="9"/>
  <c r="U212" i="9" s="1"/>
  <c r="AK228" i="9"/>
  <c r="Q228" i="9"/>
  <c r="T228" i="9"/>
  <c r="U228" i="9" s="1"/>
  <c r="AK244" i="9"/>
  <c r="Q244" i="9"/>
  <c r="T244" i="9"/>
  <c r="U244" i="9" s="1"/>
  <c r="AK260" i="9"/>
  <c r="Q260" i="9"/>
  <c r="T260" i="9"/>
  <c r="U260" i="9" s="1"/>
  <c r="AK276" i="9"/>
  <c r="Q276" i="9"/>
  <c r="T276" i="9"/>
  <c r="U276" i="9" s="1"/>
  <c r="AK49" i="9"/>
  <c r="Q49" i="9"/>
  <c r="T49" i="9"/>
  <c r="U49" i="9" s="1"/>
  <c r="AK21" i="9"/>
  <c r="Q21" i="9"/>
  <c r="T21" i="9"/>
  <c r="U21" i="9" s="1"/>
  <c r="AK38" i="9"/>
  <c r="Q38" i="9"/>
  <c r="T38" i="9"/>
  <c r="U38" i="9" s="1"/>
  <c r="AK8" i="9"/>
  <c r="T8" i="9"/>
  <c r="U8" i="9" s="1"/>
  <c r="Q8" i="9"/>
  <c r="AK50" i="9"/>
  <c r="Q50" i="9"/>
  <c r="T50" i="9"/>
  <c r="U50" i="9" s="1"/>
  <c r="AK25" i="9"/>
  <c r="Q25" i="9"/>
  <c r="T25" i="9"/>
  <c r="U25" i="9" s="1"/>
  <c r="AK6" i="9"/>
  <c r="Q6" i="9"/>
  <c r="T6" i="9"/>
  <c r="U6" i="9" s="1"/>
  <c r="AK59" i="9"/>
  <c r="Q59" i="9"/>
  <c r="T59" i="9"/>
  <c r="U59" i="9" s="1"/>
  <c r="AK67" i="9"/>
  <c r="Q67" i="9"/>
  <c r="T67" i="9"/>
  <c r="U67" i="9" s="1"/>
  <c r="AK75" i="9"/>
  <c r="Q75" i="9"/>
  <c r="T75" i="9"/>
  <c r="U75" i="9" s="1"/>
  <c r="AK83" i="9"/>
  <c r="Q83" i="9"/>
  <c r="T83" i="9"/>
  <c r="U83" i="9" s="1"/>
  <c r="AK91" i="9"/>
  <c r="Q91" i="9"/>
  <c r="T91" i="9"/>
  <c r="U91" i="9" s="1"/>
  <c r="AK99" i="9"/>
  <c r="Q99" i="9"/>
  <c r="T99" i="9"/>
  <c r="U99" i="9" s="1"/>
  <c r="AK107" i="9"/>
  <c r="Q107" i="9"/>
  <c r="T107" i="9"/>
  <c r="U107" i="9" s="1"/>
  <c r="AK115" i="9"/>
  <c r="Q115" i="9"/>
  <c r="T115" i="9"/>
  <c r="U115" i="9" s="1"/>
  <c r="AK123" i="9"/>
  <c r="Q123" i="9"/>
  <c r="T123" i="9"/>
  <c r="U123" i="9" s="1"/>
  <c r="AK131" i="9"/>
  <c r="Q131" i="9"/>
  <c r="T131" i="9"/>
  <c r="U131" i="9" s="1"/>
  <c r="AK139" i="9"/>
  <c r="Q139" i="9"/>
  <c r="T139" i="9"/>
  <c r="U139" i="9" s="1"/>
  <c r="AK147" i="9"/>
  <c r="Q147" i="9"/>
  <c r="T147" i="9"/>
  <c r="U147" i="9" s="1"/>
  <c r="AK155" i="9"/>
  <c r="Q155" i="9"/>
  <c r="T155" i="9"/>
  <c r="U155" i="9" s="1"/>
  <c r="AK163" i="9"/>
  <c r="Q163" i="9"/>
  <c r="T163" i="9"/>
  <c r="U163" i="9" s="1"/>
  <c r="AK171" i="9"/>
  <c r="Q171" i="9"/>
  <c r="T171" i="9"/>
  <c r="U171" i="9" s="1"/>
  <c r="AK179" i="9"/>
  <c r="Q179" i="9"/>
  <c r="T179" i="9"/>
  <c r="U179" i="9" s="1"/>
  <c r="AK187" i="9"/>
  <c r="Q187" i="9"/>
  <c r="T187" i="9"/>
  <c r="U187" i="9" s="1"/>
  <c r="AK195" i="9"/>
  <c r="Q195" i="9"/>
  <c r="T195" i="9"/>
  <c r="U195" i="9" s="1"/>
  <c r="AK203" i="9"/>
  <c r="Q203" i="9"/>
  <c r="T203" i="9"/>
  <c r="U203" i="9" s="1"/>
  <c r="AK211" i="9"/>
  <c r="Q211" i="9"/>
  <c r="T211" i="9"/>
  <c r="U211" i="9" s="1"/>
  <c r="AK219" i="9"/>
  <c r="Q219" i="9"/>
  <c r="T219" i="9"/>
  <c r="U219" i="9" s="1"/>
  <c r="AK227" i="9"/>
  <c r="Q227" i="9"/>
  <c r="T227" i="9"/>
  <c r="U227" i="9" s="1"/>
  <c r="AK235" i="9"/>
  <c r="Q235" i="9"/>
  <c r="T235" i="9"/>
  <c r="U235" i="9" s="1"/>
  <c r="AK243" i="9"/>
  <c r="Q243" i="9"/>
  <c r="T243" i="9"/>
  <c r="U243" i="9" s="1"/>
  <c r="AK251" i="9"/>
  <c r="Q251" i="9"/>
  <c r="T251" i="9"/>
  <c r="U251" i="9" s="1"/>
  <c r="AK259" i="9"/>
  <c r="Q259" i="9"/>
  <c r="T259" i="9"/>
  <c r="U259" i="9" s="1"/>
  <c r="AK267" i="9"/>
  <c r="Q267" i="9"/>
  <c r="T267" i="9"/>
  <c r="U267" i="9" s="1"/>
  <c r="AK275" i="9"/>
  <c r="Q275" i="9"/>
  <c r="T275" i="9"/>
  <c r="U275" i="9" s="1"/>
  <c r="AK283" i="9"/>
  <c r="Q283" i="9"/>
  <c r="T283" i="9"/>
  <c r="U283" i="9" s="1"/>
  <c r="AK28" i="9"/>
  <c r="Q28" i="9"/>
  <c r="T28" i="9"/>
  <c r="U28" i="9" s="1"/>
  <c r="AK47" i="9"/>
  <c r="Q47" i="9"/>
  <c r="T47" i="9"/>
  <c r="U47" i="9" s="1"/>
  <c r="AK64" i="9"/>
  <c r="T64" i="9"/>
  <c r="U64" i="9" s="1"/>
  <c r="Q64" i="9"/>
  <c r="AK80" i="9"/>
  <c r="T80" i="9"/>
  <c r="U80" i="9" s="1"/>
  <c r="Q80" i="9"/>
  <c r="AK96" i="9"/>
  <c r="T96" i="9"/>
  <c r="U96" i="9" s="1"/>
  <c r="Q96" i="9"/>
  <c r="AK112" i="9"/>
  <c r="T112" i="9"/>
  <c r="U112" i="9" s="1"/>
  <c r="Q112" i="9"/>
  <c r="AK128" i="9"/>
  <c r="T128" i="9"/>
  <c r="U128" i="9" s="1"/>
  <c r="Q128" i="9"/>
  <c r="AK144" i="9"/>
  <c r="T144" i="9"/>
  <c r="U144" i="9" s="1"/>
  <c r="Q144" i="9"/>
  <c r="AK160" i="9"/>
  <c r="T160" i="9"/>
  <c r="U160" i="9" s="1"/>
  <c r="Q160" i="9"/>
  <c r="AK176" i="9"/>
  <c r="T176" i="9"/>
  <c r="U176" i="9" s="1"/>
  <c r="Q176" i="9"/>
  <c r="AK192" i="9"/>
  <c r="T192" i="9"/>
  <c r="U192" i="9" s="1"/>
  <c r="Q192" i="9"/>
  <c r="AK208" i="9"/>
  <c r="T208" i="9"/>
  <c r="U208" i="9" s="1"/>
  <c r="Q208" i="9"/>
  <c r="AK224" i="9"/>
  <c r="T224" i="9"/>
  <c r="U224" i="9" s="1"/>
  <c r="Q224" i="9"/>
  <c r="AK240" i="9"/>
  <c r="T240" i="9"/>
  <c r="U240" i="9" s="1"/>
  <c r="Q240" i="9"/>
  <c r="AK256" i="9"/>
  <c r="T256" i="9"/>
  <c r="U256" i="9" s="1"/>
  <c r="Q256" i="9"/>
  <c r="AK272" i="9"/>
  <c r="T272" i="9"/>
  <c r="U272" i="9" s="1"/>
  <c r="Q272" i="9"/>
  <c r="AK19" i="9"/>
  <c r="Q19" i="9"/>
  <c r="T19" i="9"/>
  <c r="U19" i="9" s="1"/>
  <c r="AK15" i="9"/>
  <c r="Q15" i="9"/>
  <c r="T15" i="9"/>
  <c r="U15" i="9" s="1"/>
  <c r="AK10" i="9"/>
  <c r="Q10" i="9"/>
  <c r="T10" i="9"/>
  <c r="U10" i="9" s="1"/>
  <c r="AK57" i="9"/>
  <c r="Q57" i="9"/>
  <c r="T57" i="9"/>
  <c r="U57" i="9" s="1"/>
  <c r="AK73" i="9"/>
  <c r="Q73" i="9"/>
  <c r="T73" i="9"/>
  <c r="U73" i="9" s="1"/>
  <c r="AK89" i="9"/>
  <c r="Q89" i="9"/>
  <c r="T89" i="9"/>
  <c r="U89" i="9" s="1"/>
  <c r="AK105" i="9"/>
  <c r="Q105" i="9"/>
  <c r="T105" i="9"/>
  <c r="U105" i="9" s="1"/>
  <c r="AK121" i="9"/>
  <c r="Q121" i="9"/>
  <c r="T121" i="9"/>
  <c r="U121" i="9" s="1"/>
  <c r="AK137" i="9"/>
  <c r="Q137" i="9"/>
  <c r="T137" i="9"/>
  <c r="U137" i="9" s="1"/>
  <c r="AK153" i="9"/>
  <c r="Q153" i="9"/>
  <c r="T153" i="9"/>
  <c r="U153" i="9" s="1"/>
  <c r="AK169" i="9"/>
  <c r="Q169" i="9"/>
  <c r="T169" i="9"/>
  <c r="U169" i="9" s="1"/>
  <c r="AK185" i="9"/>
  <c r="Q185" i="9"/>
  <c r="T185" i="9"/>
  <c r="U185" i="9" s="1"/>
  <c r="AK201" i="9"/>
  <c r="Q201" i="9"/>
  <c r="T201" i="9"/>
  <c r="U201" i="9" s="1"/>
  <c r="AK209" i="9"/>
  <c r="Q209" i="9"/>
  <c r="T209" i="9"/>
  <c r="U209" i="9" s="1"/>
  <c r="AK225" i="9"/>
  <c r="Q225" i="9"/>
  <c r="T225" i="9"/>
  <c r="U225" i="9" s="1"/>
  <c r="AK241" i="9"/>
  <c r="Q241" i="9"/>
  <c r="T241" i="9"/>
  <c r="U241" i="9" s="1"/>
  <c r="AK257" i="9"/>
  <c r="Q257" i="9"/>
  <c r="T257" i="9"/>
  <c r="U257" i="9" s="1"/>
  <c r="AK273" i="9"/>
  <c r="Q273" i="9"/>
  <c r="T273" i="9"/>
  <c r="U273" i="9" s="1"/>
  <c r="AK24" i="9"/>
  <c r="T24" i="9"/>
  <c r="U24" i="9" s="1"/>
  <c r="Q24" i="9"/>
  <c r="AK11" i="9"/>
  <c r="Q11" i="9"/>
  <c r="T11" i="9"/>
  <c r="U11" i="9" s="1"/>
  <c r="AK62" i="9"/>
  <c r="Q62" i="9"/>
  <c r="T62" i="9"/>
  <c r="U62" i="9" s="1"/>
  <c r="AK78" i="9"/>
  <c r="Q78" i="9"/>
  <c r="T78" i="9"/>
  <c r="U78" i="9" s="1"/>
  <c r="AK94" i="9"/>
  <c r="Q94" i="9"/>
  <c r="T94" i="9"/>
  <c r="U94" i="9" s="1"/>
  <c r="AK110" i="9"/>
  <c r="Q110" i="9"/>
  <c r="T110" i="9"/>
  <c r="U110" i="9" s="1"/>
  <c r="AK126" i="9"/>
  <c r="Q126" i="9"/>
  <c r="T126" i="9"/>
  <c r="U126" i="9" s="1"/>
  <c r="AK142" i="9"/>
  <c r="Q142" i="9"/>
  <c r="T142" i="9"/>
  <c r="U142" i="9" s="1"/>
  <c r="AK158" i="9"/>
  <c r="Q158" i="9"/>
  <c r="T158" i="9"/>
  <c r="U158" i="9" s="1"/>
  <c r="AK174" i="9"/>
  <c r="Q174" i="9"/>
  <c r="T174" i="9"/>
  <c r="U174" i="9" s="1"/>
  <c r="AK190" i="9"/>
  <c r="Q190" i="9"/>
  <c r="T190" i="9"/>
  <c r="U190" i="9" s="1"/>
  <c r="AK206" i="9"/>
  <c r="Q206" i="9"/>
  <c r="T206" i="9"/>
  <c r="U206" i="9" s="1"/>
  <c r="AK222" i="9"/>
  <c r="Q222" i="9"/>
  <c r="T222" i="9"/>
  <c r="U222" i="9" s="1"/>
  <c r="AK238" i="9"/>
  <c r="Q238" i="9"/>
  <c r="T238" i="9"/>
  <c r="U238" i="9" s="1"/>
  <c r="AK254" i="9"/>
  <c r="Q254" i="9"/>
  <c r="T254" i="9"/>
  <c r="U254" i="9" s="1"/>
  <c r="AK270" i="9"/>
  <c r="Q270" i="9"/>
  <c r="T270" i="9"/>
  <c r="U270" i="9" s="1"/>
  <c r="AK286" i="9"/>
  <c r="Q286" i="9"/>
  <c r="T286" i="9"/>
  <c r="U286" i="9" s="1"/>
  <c r="AK18" i="9"/>
  <c r="Q18" i="9"/>
  <c r="T18" i="9"/>
  <c r="U18" i="9" s="1"/>
  <c r="AK4" i="9"/>
  <c r="P581" i="9"/>
  <c r="P579" i="9"/>
  <c r="Q4" i="9"/>
  <c r="T4" i="9"/>
  <c r="P580" i="9"/>
  <c r="AK76" i="9"/>
  <c r="Q76" i="9"/>
  <c r="T76" i="9"/>
  <c r="U76" i="9" s="1"/>
  <c r="AK108" i="9"/>
  <c r="Q108" i="9"/>
  <c r="T108" i="9"/>
  <c r="U108" i="9" s="1"/>
  <c r="AK140" i="9"/>
  <c r="Q140" i="9"/>
  <c r="T140" i="9"/>
  <c r="U140" i="9" s="1"/>
  <c r="AK172" i="9"/>
  <c r="Q172" i="9"/>
  <c r="T172" i="9"/>
  <c r="U172" i="9" s="1"/>
  <c r="AK204" i="9"/>
  <c r="Q204" i="9"/>
  <c r="T204" i="9"/>
  <c r="U204" i="9" s="1"/>
  <c r="AK236" i="9"/>
  <c r="Q236" i="9"/>
  <c r="T236" i="9"/>
  <c r="U236" i="9" s="1"/>
  <c r="AK268" i="9"/>
  <c r="Q268" i="9"/>
  <c r="T268" i="9"/>
  <c r="U268" i="9" s="1"/>
  <c r="AK45" i="9"/>
  <c r="Q45" i="9"/>
  <c r="T45" i="9"/>
  <c r="U45" i="9" s="1"/>
  <c r="Z581" i="9"/>
  <c r="AK7" i="9"/>
  <c r="Q7" i="9"/>
  <c r="T7" i="9"/>
  <c r="U7" i="9" s="1"/>
  <c r="AK20" i="9"/>
  <c r="Q20" i="9"/>
  <c r="T20" i="9"/>
  <c r="U20" i="9" s="1"/>
  <c r="AK55" i="9"/>
  <c r="Q55" i="9"/>
  <c r="T55" i="9"/>
  <c r="U55" i="9" s="1"/>
  <c r="AG579" i="9"/>
  <c r="AG580" i="9" s="1"/>
  <c r="AK29" i="9"/>
  <c r="Q29" i="9"/>
  <c r="T29" i="9"/>
  <c r="U29" i="9" s="1"/>
  <c r="AK42" i="9"/>
  <c r="Q42" i="9"/>
  <c r="T42" i="9"/>
  <c r="U42" i="9" s="1"/>
  <c r="AK61" i="9"/>
  <c r="Q61" i="9"/>
  <c r="T61" i="9"/>
  <c r="U61" i="9" s="1"/>
  <c r="AK69" i="9"/>
  <c r="Q69" i="9"/>
  <c r="T69" i="9"/>
  <c r="U69" i="9" s="1"/>
  <c r="AK77" i="9"/>
  <c r="Q77" i="9"/>
  <c r="T77" i="9"/>
  <c r="U77" i="9" s="1"/>
  <c r="AK85" i="9"/>
  <c r="Q85" i="9"/>
  <c r="T85" i="9"/>
  <c r="U85" i="9" s="1"/>
  <c r="AK93" i="9"/>
  <c r="Q93" i="9"/>
  <c r="T93" i="9"/>
  <c r="U93" i="9" s="1"/>
  <c r="AK101" i="9"/>
  <c r="Q101" i="9"/>
  <c r="T101" i="9"/>
  <c r="U101" i="9" s="1"/>
  <c r="AK109" i="9"/>
  <c r="Q109" i="9"/>
  <c r="T109" i="9"/>
  <c r="U109" i="9" s="1"/>
  <c r="AK117" i="9"/>
  <c r="Q117" i="9"/>
  <c r="T117" i="9"/>
  <c r="U117" i="9" s="1"/>
  <c r="AK125" i="9"/>
  <c r="Q125" i="9"/>
  <c r="T125" i="9"/>
  <c r="U125" i="9" s="1"/>
  <c r="AK133" i="9"/>
  <c r="Q133" i="9"/>
  <c r="T133" i="9"/>
  <c r="U133" i="9" s="1"/>
  <c r="AK141" i="9"/>
  <c r="Q141" i="9"/>
  <c r="T141" i="9"/>
  <c r="U141" i="9" s="1"/>
  <c r="AK149" i="9"/>
  <c r="Q149" i="9"/>
  <c r="T149" i="9"/>
  <c r="U149" i="9" s="1"/>
  <c r="AK157" i="9"/>
  <c r="Q157" i="9"/>
  <c r="T157" i="9"/>
  <c r="U157" i="9" s="1"/>
  <c r="AK165" i="9"/>
  <c r="Q165" i="9"/>
  <c r="T165" i="9"/>
  <c r="U165" i="9" s="1"/>
  <c r="AK173" i="9"/>
  <c r="Q173" i="9"/>
  <c r="T173" i="9"/>
  <c r="U173" i="9" s="1"/>
  <c r="AK181" i="9"/>
  <c r="Q181" i="9"/>
  <c r="T181" i="9"/>
  <c r="U181" i="9" s="1"/>
  <c r="AK189" i="9"/>
  <c r="Q189" i="9"/>
  <c r="T189" i="9"/>
  <c r="U189" i="9" s="1"/>
  <c r="AK197" i="9"/>
  <c r="Q197" i="9"/>
  <c r="T197" i="9"/>
  <c r="U197" i="9" s="1"/>
  <c r="AK205" i="9"/>
  <c r="Q205" i="9"/>
  <c r="T205" i="9"/>
  <c r="U205" i="9" s="1"/>
  <c r="AK213" i="9"/>
  <c r="Q213" i="9"/>
  <c r="T213" i="9"/>
  <c r="U213" i="9" s="1"/>
  <c r="AK221" i="9"/>
  <c r="Q221" i="9"/>
  <c r="T221" i="9"/>
  <c r="U221" i="9" s="1"/>
  <c r="AK229" i="9"/>
  <c r="Q229" i="9"/>
  <c r="T229" i="9"/>
  <c r="U229" i="9" s="1"/>
  <c r="AK237" i="9"/>
  <c r="Q237" i="9"/>
  <c r="T237" i="9"/>
  <c r="U237" i="9" s="1"/>
  <c r="AK32" i="9"/>
  <c r="T32" i="9"/>
  <c r="U32" i="9" s="1"/>
  <c r="Q32" i="9"/>
  <c r="AK16" i="9"/>
  <c r="T16" i="9"/>
  <c r="U16" i="9" s="1"/>
  <c r="Q16" i="9"/>
  <c r="AK58" i="9"/>
  <c r="Q58" i="9"/>
  <c r="T58" i="9"/>
  <c r="U58" i="9" s="1"/>
  <c r="AK66" i="9"/>
  <c r="Q66" i="9"/>
  <c r="T66" i="9"/>
  <c r="U66" i="9" s="1"/>
  <c r="AK74" i="9"/>
  <c r="Q74" i="9"/>
  <c r="T74" i="9"/>
  <c r="U74" i="9" s="1"/>
  <c r="AK82" i="9"/>
  <c r="Q82" i="9"/>
  <c r="T82" i="9"/>
  <c r="U82" i="9" s="1"/>
  <c r="AK90" i="9"/>
  <c r="Q90" i="9"/>
  <c r="T90" i="9"/>
  <c r="U90" i="9" s="1"/>
  <c r="AK98" i="9"/>
  <c r="Q98" i="9"/>
  <c r="T98" i="9"/>
  <c r="U98" i="9" s="1"/>
  <c r="AK106" i="9"/>
  <c r="Q106" i="9"/>
  <c r="T106" i="9"/>
  <c r="U106" i="9" s="1"/>
  <c r="AK114" i="9"/>
  <c r="Q114" i="9"/>
  <c r="T114" i="9"/>
  <c r="U114" i="9" s="1"/>
  <c r="AK122" i="9"/>
  <c r="Q122" i="9"/>
  <c r="T122" i="9"/>
  <c r="U122" i="9" s="1"/>
  <c r="AK130" i="9"/>
  <c r="Q130" i="9"/>
  <c r="T130" i="9"/>
  <c r="U130" i="9" s="1"/>
  <c r="AK138" i="9"/>
  <c r="Q138" i="9"/>
  <c r="T138" i="9"/>
  <c r="U138" i="9" s="1"/>
  <c r="AK146" i="9"/>
  <c r="Q146" i="9"/>
  <c r="T146" i="9"/>
  <c r="U146" i="9" s="1"/>
  <c r="AK154" i="9"/>
  <c r="Q154" i="9"/>
  <c r="T154" i="9"/>
  <c r="U154" i="9" s="1"/>
  <c r="AK162" i="9"/>
  <c r="Q162" i="9"/>
  <c r="T162" i="9"/>
  <c r="U162" i="9" s="1"/>
  <c r="AK170" i="9"/>
  <c r="Q170" i="9"/>
  <c r="T170" i="9"/>
  <c r="U170" i="9" s="1"/>
  <c r="AK178" i="9"/>
  <c r="Q178" i="9"/>
  <c r="T178" i="9"/>
  <c r="U178" i="9" s="1"/>
  <c r="AK186" i="9"/>
  <c r="Q186" i="9"/>
  <c r="T186" i="9"/>
  <c r="U186" i="9" s="1"/>
  <c r="AK194" i="9"/>
  <c r="Q194" i="9"/>
  <c r="T194" i="9"/>
  <c r="U194" i="9" s="1"/>
  <c r="AK202" i="9"/>
  <c r="Q202" i="9"/>
  <c r="T202" i="9"/>
  <c r="U202" i="9" s="1"/>
  <c r="AK210" i="9"/>
  <c r="Q210" i="9"/>
  <c r="T210" i="9"/>
  <c r="U210" i="9" s="1"/>
  <c r="AK218" i="9"/>
  <c r="Q218" i="9"/>
  <c r="T218" i="9"/>
  <c r="U218" i="9" s="1"/>
  <c r="AK226" i="9"/>
  <c r="Q226" i="9"/>
  <c r="T226" i="9"/>
  <c r="U226" i="9" s="1"/>
  <c r="AK234" i="9"/>
  <c r="Q234" i="9"/>
  <c r="T234" i="9"/>
  <c r="U234" i="9" s="1"/>
  <c r="AK242" i="9"/>
  <c r="Q242" i="9"/>
  <c r="T242" i="9"/>
  <c r="U242" i="9" s="1"/>
  <c r="AK250" i="9"/>
  <c r="Q250" i="9"/>
  <c r="T250" i="9"/>
  <c r="U250" i="9" s="1"/>
  <c r="AK258" i="9"/>
  <c r="Q258" i="9"/>
  <c r="T258" i="9"/>
  <c r="U258" i="9" s="1"/>
  <c r="AK266" i="9"/>
  <c r="Q266" i="9"/>
  <c r="T266" i="9"/>
  <c r="U266" i="9" s="1"/>
  <c r="AK274" i="9"/>
  <c r="Q274" i="9"/>
  <c r="T274" i="9"/>
  <c r="U274" i="9" s="1"/>
  <c r="AK282" i="9"/>
  <c r="Q282" i="9"/>
  <c r="T282" i="9"/>
  <c r="U282" i="9" s="1"/>
  <c r="AK41" i="9"/>
  <c r="Q41" i="9"/>
  <c r="T41" i="9"/>
  <c r="U41" i="9" s="1"/>
  <c r="AK13" i="9"/>
  <c r="Q13" i="9"/>
  <c r="T13" i="9"/>
  <c r="U13" i="9" s="1"/>
  <c r="M579" i="9"/>
  <c r="AK26" i="9"/>
  <c r="Q26" i="9"/>
  <c r="T26" i="9"/>
  <c r="U26" i="9" s="1"/>
  <c r="AK9" i="9"/>
  <c r="Q9" i="9"/>
  <c r="T9" i="9"/>
  <c r="U9" i="9" s="1"/>
  <c r="AK71" i="9"/>
  <c r="Q71" i="9"/>
  <c r="T71" i="9"/>
  <c r="U71" i="9" s="1"/>
  <c r="AK87" i="9"/>
  <c r="Q87" i="9"/>
  <c r="T87" i="9"/>
  <c r="U87" i="9" s="1"/>
  <c r="AK103" i="9"/>
  <c r="Q103" i="9"/>
  <c r="T103" i="9"/>
  <c r="U103" i="9" s="1"/>
  <c r="AK119" i="9"/>
  <c r="Q119" i="9"/>
  <c r="T119" i="9"/>
  <c r="U119" i="9" s="1"/>
  <c r="AK135" i="9"/>
  <c r="Q135" i="9"/>
  <c r="T135" i="9"/>
  <c r="U135" i="9" s="1"/>
  <c r="AK151" i="9"/>
  <c r="Q151" i="9"/>
  <c r="T151" i="9"/>
  <c r="U151" i="9" s="1"/>
  <c r="AK167" i="9"/>
  <c r="Q167" i="9"/>
  <c r="T167" i="9"/>
  <c r="U167" i="9" s="1"/>
  <c r="AK183" i="9"/>
  <c r="Q183" i="9"/>
  <c r="T183" i="9"/>
  <c r="U183" i="9" s="1"/>
  <c r="AK199" i="9"/>
  <c r="Q199" i="9"/>
  <c r="T199" i="9"/>
  <c r="U199" i="9" s="1"/>
  <c r="AK215" i="9"/>
  <c r="Q215" i="9"/>
  <c r="T215" i="9"/>
  <c r="U215" i="9" s="1"/>
  <c r="AK231" i="9"/>
  <c r="Q231" i="9"/>
  <c r="T231" i="9"/>
  <c r="U231" i="9" s="1"/>
  <c r="AK247" i="9"/>
  <c r="Q247" i="9"/>
  <c r="T247" i="9"/>
  <c r="U247" i="9" s="1"/>
  <c r="AK263" i="9"/>
  <c r="Q263" i="9"/>
  <c r="T263" i="9"/>
  <c r="U263" i="9" s="1"/>
  <c r="AK279" i="9"/>
  <c r="Q279" i="9"/>
  <c r="T279" i="9"/>
  <c r="U279" i="9" s="1"/>
  <c r="AK35" i="9"/>
  <c r="Q35" i="9"/>
  <c r="T35" i="9"/>
  <c r="U35" i="9" s="1"/>
  <c r="AK17" i="9"/>
  <c r="Q17" i="9"/>
  <c r="T17" i="9"/>
  <c r="U17" i="9" s="1"/>
  <c r="AF579" i="9"/>
  <c r="AF580" i="9" s="1"/>
  <c r="AF581" i="9" s="1"/>
  <c r="AK36" i="9"/>
  <c r="Q36" i="9"/>
  <c r="T36" i="9"/>
  <c r="U36" i="9" s="1"/>
  <c r="AK53" i="9"/>
  <c r="Q53" i="9"/>
  <c r="T53" i="9"/>
  <c r="U53" i="9" s="1"/>
  <c r="AK31" i="9"/>
  <c r="Q31" i="9"/>
  <c r="T31" i="9"/>
  <c r="U31" i="9" s="1"/>
  <c r="AK44" i="9"/>
  <c r="Q44" i="9"/>
  <c r="T44" i="9"/>
  <c r="U44" i="9" s="1"/>
  <c r="AK48" i="9"/>
  <c r="T48" i="9"/>
  <c r="U48" i="9" s="1"/>
  <c r="Q48" i="9"/>
  <c r="AK54" i="9"/>
  <c r="Q54" i="9"/>
  <c r="T54" i="9"/>
  <c r="U54" i="9" s="1"/>
  <c r="AK33" i="9"/>
  <c r="Q33" i="9"/>
  <c r="T33" i="9"/>
  <c r="U33" i="9" s="1"/>
  <c r="AK46" i="9"/>
  <c r="Q46" i="9"/>
  <c r="T46" i="9"/>
  <c r="U46" i="9" s="1"/>
  <c r="AK63" i="9"/>
  <c r="Q63" i="9"/>
  <c r="T63" i="9"/>
  <c r="U63" i="9" s="1"/>
  <c r="AK79" i="9"/>
  <c r="Q79" i="9"/>
  <c r="T79" i="9"/>
  <c r="U79" i="9" s="1"/>
  <c r="AK95" i="9"/>
  <c r="Q95" i="9"/>
  <c r="T95" i="9"/>
  <c r="U95" i="9" s="1"/>
  <c r="AK111" i="9"/>
  <c r="Q111" i="9"/>
  <c r="T111" i="9"/>
  <c r="U111" i="9" s="1"/>
  <c r="AK127" i="9"/>
  <c r="Q127" i="9"/>
  <c r="T127" i="9"/>
  <c r="U127" i="9" s="1"/>
  <c r="AK143" i="9"/>
  <c r="Q143" i="9"/>
  <c r="T143" i="9"/>
  <c r="U143" i="9" s="1"/>
  <c r="AK159" i="9"/>
  <c r="Q159" i="9"/>
  <c r="T159" i="9"/>
  <c r="U159" i="9" s="1"/>
  <c r="AK175" i="9"/>
  <c r="Q175" i="9"/>
  <c r="T175" i="9"/>
  <c r="U175" i="9" s="1"/>
  <c r="AK191" i="9"/>
  <c r="Q191" i="9"/>
  <c r="T191" i="9"/>
  <c r="U191" i="9" s="1"/>
  <c r="AK207" i="9"/>
  <c r="Q207" i="9"/>
  <c r="T207" i="9"/>
  <c r="U207" i="9" s="1"/>
  <c r="AK223" i="9"/>
  <c r="Q223" i="9"/>
  <c r="T223" i="9"/>
  <c r="U223" i="9" s="1"/>
  <c r="AK239" i="9"/>
  <c r="Q239" i="9"/>
  <c r="T239" i="9"/>
  <c r="U239" i="9" s="1"/>
  <c r="AK255" i="9"/>
  <c r="Q255" i="9"/>
  <c r="T255" i="9"/>
  <c r="U255" i="9" s="1"/>
  <c r="AK271" i="9"/>
  <c r="Q271" i="9"/>
  <c r="T271" i="9"/>
  <c r="U271" i="9" s="1"/>
  <c r="AK22" i="9"/>
  <c r="Q22" i="9"/>
  <c r="T22" i="9"/>
  <c r="U22" i="9" s="1"/>
  <c r="AK37" i="9"/>
  <c r="Q37" i="9"/>
  <c r="T37" i="9"/>
  <c r="U37" i="9" s="1"/>
  <c r="AK14" i="9"/>
  <c r="Q14" i="9"/>
  <c r="T14" i="9"/>
  <c r="U14" i="9" s="1"/>
  <c r="AK72" i="9"/>
  <c r="T72" i="9"/>
  <c r="U72" i="9" s="1"/>
  <c r="Q72" i="9"/>
  <c r="AK88" i="9"/>
  <c r="T88" i="9"/>
  <c r="U88" i="9" s="1"/>
  <c r="Q88" i="9"/>
  <c r="AK104" i="9"/>
  <c r="T104" i="9"/>
  <c r="U104" i="9" s="1"/>
  <c r="Q104" i="9"/>
  <c r="AK120" i="9"/>
  <c r="T120" i="9"/>
  <c r="U120" i="9" s="1"/>
  <c r="Q120" i="9"/>
  <c r="AK136" i="9"/>
  <c r="T136" i="9"/>
  <c r="U136" i="9" s="1"/>
  <c r="Q136" i="9"/>
  <c r="AK152" i="9"/>
  <c r="T152" i="9"/>
  <c r="U152" i="9" s="1"/>
  <c r="Q152" i="9"/>
  <c r="AK168" i="9"/>
  <c r="T168" i="9"/>
  <c r="U168" i="9" s="1"/>
  <c r="Q168" i="9"/>
  <c r="AK184" i="9"/>
  <c r="T184" i="9"/>
  <c r="U184" i="9" s="1"/>
  <c r="Q184" i="9"/>
  <c r="AK200" i="9"/>
  <c r="T200" i="9"/>
  <c r="U200" i="9" s="1"/>
  <c r="Q200" i="9"/>
  <c r="AK216" i="9"/>
  <c r="T216" i="9"/>
  <c r="U216" i="9" s="1"/>
  <c r="Q216" i="9"/>
  <c r="AK232" i="9"/>
  <c r="T232" i="9"/>
  <c r="U232" i="9" s="1"/>
  <c r="Q232" i="9"/>
  <c r="AK248" i="9"/>
  <c r="T248" i="9"/>
  <c r="U248" i="9" s="1"/>
  <c r="Q248" i="9"/>
  <c r="AK264" i="9"/>
  <c r="T264" i="9"/>
  <c r="U264" i="9" s="1"/>
  <c r="Q264" i="9"/>
  <c r="AK280" i="9"/>
  <c r="T280" i="9"/>
  <c r="U280" i="9" s="1"/>
  <c r="Q280" i="9"/>
  <c r="AK34" i="9"/>
  <c r="Q34" i="9"/>
  <c r="T34" i="9"/>
  <c r="U34" i="9" s="1"/>
  <c r="AL207" i="9" l="1"/>
  <c r="AM207" i="9"/>
  <c r="AM263" i="9"/>
  <c r="AL263" i="9"/>
  <c r="AM199" i="9"/>
  <c r="AL199" i="9"/>
  <c r="AM282" i="9"/>
  <c r="AL282" i="9"/>
  <c r="AM250" i="9"/>
  <c r="AL250" i="9"/>
  <c r="AM218" i="9"/>
  <c r="AL218" i="9"/>
  <c r="AM58" i="9"/>
  <c r="AL58" i="9"/>
  <c r="AL197" i="9"/>
  <c r="AM197" i="9"/>
  <c r="AL165" i="9"/>
  <c r="AM165" i="9"/>
  <c r="AL133" i="9"/>
  <c r="AM133" i="9"/>
  <c r="AL101" i="9"/>
  <c r="AM101" i="9"/>
  <c r="AL69" i="9"/>
  <c r="AM69" i="9"/>
  <c r="AM20" i="9"/>
  <c r="AL20" i="9"/>
  <c r="AL76" i="9"/>
  <c r="AM76" i="9"/>
  <c r="AM158" i="9"/>
  <c r="AL158" i="9"/>
  <c r="AM94" i="9"/>
  <c r="AL94" i="9"/>
  <c r="AL225" i="9"/>
  <c r="AM225" i="9"/>
  <c r="AM169" i="9"/>
  <c r="AL169" i="9"/>
  <c r="AM105" i="9"/>
  <c r="AL105" i="9"/>
  <c r="AL147" i="9"/>
  <c r="AM147" i="9"/>
  <c r="AL115" i="9"/>
  <c r="AM115" i="9"/>
  <c r="AL83" i="9"/>
  <c r="AM83" i="9"/>
  <c r="AL6" i="9"/>
  <c r="AM6" i="9"/>
  <c r="AL38" i="9"/>
  <c r="AM38" i="9"/>
  <c r="AM180" i="9"/>
  <c r="AL180" i="9"/>
  <c r="AM116" i="9"/>
  <c r="AL116" i="9"/>
  <c r="AM285" i="9"/>
  <c r="AL285" i="9"/>
  <c r="AM253" i="9"/>
  <c r="AL253" i="9"/>
  <c r="AM27" i="9"/>
  <c r="AL27" i="9"/>
  <c r="AL252" i="9"/>
  <c r="AM252" i="9"/>
  <c r="AL124" i="9"/>
  <c r="AM124" i="9"/>
  <c r="AL262" i="9"/>
  <c r="AM262" i="9"/>
  <c r="AL198" i="9"/>
  <c r="AM198" i="9"/>
  <c r="AL134" i="9"/>
  <c r="AM134" i="9"/>
  <c r="AL70" i="9"/>
  <c r="AM70" i="9"/>
  <c r="AM249" i="9"/>
  <c r="AL249" i="9"/>
  <c r="AL177" i="9"/>
  <c r="AM177" i="9"/>
  <c r="AL113" i="9"/>
  <c r="AM113" i="9"/>
  <c r="AL12" i="9"/>
  <c r="AM12" i="9"/>
  <c r="AM280" i="9"/>
  <c r="AL280" i="9"/>
  <c r="AM216" i="9"/>
  <c r="AL216" i="9"/>
  <c r="AM152" i="9"/>
  <c r="AL152" i="9"/>
  <c r="AM88" i="9"/>
  <c r="AL88" i="9"/>
  <c r="AL22" i="9"/>
  <c r="AM22" i="9"/>
  <c r="AL223" i="9"/>
  <c r="AM223" i="9"/>
  <c r="AL159" i="9"/>
  <c r="AM159" i="9"/>
  <c r="AL95" i="9"/>
  <c r="AM95" i="9"/>
  <c r="AL33" i="9"/>
  <c r="AM33" i="9"/>
  <c r="AL31" i="9"/>
  <c r="AM31" i="9"/>
  <c r="AM279" i="9"/>
  <c r="AL279" i="9"/>
  <c r="AM215" i="9"/>
  <c r="AL215" i="9"/>
  <c r="AM151" i="9"/>
  <c r="AL151" i="9"/>
  <c r="AM87" i="9"/>
  <c r="AL87" i="9"/>
  <c r="AM41" i="9"/>
  <c r="AL41" i="9"/>
  <c r="AL258" i="9"/>
  <c r="AM258" i="9"/>
  <c r="AL226" i="9"/>
  <c r="AM226" i="9"/>
  <c r="AL194" i="9"/>
  <c r="AM194" i="9"/>
  <c r="AL162" i="9"/>
  <c r="AM162" i="9"/>
  <c r="AL130" i="9"/>
  <c r="AM130" i="9"/>
  <c r="AL98" i="9"/>
  <c r="AM98" i="9"/>
  <c r="AL66" i="9"/>
  <c r="AM66" i="9"/>
  <c r="AM237" i="9"/>
  <c r="AL237" i="9"/>
  <c r="AM205" i="9"/>
  <c r="AL205" i="9"/>
  <c r="AM173" i="9"/>
  <c r="AL173" i="9"/>
  <c r="AM141" i="9"/>
  <c r="AL141" i="9"/>
  <c r="AM109" i="9"/>
  <c r="AL109" i="9"/>
  <c r="AM77" i="9"/>
  <c r="AL77" i="9"/>
  <c r="AM29" i="9"/>
  <c r="AL29" i="9"/>
  <c r="AM55" i="9"/>
  <c r="AL55" i="9"/>
  <c r="AL236" i="9"/>
  <c r="AM236" i="9"/>
  <c r="AL108" i="9"/>
  <c r="AM108" i="9"/>
  <c r="AL18" i="9"/>
  <c r="AM18" i="9"/>
  <c r="AM238" i="9"/>
  <c r="AL238" i="9"/>
  <c r="AM174" i="9"/>
  <c r="AL174" i="9"/>
  <c r="AM110" i="9"/>
  <c r="AL110" i="9"/>
  <c r="AM11" i="9"/>
  <c r="AL11" i="9"/>
  <c r="AL241" i="9"/>
  <c r="AM241" i="9"/>
  <c r="AM185" i="9"/>
  <c r="AL185" i="9"/>
  <c r="AM121" i="9"/>
  <c r="AL121" i="9"/>
  <c r="AM57" i="9"/>
  <c r="AL57" i="9"/>
  <c r="AL272" i="9"/>
  <c r="AM272" i="9"/>
  <c r="AL208" i="9"/>
  <c r="AM208" i="9"/>
  <c r="AL144" i="9"/>
  <c r="AM144" i="9"/>
  <c r="AL80" i="9"/>
  <c r="AM80" i="9"/>
  <c r="AM283" i="9"/>
  <c r="AL283" i="9"/>
  <c r="AM251" i="9"/>
  <c r="AL251" i="9"/>
  <c r="AM219" i="9"/>
  <c r="AL219" i="9"/>
  <c r="AM187" i="9"/>
  <c r="AL187" i="9"/>
  <c r="AM155" i="9"/>
  <c r="AL155" i="9"/>
  <c r="AM123" i="9"/>
  <c r="AL123" i="9"/>
  <c r="AM91" i="9"/>
  <c r="AL91" i="9"/>
  <c r="AM59" i="9"/>
  <c r="AL59" i="9"/>
  <c r="AM8" i="9"/>
  <c r="AL8" i="9"/>
  <c r="AM260" i="9"/>
  <c r="AL260" i="9"/>
  <c r="AM196" i="9"/>
  <c r="AL196" i="9"/>
  <c r="AM132" i="9"/>
  <c r="AL132" i="9"/>
  <c r="AM68" i="9"/>
  <c r="AL68" i="9"/>
  <c r="AM23" i="9"/>
  <c r="AL23" i="9"/>
  <c r="AL261" i="9"/>
  <c r="AM261" i="9"/>
  <c r="AM40" i="9"/>
  <c r="AL40" i="9"/>
  <c r="AL284" i="9"/>
  <c r="AM284" i="9"/>
  <c r="AL156" i="9"/>
  <c r="AM156" i="9"/>
  <c r="AL278" i="9"/>
  <c r="AM278" i="9"/>
  <c r="AL214" i="9"/>
  <c r="AM214" i="9"/>
  <c r="AL150" i="9"/>
  <c r="AM150" i="9"/>
  <c r="AL86" i="9"/>
  <c r="AM86" i="9"/>
  <c r="AM265" i="9"/>
  <c r="AL265" i="9"/>
  <c r="AL193" i="9"/>
  <c r="AM193" i="9"/>
  <c r="AL129" i="9"/>
  <c r="AM129" i="9"/>
  <c r="AL65" i="9"/>
  <c r="AM65" i="9"/>
  <c r="AM264" i="9"/>
  <c r="AL264" i="9"/>
  <c r="AM200" i="9"/>
  <c r="AL200" i="9"/>
  <c r="AM136" i="9"/>
  <c r="AL136" i="9"/>
  <c r="AM72" i="9"/>
  <c r="AL72" i="9"/>
  <c r="AL271" i="9"/>
  <c r="AM271" i="9"/>
  <c r="AL143" i="9"/>
  <c r="AM143" i="9"/>
  <c r="AL79" i="9"/>
  <c r="AM79" i="9"/>
  <c r="AL54" i="9"/>
  <c r="AM54" i="9"/>
  <c r="AL53" i="9"/>
  <c r="AM53" i="9"/>
  <c r="AL204" i="9"/>
  <c r="AM204" i="9"/>
  <c r="AL128" i="9"/>
  <c r="AM128" i="9"/>
  <c r="AM232" i="9"/>
  <c r="AL232" i="9"/>
  <c r="AM168" i="9"/>
  <c r="AL168" i="9"/>
  <c r="AM104" i="9"/>
  <c r="AL104" i="9"/>
  <c r="AL37" i="9"/>
  <c r="AM37" i="9"/>
  <c r="AL239" i="9"/>
  <c r="AM239" i="9"/>
  <c r="AL175" i="9"/>
  <c r="AM175" i="9"/>
  <c r="AM46" i="9"/>
  <c r="AL46" i="9"/>
  <c r="AM231" i="9"/>
  <c r="AL231" i="9"/>
  <c r="AM167" i="9"/>
  <c r="AL167" i="9"/>
  <c r="AM103" i="9"/>
  <c r="AL103" i="9"/>
  <c r="AM13" i="9"/>
  <c r="AL13" i="9"/>
  <c r="AM266" i="9"/>
  <c r="AL266" i="9"/>
  <c r="AM234" i="9"/>
  <c r="AL234" i="9"/>
  <c r="AM202" i="9"/>
  <c r="AL202" i="9"/>
  <c r="AM170" i="9"/>
  <c r="AL170" i="9"/>
  <c r="AM138" i="9"/>
  <c r="AL138" i="9"/>
  <c r="AM106" i="9"/>
  <c r="AL106" i="9"/>
  <c r="AM74" i="9"/>
  <c r="AL74" i="9"/>
  <c r="AL32" i="9"/>
  <c r="AM32" i="9"/>
  <c r="AL213" i="9"/>
  <c r="AM213" i="9"/>
  <c r="AL181" i="9"/>
  <c r="AM181" i="9"/>
  <c r="AL149" i="9"/>
  <c r="AM149" i="9"/>
  <c r="AL117" i="9"/>
  <c r="AM117" i="9"/>
  <c r="AL85" i="9"/>
  <c r="AM85" i="9"/>
  <c r="AL268" i="9"/>
  <c r="AM268" i="9"/>
  <c r="AL140" i="9"/>
  <c r="AM140" i="9"/>
  <c r="U4" i="9"/>
  <c r="T581" i="9"/>
  <c r="T580" i="9"/>
  <c r="T579" i="9"/>
  <c r="AK579" i="9"/>
  <c r="AM4" i="9"/>
  <c r="AL4" i="9"/>
  <c r="AM254" i="9"/>
  <c r="AL254" i="9"/>
  <c r="AM190" i="9"/>
  <c r="AL190" i="9"/>
  <c r="AM126" i="9"/>
  <c r="AL126" i="9"/>
  <c r="AM62" i="9"/>
  <c r="AL62" i="9"/>
  <c r="AL257" i="9"/>
  <c r="AM257" i="9"/>
  <c r="AM201" i="9"/>
  <c r="AL201" i="9"/>
  <c r="AM137" i="9"/>
  <c r="AL137" i="9"/>
  <c r="AM73" i="9"/>
  <c r="AL73" i="9"/>
  <c r="AL19" i="9"/>
  <c r="AM19" i="9"/>
  <c r="AL224" i="9"/>
  <c r="AM224" i="9"/>
  <c r="AL160" i="9"/>
  <c r="AM160" i="9"/>
  <c r="AL96" i="9"/>
  <c r="AM96" i="9"/>
  <c r="AL28" i="9"/>
  <c r="AM28" i="9"/>
  <c r="AL259" i="9"/>
  <c r="AM259" i="9"/>
  <c r="AL227" i="9"/>
  <c r="AM227" i="9"/>
  <c r="AL195" i="9"/>
  <c r="AM195" i="9"/>
  <c r="AL163" i="9"/>
  <c r="AM163" i="9"/>
  <c r="AL131" i="9"/>
  <c r="AM131" i="9"/>
  <c r="AL99" i="9"/>
  <c r="AM99" i="9"/>
  <c r="AL67" i="9"/>
  <c r="AM67" i="9"/>
  <c r="AL50" i="9"/>
  <c r="AM50" i="9"/>
  <c r="AL49" i="9"/>
  <c r="AM49" i="9"/>
  <c r="AM276" i="9"/>
  <c r="AL276" i="9"/>
  <c r="AM212" i="9"/>
  <c r="AL212" i="9"/>
  <c r="AM148" i="9"/>
  <c r="AL148" i="9"/>
  <c r="AM84" i="9"/>
  <c r="AL84" i="9"/>
  <c r="AM269" i="9"/>
  <c r="AL269" i="9"/>
  <c r="AM52" i="9"/>
  <c r="AL52" i="9"/>
  <c r="AM39" i="9"/>
  <c r="AL39" i="9"/>
  <c r="AL188" i="9"/>
  <c r="AM188" i="9"/>
  <c r="AL60" i="9"/>
  <c r="AM60" i="9"/>
  <c r="AM30" i="9"/>
  <c r="AL30" i="9"/>
  <c r="AL230" i="9"/>
  <c r="AM230" i="9"/>
  <c r="AL166" i="9"/>
  <c r="AM166" i="9"/>
  <c r="AL102" i="9"/>
  <c r="AM102" i="9"/>
  <c r="AM281" i="9"/>
  <c r="AL281" i="9"/>
  <c r="AM217" i="9"/>
  <c r="AL217" i="9"/>
  <c r="AL145" i="9"/>
  <c r="AM145" i="9"/>
  <c r="AL81" i="9"/>
  <c r="AM81" i="9"/>
  <c r="AM135" i="9"/>
  <c r="AL135" i="9"/>
  <c r="AM71" i="9"/>
  <c r="AL71" i="9"/>
  <c r="AM186" i="9"/>
  <c r="AL186" i="9"/>
  <c r="AM154" i="9"/>
  <c r="AL154" i="9"/>
  <c r="AM122" i="9"/>
  <c r="AL122" i="9"/>
  <c r="AM90" i="9"/>
  <c r="AL90" i="9"/>
  <c r="AL229" i="9"/>
  <c r="AM229" i="9"/>
  <c r="AM286" i="9"/>
  <c r="AL286" i="9"/>
  <c r="AM222" i="9"/>
  <c r="AL222" i="9"/>
  <c r="AM24" i="9"/>
  <c r="AL24" i="9"/>
  <c r="AM10" i="9"/>
  <c r="AL10" i="9"/>
  <c r="AL256" i="9"/>
  <c r="AM256" i="9"/>
  <c r="AL192" i="9"/>
  <c r="AM192" i="9"/>
  <c r="AL64" i="9"/>
  <c r="AM64" i="9"/>
  <c r="AL275" i="9"/>
  <c r="AM275" i="9"/>
  <c r="AL243" i="9"/>
  <c r="AM243" i="9"/>
  <c r="AL211" i="9"/>
  <c r="AM211" i="9"/>
  <c r="AL179" i="9"/>
  <c r="AM179" i="9"/>
  <c r="AM244" i="9"/>
  <c r="AL244" i="9"/>
  <c r="AL34" i="9"/>
  <c r="AM34" i="9"/>
  <c r="AL111" i="9"/>
  <c r="AM111" i="9"/>
  <c r="AL44" i="9"/>
  <c r="AM44" i="9"/>
  <c r="AL35" i="9"/>
  <c r="AM35" i="9"/>
  <c r="AM26" i="9"/>
  <c r="AL26" i="9"/>
  <c r="AM42" i="9"/>
  <c r="AL42" i="9"/>
  <c r="AM248" i="9"/>
  <c r="AL248" i="9"/>
  <c r="AM184" i="9"/>
  <c r="AL184" i="9"/>
  <c r="AM120" i="9"/>
  <c r="AL120" i="9"/>
  <c r="AM14" i="9"/>
  <c r="AL14" i="9"/>
  <c r="AL255" i="9"/>
  <c r="AM255" i="9"/>
  <c r="AL191" i="9"/>
  <c r="AM191" i="9"/>
  <c r="AL127" i="9"/>
  <c r="AM127" i="9"/>
  <c r="AL63" i="9"/>
  <c r="AM63" i="9"/>
  <c r="AL48" i="9"/>
  <c r="AM48" i="9"/>
  <c r="AM36" i="9"/>
  <c r="AL36" i="9"/>
  <c r="AL17" i="9"/>
  <c r="AM17" i="9"/>
  <c r="AM247" i="9"/>
  <c r="AL247" i="9"/>
  <c r="AM183" i="9"/>
  <c r="AL183" i="9"/>
  <c r="AM119" i="9"/>
  <c r="AL119" i="9"/>
  <c r="AM9" i="9"/>
  <c r="AL9" i="9"/>
  <c r="AL274" i="9"/>
  <c r="AM274" i="9"/>
  <c r="AL242" i="9"/>
  <c r="AM242" i="9"/>
  <c r="AL210" i="9"/>
  <c r="AM210" i="9"/>
  <c r="AL178" i="9"/>
  <c r="AM178" i="9"/>
  <c r="AL146" i="9"/>
  <c r="AM146" i="9"/>
  <c r="AL114" i="9"/>
  <c r="AM114" i="9"/>
  <c r="AL82" i="9"/>
  <c r="AM82" i="9"/>
  <c r="AL16" i="9"/>
  <c r="AM16" i="9"/>
  <c r="AM221" i="9"/>
  <c r="AL221" i="9"/>
  <c r="AM189" i="9"/>
  <c r="AL189" i="9"/>
  <c r="AM157" i="9"/>
  <c r="AL157" i="9"/>
  <c r="AM125" i="9"/>
  <c r="AL125" i="9"/>
  <c r="AM93" i="9"/>
  <c r="AL93" i="9"/>
  <c r="AM61" i="9"/>
  <c r="AL61" i="9"/>
  <c r="AM7" i="9"/>
  <c r="AL7" i="9"/>
  <c r="AM45" i="9"/>
  <c r="AL45" i="9"/>
  <c r="AL172" i="9"/>
  <c r="AM172" i="9"/>
  <c r="Q579" i="9"/>
  <c r="Q580" i="9"/>
  <c r="Q581" i="9"/>
  <c r="AM270" i="9"/>
  <c r="AL270" i="9"/>
  <c r="AM206" i="9"/>
  <c r="AL206" i="9"/>
  <c r="AM142" i="9"/>
  <c r="AL142" i="9"/>
  <c r="AM78" i="9"/>
  <c r="AL78" i="9"/>
  <c r="AL273" i="9"/>
  <c r="AM273" i="9"/>
  <c r="AL209" i="9"/>
  <c r="AM209" i="9"/>
  <c r="AM153" i="9"/>
  <c r="AL153" i="9"/>
  <c r="AM89" i="9"/>
  <c r="AL89" i="9"/>
  <c r="AL15" i="9"/>
  <c r="AM15" i="9"/>
  <c r="AL240" i="9"/>
  <c r="AM240" i="9"/>
  <c r="AL176" i="9"/>
  <c r="AM176" i="9"/>
  <c r="AL112" i="9"/>
  <c r="AM112" i="9"/>
  <c r="AL47" i="9"/>
  <c r="AM47" i="9"/>
  <c r="AM267" i="9"/>
  <c r="AL267" i="9"/>
  <c r="AM235" i="9"/>
  <c r="AL235" i="9"/>
  <c r="AM203" i="9"/>
  <c r="AL203" i="9"/>
  <c r="AM171" i="9"/>
  <c r="AL171" i="9"/>
  <c r="AM139" i="9"/>
  <c r="AL139" i="9"/>
  <c r="AM107" i="9"/>
  <c r="AL107" i="9"/>
  <c r="AM75" i="9"/>
  <c r="AL75" i="9"/>
  <c r="AM25" i="9"/>
  <c r="AL25" i="9"/>
  <c r="AL21" i="9"/>
  <c r="AM21" i="9"/>
  <c r="AG581" i="9"/>
  <c r="AM228" i="9"/>
  <c r="AL228" i="9"/>
  <c r="AM164" i="9"/>
  <c r="AL164" i="9"/>
  <c r="AM100" i="9"/>
  <c r="AL100" i="9"/>
  <c r="AL277" i="9"/>
  <c r="AM277" i="9"/>
  <c r="AL245" i="9"/>
  <c r="AM245" i="9"/>
  <c r="AL51" i="9"/>
  <c r="AM51" i="9"/>
  <c r="AL220" i="9"/>
  <c r="AM220" i="9"/>
  <c r="AL92" i="9"/>
  <c r="AM92" i="9"/>
  <c r="AM5" i="9"/>
  <c r="AL5" i="9"/>
  <c r="AK580" i="9"/>
  <c r="AK581" i="9" s="1"/>
  <c r="AL246" i="9"/>
  <c r="AM246" i="9"/>
  <c r="AL182" i="9"/>
  <c r="AM182" i="9"/>
  <c r="AL118" i="9"/>
  <c r="AM118" i="9"/>
  <c r="AM43" i="9"/>
  <c r="AL43" i="9"/>
  <c r="AM233" i="9"/>
  <c r="AL233" i="9"/>
  <c r="AL161" i="9"/>
  <c r="AM161" i="9"/>
  <c r="AL97" i="9"/>
  <c r="AM97" i="9"/>
  <c r="AM56" i="9"/>
  <c r="AL56" i="9"/>
  <c r="AM579" i="9" l="1"/>
  <c r="AM580" i="9" s="1"/>
  <c r="AM581" i="9" s="1"/>
  <c r="U579" i="9"/>
  <c r="U581" i="9"/>
  <c r="U580" i="9"/>
  <c r="AL579" i="9"/>
  <c r="AL580" i="9" s="1"/>
  <c r="AL581" i="9" l="1"/>
</calcChain>
</file>

<file path=xl/sharedStrings.xml><?xml version="1.0" encoding="utf-8"?>
<sst xmlns="http://schemas.openxmlformats.org/spreadsheetml/2006/main" count="4932" uniqueCount="733">
  <si>
    <t>Fecha</t>
  </si>
  <si>
    <t>A EQV</t>
  </si>
  <si>
    <t>kW TOT AVG</t>
  </si>
  <si>
    <t>kVAR TOT AVG</t>
  </si>
  <si>
    <t>kVA TOT AVG</t>
  </si>
  <si>
    <t xml:space="preserve"> PF TOT AVG</t>
  </si>
  <si>
    <t xml:space="preserve"> V LL EQV AVG</t>
  </si>
  <si>
    <t>Fp final</t>
  </si>
  <si>
    <t>ӨF</t>
  </si>
  <si>
    <t>Si</t>
  </si>
  <si>
    <t>Qi</t>
  </si>
  <si>
    <t>Sf</t>
  </si>
  <si>
    <t>Qf</t>
  </si>
  <si>
    <t>Qc</t>
  </si>
  <si>
    <t>Delta Qc</t>
  </si>
  <si>
    <t>Qdespues</t>
  </si>
  <si>
    <t>Sdespues</t>
  </si>
  <si>
    <t>FP Despues</t>
  </si>
  <si>
    <t>kVAR Banco</t>
  </si>
  <si>
    <t>16/06/2020 13:30:00</t>
  </si>
  <si>
    <t>16/06/2020 13:45:00</t>
  </si>
  <si>
    <t>16/06/2020 14:00:00</t>
  </si>
  <si>
    <t>16/06/2020 14:15:00</t>
  </si>
  <si>
    <t>16/06/2020 14:30:00</t>
  </si>
  <si>
    <t>16/06/2020 14:45:00</t>
  </si>
  <si>
    <t>16/06/2020 15:00:00</t>
  </si>
  <si>
    <t>16/06/2020 15:15:00</t>
  </si>
  <si>
    <t>16/06/2020 15:30:00</t>
  </si>
  <si>
    <t>16/06/2020 15:45:00</t>
  </si>
  <si>
    <t>16/06/2020 16:00:00</t>
  </si>
  <si>
    <t>16/06/2020 16:15:00</t>
  </si>
  <si>
    <t>16/06/2020 16:30:00</t>
  </si>
  <si>
    <t>16/06/2020 16:45:00</t>
  </si>
  <si>
    <t>16/06/2020 17:00:00</t>
  </si>
  <si>
    <t>16/06/2020 17:15:00</t>
  </si>
  <si>
    <t>16/06/2020 17:30:00</t>
  </si>
  <si>
    <t>16/06/2020 17:45:00</t>
  </si>
  <si>
    <t>16/06/2020 18:00:00</t>
  </si>
  <si>
    <t>16/06/2020 18:15:00</t>
  </si>
  <si>
    <t>16/06/2020 18:30:00</t>
  </si>
  <si>
    <t>16/06/2020 18:45:00</t>
  </si>
  <si>
    <t>16/06/2020 19:00:00</t>
  </si>
  <si>
    <t>16/06/2020 19:15:00</t>
  </si>
  <si>
    <t>16/06/2020 19:30:00</t>
  </si>
  <si>
    <t>16/06/2020 19:45:00</t>
  </si>
  <si>
    <t>16/06/2020 20:00:00</t>
  </si>
  <si>
    <t>16/06/2020 20:15:00</t>
  </si>
  <si>
    <t>16/06/2020 20:30:00</t>
  </si>
  <si>
    <t>16/06/2020 20:45:00</t>
  </si>
  <si>
    <t>16/06/2020 21:00:00</t>
  </si>
  <si>
    <t>16/06/2020 21:15:00</t>
  </si>
  <si>
    <t>16/06/2020 21:30:00</t>
  </si>
  <si>
    <t>16/06/2020 21:45:00</t>
  </si>
  <si>
    <t>16/06/2020 22:00:00</t>
  </si>
  <si>
    <t>16/06/2020 22:15:00</t>
  </si>
  <si>
    <t>16/06/2020 22:30:00</t>
  </si>
  <si>
    <t>16/06/2020 22:45:00</t>
  </si>
  <si>
    <t>16/06/2020 23:00:00</t>
  </si>
  <si>
    <t>16/06/2020 23:15:00</t>
  </si>
  <si>
    <t>16/06/2020 23:30:00</t>
  </si>
  <si>
    <t>16/06/2020 23:45:00</t>
  </si>
  <si>
    <t>17/06/2020 0:00:00</t>
  </si>
  <si>
    <t>17/06/2020 0:15:00</t>
  </si>
  <si>
    <t>17/06/2020 0:30:00</t>
  </si>
  <si>
    <t>17/06/2020 0:45:00</t>
  </si>
  <si>
    <t>17/06/2020 1:00:00</t>
  </si>
  <si>
    <t>17/06/2020 1:15:00</t>
  </si>
  <si>
    <t>17/06/2020 1:30:00</t>
  </si>
  <si>
    <t>17/06/2020 1:45:00</t>
  </si>
  <si>
    <t>17/06/2020 2:00:00</t>
  </si>
  <si>
    <t>17/06/2020 2:15:00</t>
  </si>
  <si>
    <t>17/06/2020 2:30:00</t>
  </si>
  <si>
    <t>17/06/2020 2:45:00</t>
  </si>
  <si>
    <t>17/06/2020 3:00:00</t>
  </si>
  <si>
    <t>17/06/2020 3:15:00</t>
  </si>
  <si>
    <t>17/06/2020 3:30:00</t>
  </si>
  <si>
    <t>17/06/2020 3:45:00</t>
  </si>
  <si>
    <t>17/06/2020 4:00:00</t>
  </si>
  <si>
    <t>17/06/2020 4:15:00</t>
  </si>
  <si>
    <t>17/06/2020 4:30:00</t>
  </si>
  <si>
    <t>17/06/2020 4:45:00</t>
  </si>
  <si>
    <t>17/06/2020 5:00:00</t>
  </si>
  <si>
    <t>17/06/2020 5:15:00</t>
  </si>
  <si>
    <t>17/06/2020 5:30:00</t>
  </si>
  <si>
    <t>17/06/2020 5:45:00</t>
  </si>
  <si>
    <t>17/06/2020 6:00:00</t>
  </si>
  <si>
    <t>17/06/2020 6:15:00</t>
  </si>
  <si>
    <t>17/06/2020 6:30:00</t>
  </si>
  <si>
    <t>17/06/2020 6:45:00</t>
  </si>
  <si>
    <t>17/06/2020 7:00:00</t>
  </si>
  <si>
    <t>17/06/2020 7:15:00</t>
  </si>
  <si>
    <t>17/06/2020 7:30:00</t>
  </si>
  <si>
    <t>17/06/2020 7:45:00</t>
  </si>
  <si>
    <t>17/06/2020 8:00:00</t>
  </si>
  <si>
    <t>17/06/2020 8:15:00</t>
  </si>
  <si>
    <t>17/06/2020 8:30:00</t>
  </si>
  <si>
    <t>17/06/2020 8:45:00</t>
  </si>
  <si>
    <t>17/06/2020 9:00:00</t>
  </si>
  <si>
    <t>17/06/2020 9:15:00</t>
  </si>
  <si>
    <t>17/06/2020 9:30:00</t>
  </si>
  <si>
    <t>17/06/2020 9:45:00</t>
  </si>
  <si>
    <t>17/06/2020 10:00:00</t>
  </si>
  <si>
    <t>17/06/2020 10:15:00</t>
  </si>
  <si>
    <t>17/06/2020 10:30:00</t>
  </si>
  <si>
    <t>17/06/2020 10:45:00</t>
  </si>
  <si>
    <t>17/06/2020 11:00:00</t>
  </si>
  <si>
    <t>17/06/2020 11:15:00</t>
  </si>
  <si>
    <t>17/06/2020 11:30:00</t>
  </si>
  <si>
    <t>17/06/2020 11:45:00</t>
  </si>
  <si>
    <t>17/06/2020 12:00:00</t>
  </si>
  <si>
    <t>17/06/2020 12:15:00</t>
  </si>
  <si>
    <t>17/06/2020 12:30:00</t>
  </si>
  <si>
    <t>17/06/2020 12:45:00</t>
  </si>
  <si>
    <t>17/06/2020 13:00:00</t>
  </si>
  <si>
    <t>17/06/2020 13:15:00</t>
  </si>
  <si>
    <t>17/06/2020 13:30:00</t>
  </si>
  <si>
    <t>17/06/2020 13:45:00</t>
  </si>
  <si>
    <t>17/06/2020 14:00:00</t>
  </si>
  <si>
    <t>17/06/2020 14:15:00</t>
  </si>
  <si>
    <t>17/06/2020 14:30:00</t>
  </si>
  <si>
    <t>17/06/2020 14:45:00</t>
  </si>
  <si>
    <t>17/06/2020 15:00:00</t>
  </si>
  <si>
    <t>17/06/2020 15:15:00</t>
  </si>
  <si>
    <t>17/06/2020 15:30:00</t>
  </si>
  <si>
    <t>17/06/2020 15:45:00</t>
  </si>
  <si>
    <t>17/06/2020 16:00:00</t>
  </si>
  <si>
    <t>17/06/2020 16:15:00</t>
  </si>
  <si>
    <t>17/06/2020 16:30:00</t>
  </si>
  <si>
    <t>17/06/2020 16:45:00</t>
  </si>
  <si>
    <t>17/06/2020 17:00:00</t>
  </si>
  <si>
    <t>17/06/2020 17:15:00</t>
  </si>
  <si>
    <t>17/06/2020 17:30:00</t>
  </si>
  <si>
    <t>17/06/2020 17:45:00</t>
  </si>
  <si>
    <t>17/06/2020 18:00:00</t>
  </si>
  <si>
    <t>17/06/2020 18:15:00</t>
  </si>
  <si>
    <t>17/06/2020 18:30:00</t>
  </si>
  <si>
    <t>17/06/2020 18:45:00</t>
  </si>
  <si>
    <t>17/06/2020 19:00:00</t>
  </si>
  <si>
    <t>17/06/2020 19:15:00</t>
  </si>
  <si>
    <t>17/06/2020 19:30:00</t>
  </si>
  <si>
    <t>17/06/2020 19:45:00</t>
  </si>
  <si>
    <t>17/06/2020 20:00:00</t>
  </si>
  <si>
    <t>17/06/2020 20:15:00</t>
  </si>
  <si>
    <t>17/06/2020 20:30:00</t>
  </si>
  <si>
    <t>17/06/2020 20:45:00</t>
  </si>
  <si>
    <t>17/06/2020 21:00:00</t>
  </si>
  <si>
    <t>17/06/2020 21:15:00</t>
  </si>
  <si>
    <t>17/06/2020 21:30:00</t>
  </si>
  <si>
    <t>17/06/2020 21:45:00</t>
  </si>
  <si>
    <t>17/06/2020 22:00:00</t>
  </si>
  <si>
    <t>17/06/2020 22:15:00</t>
  </si>
  <si>
    <t>17/06/2020 22:30:00</t>
  </si>
  <si>
    <t>17/06/2020 22:45:00</t>
  </si>
  <si>
    <t>17/06/2020 23:00:00</t>
  </si>
  <si>
    <t>17/06/2020 23:15:00</t>
  </si>
  <si>
    <t>17/06/2020 23:30:00</t>
  </si>
  <si>
    <t>17/06/2020 23:45:00</t>
  </si>
  <si>
    <t>18/06/2020 0:00:00</t>
  </si>
  <si>
    <t>18/06/2020 0:15:00</t>
  </si>
  <si>
    <t>18/06/2020 0:30:00</t>
  </si>
  <si>
    <t>18/06/2020 0:45:00</t>
  </si>
  <si>
    <t>18/06/2020 1:00:00</t>
  </si>
  <si>
    <t>18/06/2020 1:15:00</t>
  </si>
  <si>
    <t>18/06/2020 1:30:00</t>
  </si>
  <si>
    <t>18/06/2020 1:45:00</t>
  </si>
  <si>
    <t>18/06/2020 2:00:00</t>
  </si>
  <si>
    <t>18/06/2020 2:15:00</t>
  </si>
  <si>
    <t>18/06/2020 2:30:00</t>
  </si>
  <si>
    <t>18/06/2020 2:45:00</t>
  </si>
  <si>
    <t>18/06/2020 3:00:00</t>
  </si>
  <si>
    <t>18/06/2020 3:15:00</t>
  </si>
  <si>
    <t>18/06/2020 3:30:00</t>
  </si>
  <si>
    <t>18/06/2020 3:45:00</t>
  </si>
  <si>
    <t>18/06/2020 4:00:00</t>
  </si>
  <si>
    <t>18/06/2020 4:15:00</t>
  </si>
  <si>
    <t>18/06/2020 4:30:00</t>
  </si>
  <si>
    <t>18/06/2020 4:45:00</t>
  </si>
  <si>
    <t>18/06/2020 5:00:00</t>
  </si>
  <si>
    <t>18/06/2020 5:15:00</t>
  </si>
  <si>
    <t>18/06/2020 5:30:00</t>
  </si>
  <si>
    <t>18/06/2020 5:45:00</t>
  </si>
  <si>
    <t>18/06/2020 6:00:00</t>
  </si>
  <si>
    <t>18/06/2020 6:15:00</t>
  </si>
  <si>
    <t>18/06/2020 6:30:00</t>
  </si>
  <si>
    <t>18/06/2020 6:45:00</t>
  </si>
  <si>
    <t>18/06/2020 7:00:00</t>
  </si>
  <si>
    <t>18/06/2020 7:15:00</t>
  </si>
  <si>
    <t>18/06/2020 7:30:00</t>
  </si>
  <si>
    <t>18/06/2020 7:45:00</t>
  </si>
  <si>
    <t>18/06/2020 8:00:00</t>
  </si>
  <si>
    <t>18/06/2020 8:15:00</t>
  </si>
  <si>
    <t>18/06/2020 8:30:00</t>
  </si>
  <si>
    <t>18/06/2020 8:45:00</t>
  </si>
  <si>
    <t>18/06/2020 9:00:00</t>
  </si>
  <si>
    <t>18/06/2020 9:15:00</t>
  </si>
  <si>
    <t>18/06/2020 9:30:00</t>
  </si>
  <si>
    <t>18/06/2020 9:45:00</t>
  </si>
  <si>
    <t>18/06/2020 10:00:00</t>
  </si>
  <si>
    <t>18/06/2020 10:15:00</t>
  </si>
  <si>
    <t>18/06/2020 10:30:00</t>
  </si>
  <si>
    <t>18/06/2020 10:45:00</t>
  </si>
  <si>
    <t>18/06/2020 11:00:00</t>
  </si>
  <si>
    <t>18/06/2020 11:15:00</t>
  </si>
  <si>
    <t>18/06/2020 11:30:00</t>
  </si>
  <si>
    <t>18/06/2020 11:45:00</t>
  </si>
  <si>
    <t>18/06/2020 12:00:00</t>
  </si>
  <si>
    <t>18/06/2020 12:15:00</t>
  </si>
  <si>
    <t>18/06/2020 12:30:00</t>
  </si>
  <si>
    <t>18/06/2020 12:45:00</t>
  </si>
  <si>
    <t>18/06/2020 13:00:00</t>
  </si>
  <si>
    <t>18/06/2020 13:15:00</t>
  </si>
  <si>
    <t>18/06/2020 13:30:00</t>
  </si>
  <si>
    <t>18/06/2020 13:45:00</t>
  </si>
  <si>
    <t>18/06/2020 14:00:00</t>
  </si>
  <si>
    <t>18/06/2020 14:15:00</t>
  </si>
  <si>
    <t>18/06/2020 14:30:00</t>
  </si>
  <si>
    <t>18/06/2020 14:45:00</t>
  </si>
  <si>
    <t>18/06/2020 15:00:00</t>
  </si>
  <si>
    <t>18/06/2020 15:15:00</t>
  </si>
  <si>
    <t>18/06/2020 15:30:00</t>
  </si>
  <si>
    <t>18/06/2020 15:45:00</t>
  </si>
  <si>
    <t>18/06/2020 16:00:00</t>
  </si>
  <si>
    <t>18/06/2020 16:15:00</t>
  </si>
  <si>
    <t>18/06/2020 16:30:00</t>
  </si>
  <si>
    <t>18/06/2020 16:45:00</t>
  </si>
  <si>
    <t>18/06/2020 17:00:00</t>
  </si>
  <si>
    <t>18/06/2020 17:15:00</t>
  </si>
  <si>
    <t>18/06/2020 17:30:00</t>
  </si>
  <si>
    <t>18/06/2020 17:45:00</t>
  </si>
  <si>
    <t>18/06/2020 18:00:00</t>
  </si>
  <si>
    <t>18/06/2020 18:15:00</t>
  </si>
  <si>
    <t>18/06/2020 18:30:00</t>
  </si>
  <si>
    <t>18/06/2020 18:45:00</t>
  </si>
  <si>
    <t>18/06/2020 19:00:00</t>
  </si>
  <si>
    <t>18/06/2020 19:15:00</t>
  </si>
  <si>
    <t>18/06/2020 19:30:00</t>
  </si>
  <si>
    <t>18/06/2020 19:45:00</t>
  </si>
  <si>
    <t>18/06/2020 20:00:00</t>
  </si>
  <si>
    <t>18/06/2020 20:15:00</t>
  </si>
  <si>
    <t>18/06/2020 20:30:00</t>
  </si>
  <si>
    <t>18/06/2020 20:45:00</t>
  </si>
  <si>
    <t>18/06/2020 21:00:00</t>
  </si>
  <si>
    <t>18/06/2020 21:15:00</t>
  </si>
  <si>
    <t>18/06/2020 21:30:00</t>
  </si>
  <si>
    <t>18/06/2020 21:45:00</t>
  </si>
  <si>
    <t>18/06/2020 22:00:00</t>
  </si>
  <si>
    <t>18/06/2020 22:15:00</t>
  </si>
  <si>
    <t>18/06/2020 22:30:00</t>
  </si>
  <si>
    <t>18/06/2020 22:45:00</t>
  </si>
  <si>
    <t>18/06/2020 23:00:00</t>
  </si>
  <si>
    <t>18/06/2020 23:15:00</t>
  </si>
  <si>
    <t>18/06/2020 23:30:00</t>
  </si>
  <si>
    <t>18/06/2020 23:45:00</t>
  </si>
  <si>
    <t>19/06/2020 0:00:00</t>
  </si>
  <si>
    <t>19/06/2020 0:15:00</t>
  </si>
  <si>
    <t>19/06/2020 0:30:00</t>
  </si>
  <si>
    <t>19/06/2020 0:45:00</t>
  </si>
  <si>
    <t>19/06/2020 1:00:00</t>
  </si>
  <si>
    <t>19/06/2020 1:15:00</t>
  </si>
  <si>
    <t>19/06/2020 1:30:00</t>
  </si>
  <si>
    <t>19/06/2020 1:45:00</t>
  </si>
  <si>
    <t>19/06/2020 2:00:00</t>
  </si>
  <si>
    <t>19/06/2020 2:15:00</t>
  </si>
  <si>
    <t>19/06/2020 2:30:00</t>
  </si>
  <si>
    <t>19/06/2020 2:45:00</t>
  </si>
  <si>
    <t>19/06/2020 3:00:00</t>
  </si>
  <si>
    <t>19/06/2020 3:15:00</t>
  </si>
  <si>
    <t>19/06/2020 3:30:00</t>
  </si>
  <si>
    <t>19/06/2020 3:45:00</t>
  </si>
  <si>
    <t>19/06/2020 4:00:00</t>
  </si>
  <si>
    <t>19/06/2020 4:15:00</t>
  </si>
  <si>
    <t>19/06/2020 4:30:00</t>
  </si>
  <si>
    <t>19/06/2020 4:45:00</t>
  </si>
  <si>
    <t>19/06/2020 5:00:00</t>
  </si>
  <si>
    <t>19/06/2020 5:15:00</t>
  </si>
  <si>
    <t>19/06/2020 5:30:00</t>
  </si>
  <si>
    <t>19/06/2020 5:45:00</t>
  </si>
  <si>
    <t>19/06/2020 6:00:00</t>
  </si>
  <si>
    <t>19/06/2020 6:15:00</t>
  </si>
  <si>
    <t>19/06/2020 6:30:00</t>
  </si>
  <si>
    <t>19/06/2020 6:45:00</t>
  </si>
  <si>
    <t>19/06/2020 7:00:00</t>
  </si>
  <si>
    <t>19/06/2020 7:15:00</t>
  </si>
  <si>
    <t>19/06/2020 7:30:00</t>
  </si>
  <si>
    <t>19/06/2020 7:45:00</t>
  </si>
  <si>
    <t>19/06/2020 8:00:00</t>
  </si>
  <si>
    <t>19/06/2020 8:15:00</t>
  </si>
  <si>
    <t>19/06/2020 8:30:00</t>
  </si>
  <si>
    <t>19/06/2020 8:45:00</t>
  </si>
  <si>
    <t>19/06/2020 9:00:00</t>
  </si>
  <si>
    <t>19/06/2020 9:15:00</t>
  </si>
  <si>
    <t>19/06/2020 9:30:00</t>
  </si>
  <si>
    <t>19/06/2020 9:45:00</t>
  </si>
  <si>
    <t>19/06/2020 10:00:00</t>
  </si>
  <si>
    <t>19/06/2020 10:15:00</t>
  </si>
  <si>
    <t>19/06/2020 10:30:00</t>
  </si>
  <si>
    <t>19/06/2020 10:45:00</t>
  </si>
  <si>
    <t>19/06/2020 11:00:00</t>
  </si>
  <si>
    <t>19/06/2020 11:15:00</t>
  </si>
  <si>
    <t>19/06/2020 11:30:00</t>
  </si>
  <si>
    <t>19/06/2020 11:45:00</t>
  </si>
  <si>
    <t>19/06/2020 12:00:00</t>
  </si>
  <si>
    <t>FP Lim Inferior</t>
  </si>
  <si>
    <t>FP Objetivo</t>
  </si>
  <si>
    <t>19/06/2020 12:15:00</t>
  </si>
  <si>
    <t>19/06/2020 12:30:00</t>
  </si>
  <si>
    <t>19/06/2020 12:45:00</t>
  </si>
  <si>
    <t>19/06/2020 13:15:00</t>
  </si>
  <si>
    <t>19/06/2020 13:30:00</t>
  </si>
  <si>
    <t>19/06/2020 13:45:00</t>
  </si>
  <si>
    <t>19/06/2020 14:15:00</t>
  </si>
  <si>
    <t>19/06/2020 14:30:00</t>
  </si>
  <si>
    <t>19/06/2020 14:45:00</t>
  </si>
  <si>
    <t>19/06/2020 15:00:00</t>
  </si>
  <si>
    <t>19/06/2020 15:15:00</t>
  </si>
  <si>
    <t>19/06/2020 15:30:00</t>
  </si>
  <si>
    <t>19/06/2020 15:45:00</t>
  </si>
  <si>
    <t>19/06/2020 16:00:00</t>
  </si>
  <si>
    <t>19/06/2020 16:15:00</t>
  </si>
  <si>
    <t>19/06/2020 16:30:00</t>
  </si>
  <si>
    <t>19/06/2020 16:45:00</t>
  </si>
  <si>
    <t>19/06/2020 17:00:00</t>
  </si>
  <si>
    <t>19/06/2020 17:15:00</t>
  </si>
  <si>
    <t>19/06/2020 17:30:00</t>
  </si>
  <si>
    <t>19/06/2020 17:45:00</t>
  </si>
  <si>
    <t>19/06/2020 18:00:00</t>
  </si>
  <si>
    <t>19/06/2020 18:15:00</t>
  </si>
  <si>
    <t>19/06/2020 18:30:00</t>
  </si>
  <si>
    <t>19/06/2020 18:45:00</t>
  </si>
  <si>
    <t>19/06/2020 19:00:00</t>
  </si>
  <si>
    <t>19/06/2020 19:15:00</t>
  </si>
  <si>
    <t>19/06/2020 19:30:00</t>
  </si>
  <si>
    <t>19/06/2020 19:45:00</t>
  </si>
  <si>
    <t>19/06/2020 20:00:00</t>
  </si>
  <si>
    <t>19/06/2020 20:15:00</t>
  </si>
  <si>
    <t>19/06/2020 20:30:00</t>
  </si>
  <si>
    <t>19/06/2020 20:45:00</t>
  </si>
  <si>
    <t>19/06/2020 21:00:00</t>
  </si>
  <si>
    <t>19/06/2020 21:15:00</t>
  </si>
  <si>
    <t>19/06/2020 21:30:00</t>
  </si>
  <si>
    <t>19/06/2020 21:45:00</t>
  </si>
  <si>
    <t>19/06/2020 22:00:00</t>
  </si>
  <si>
    <t>19/06/2020 22:15:00</t>
  </si>
  <si>
    <t>19/06/2020 22:30:00</t>
  </si>
  <si>
    <t>19/06/2020 22:45:00</t>
  </si>
  <si>
    <t>19/06/2020 23:00:00</t>
  </si>
  <si>
    <t>19/06/2020 23:15:00</t>
  </si>
  <si>
    <t>19/06/2020 23:30:00</t>
  </si>
  <si>
    <t>19/06/2020 23:45:00</t>
  </si>
  <si>
    <t>20/06/2020 0:00:00</t>
  </si>
  <si>
    <t>20/06/2020 0:15:00</t>
  </si>
  <si>
    <t>20/06/2020 0:30:00</t>
  </si>
  <si>
    <t>20/06/2020 0:45:00</t>
  </si>
  <si>
    <t>20/06/2020 1:00:00</t>
  </si>
  <si>
    <t>20/06/2020 1:15:00</t>
  </si>
  <si>
    <t>20/06/2020 1:30:00</t>
  </si>
  <si>
    <t>20/06/2020 1:45:00</t>
  </si>
  <si>
    <t>20/06/2020 2:00:00</t>
  </si>
  <si>
    <t>20/06/2020 2:15:00</t>
  </si>
  <si>
    <t>20/06/2020 2:30:00</t>
  </si>
  <si>
    <t>20/06/2020 2:45:00</t>
  </si>
  <si>
    <t>20/06/2020 3:00:00</t>
  </si>
  <si>
    <t>20/06/2020 3:15:00</t>
  </si>
  <si>
    <t>20/06/2020 3:30:00</t>
  </si>
  <si>
    <t>20/06/2020 3:45:00</t>
  </si>
  <si>
    <t>20/06/2020 4:00:00</t>
  </si>
  <si>
    <t>20/06/2020 4:15:00</t>
  </si>
  <si>
    <t>20/06/2020 4:30:00</t>
  </si>
  <si>
    <t>20/06/2020 4:45:00</t>
  </si>
  <si>
    <t>20/06/2020 5:00:00</t>
  </si>
  <si>
    <t>20/06/2020 5:15:00</t>
  </si>
  <si>
    <t>20/06/2020 5:30:00</t>
  </si>
  <si>
    <t>20/06/2020 5:45:00</t>
  </si>
  <si>
    <t>20/06/2020 6:00:00</t>
  </si>
  <si>
    <t>20/06/2020 6:15:00</t>
  </si>
  <si>
    <t>20/06/2020 6:30:00</t>
  </si>
  <si>
    <t>20/06/2020 6:45:00</t>
  </si>
  <si>
    <t>20/06/2020 7:00:00</t>
  </si>
  <si>
    <t>20/06/2020 7:15:00</t>
  </si>
  <si>
    <t>20/06/2020 7:30:00</t>
  </si>
  <si>
    <t>20/06/2020 7:45:00</t>
  </si>
  <si>
    <t>20/06/2020 8:00:00</t>
  </si>
  <si>
    <t>20/06/2020 8:15:00</t>
  </si>
  <si>
    <t>20/06/2020 8:30:00</t>
  </si>
  <si>
    <t>20/06/2020 8:45:00</t>
  </si>
  <si>
    <t>20/06/2020 9:00:00</t>
  </si>
  <si>
    <t>20/06/2020 9:15:00</t>
  </si>
  <si>
    <t>20/06/2020 9:30:00</t>
  </si>
  <si>
    <t>20/06/2020 9:45:00</t>
  </si>
  <si>
    <t>20/06/2020 10:00:00</t>
  </si>
  <si>
    <t>20/06/2020 10:15:00</t>
  </si>
  <si>
    <t>20/06/2020 10:30:00</t>
  </si>
  <si>
    <t>20/06/2020 10:45:00</t>
  </si>
  <si>
    <t>20/06/2020 11:00:00</t>
  </si>
  <si>
    <t>20/06/2020 11:15:00</t>
  </si>
  <si>
    <t>20/06/2020 11:30:00</t>
  </si>
  <si>
    <t>20/06/2020 11:45:00</t>
  </si>
  <si>
    <t>20/06/2020 12:00:00</t>
  </si>
  <si>
    <t>20/06/2020 12:15:00</t>
  </si>
  <si>
    <t>20/06/2020 12:30:00</t>
  </si>
  <si>
    <t>20/06/2020 12:45:00</t>
  </si>
  <si>
    <t>20/06/2020 13:00:00</t>
  </si>
  <si>
    <t>20/06/2020 13:15:00</t>
  </si>
  <si>
    <t>20/06/2020 13:30:00</t>
  </si>
  <si>
    <t>20/06/2020 13:45:00</t>
  </si>
  <si>
    <t>20/06/2020 14:00:00</t>
  </si>
  <si>
    <t>20/06/2020 14:15:00</t>
  </si>
  <si>
    <t>20/06/2020 14:30:00</t>
  </si>
  <si>
    <t>20/06/2020 14:45:00</t>
  </si>
  <si>
    <t>20/06/2020 15:00:00</t>
  </si>
  <si>
    <t>20/06/2020 15:15:00</t>
  </si>
  <si>
    <t>20/06/2020 15:30:00</t>
  </si>
  <si>
    <t>20/06/2020 15:45:00</t>
  </si>
  <si>
    <t>20/06/2020 16:00:00</t>
  </si>
  <si>
    <t>20/06/2020 16:15:00</t>
  </si>
  <si>
    <t>20/06/2020 16:30:00</t>
  </si>
  <si>
    <t>20/06/2020 16:45:00</t>
  </si>
  <si>
    <t>20/06/2020 17:00:00</t>
  </si>
  <si>
    <t>20/06/2020 17:15:00</t>
  </si>
  <si>
    <t>20/06/2020 17:30:00</t>
  </si>
  <si>
    <t>20/06/2020 17:45:00</t>
  </si>
  <si>
    <t>20/06/2020 18:00:00</t>
  </si>
  <si>
    <t>20/06/2020 18:15:00</t>
  </si>
  <si>
    <t>20/06/2020 18:30:00</t>
  </si>
  <si>
    <t>20/06/2020 18:45:00</t>
  </si>
  <si>
    <t>20/06/2020 19:00:00</t>
  </si>
  <si>
    <t>20/06/2020 19:15:00</t>
  </si>
  <si>
    <t>20/06/2020 19:30:00</t>
  </si>
  <si>
    <t>20/06/2020 19:45:00</t>
  </si>
  <si>
    <t>20/06/2020 20:00:00</t>
  </si>
  <si>
    <t>20/06/2020 20:15:00</t>
  </si>
  <si>
    <t>20/06/2020 20:30:00</t>
  </si>
  <si>
    <t>20/06/2020 20:45:00</t>
  </si>
  <si>
    <t>20/06/2020 21:00:00</t>
  </si>
  <si>
    <t>20/06/2020 21:15:00</t>
  </si>
  <si>
    <t>20/06/2020 21:30:00</t>
  </si>
  <si>
    <t>20/06/2020 21:45:00</t>
  </si>
  <si>
    <t>20/06/2020 22:00:00</t>
  </si>
  <si>
    <t>20/06/2020 22:15:00</t>
  </si>
  <si>
    <t>20/06/2020 22:30:00</t>
  </si>
  <si>
    <t>20/06/2020 22:45:00</t>
  </si>
  <si>
    <t>20/06/2020 23:00:00</t>
  </si>
  <si>
    <t>20/06/2020 23:15:00</t>
  </si>
  <si>
    <t>20/06/2020 23:30:00</t>
  </si>
  <si>
    <t>20/06/2020 23:45:00</t>
  </si>
  <si>
    <t>21/06/2020 0:00:00</t>
  </si>
  <si>
    <t>21/06/2020 0:15:00</t>
  </si>
  <si>
    <t>21/06/2020 0:30:00</t>
  </si>
  <si>
    <t>21/06/2020 0:45:00</t>
  </si>
  <si>
    <t>21/06/2020 1:00:00</t>
  </si>
  <si>
    <t>21/06/2020 1:15:00</t>
  </si>
  <si>
    <t>21/06/2020 1:30:00</t>
  </si>
  <si>
    <t>21/06/2020 1:45:00</t>
  </si>
  <si>
    <t>21/06/2020 2:00:00</t>
  </si>
  <si>
    <t>21/06/2020 2:15:00</t>
  </si>
  <si>
    <t>21/06/2020 2:30:00</t>
  </si>
  <si>
    <t>21/06/2020 2:45:00</t>
  </si>
  <si>
    <t>21/06/2020 3:00:00</t>
  </si>
  <si>
    <t>21/06/2020 3:15:00</t>
  </si>
  <si>
    <t>21/06/2020 3:30:00</t>
  </si>
  <si>
    <t>21/06/2020 3:45:00</t>
  </si>
  <si>
    <t>21/06/2020 4:00:00</t>
  </si>
  <si>
    <t>21/06/2020 4:15:00</t>
  </si>
  <si>
    <t>21/06/2020 4:30:00</t>
  </si>
  <si>
    <t>21/06/2020 4:45:00</t>
  </si>
  <si>
    <t>21/06/2020 5:00:00</t>
  </si>
  <si>
    <t>21/06/2020 5:15:00</t>
  </si>
  <si>
    <t>21/06/2020 5:30:00</t>
  </si>
  <si>
    <t>21/06/2020 5:45:00</t>
  </si>
  <si>
    <t>21/06/2020 6:00:00</t>
  </si>
  <si>
    <t>21/06/2020 6:15:00</t>
  </si>
  <si>
    <t>21/06/2020 6:30:00</t>
  </si>
  <si>
    <t>21/06/2020 6:45:00</t>
  </si>
  <si>
    <t>21/06/2020 7:00:00</t>
  </si>
  <si>
    <t>21/06/2020 7:15:00</t>
  </si>
  <si>
    <t>21/06/2020 7:30:00</t>
  </si>
  <si>
    <t>21/06/2020 7:45:00</t>
  </si>
  <si>
    <t>21/06/2020 8:00:00</t>
  </si>
  <si>
    <t>21/06/2020 8:15:00</t>
  </si>
  <si>
    <t>21/06/2020 8:30:00</t>
  </si>
  <si>
    <t>21/06/2020 8:45:00</t>
  </si>
  <si>
    <t>21/06/2020 9:00:00</t>
  </si>
  <si>
    <t>21/06/2020 9:15:00</t>
  </si>
  <si>
    <t>21/06/2020 9:30:00</t>
  </si>
  <si>
    <t>21/06/2020 9:45:00</t>
  </si>
  <si>
    <t>21/06/2020 10:00:00</t>
  </si>
  <si>
    <t>21/06/2020 10:15:00</t>
  </si>
  <si>
    <t>21/06/2020 10:30:00</t>
  </si>
  <si>
    <t>21/06/2020 10:45:00</t>
  </si>
  <si>
    <t>21/06/2020 11:00:00</t>
  </si>
  <si>
    <t>21/06/2020 11:15:00</t>
  </si>
  <si>
    <t>21/06/2020 11:30:00</t>
  </si>
  <si>
    <t>21/06/2020 11:45:00</t>
  </si>
  <si>
    <t>21/06/2020 12:00:00</t>
  </si>
  <si>
    <t>21/06/2020 12:15:00</t>
  </si>
  <si>
    <t>21/06/2020 12:30:00</t>
  </si>
  <si>
    <t>21/06/2020 12:45:00</t>
  </si>
  <si>
    <t>21/06/2020 13:00:00</t>
  </si>
  <si>
    <t>21/06/2020 13:15:00</t>
  </si>
  <si>
    <t>21/06/2020 13:30:00</t>
  </si>
  <si>
    <t>21/06/2020 13:45:00</t>
  </si>
  <si>
    <t>21/06/2020 14:00:00</t>
  </si>
  <si>
    <t>21/06/2020 14:15:00</t>
  </si>
  <si>
    <t>21/06/2020 14:30:00</t>
  </si>
  <si>
    <t>21/06/2020 14:45:00</t>
  </si>
  <si>
    <t>21/06/2020 15:00:00</t>
  </si>
  <si>
    <t>21/06/2020 15:15:00</t>
  </si>
  <si>
    <t>21/06/2020 15:30:00</t>
  </si>
  <si>
    <t>21/06/2020 15:45:00</t>
  </si>
  <si>
    <t>21/06/2020 16:00:00</t>
  </si>
  <si>
    <t>21/06/2020 16:15:00</t>
  </si>
  <si>
    <t>21/06/2020 16:30:00</t>
  </si>
  <si>
    <t>21/06/2020 16:45:00</t>
  </si>
  <si>
    <t>21/06/2020 17:00:00</t>
  </si>
  <si>
    <t>21/06/2020 17:15:00</t>
  </si>
  <si>
    <t>21/06/2020 17:30:00</t>
  </si>
  <si>
    <t>21/06/2020 17:45:00</t>
  </si>
  <si>
    <t>21/06/2020 18:00:00</t>
  </si>
  <si>
    <t>21/06/2020 18:15:00</t>
  </si>
  <si>
    <t>21/06/2020 18:30:00</t>
  </si>
  <si>
    <t>21/06/2020 18:45:00</t>
  </si>
  <si>
    <t>21/06/2020 19:00:00</t>
  </si>
  <si>
    <t>21/06/2020 19:15:00</t>
  </si>
  <si>
    <t>21/06/2020 19:30:00</t>
  </si>
  <si>
    <t>21/06/2020 19:45:00</t>
  </si>
  <si>
    <t>21/06/2020 20:00:00</t>
  </si>
  <si>
    <t>21/06/2020 20:15:00</t>
  </si>
  <si>
    <t>21/06/2020 20:30:00</t>
  </si>
  <si>
    <t>21/06/2020 20:45:00</t>
  </si>
  <si>
    <t>21/06/2020 21:00:00</t>
  </si>
  <si>
    <t>21/06/2020 21:15:00</t>
  </si>
  <si>
    <t>21/06/2020 21:30:00</t>
  </si>
  <si>
    <t>21/06/2020 21:45:00</t>
  </si>
  <si>
    <t>21/06/2020 22:00:00</t>
  </si>
  <si>
    <t>21/06/2020 22:15:00</t>
  </si>
  <si>
    <t>21/06/2020 22:30:00</t>
  </si>
  <si>
    <t>21/06/2020 22:45:00</t>
  </si>
  <si>
    <t>21/06/2020 23:00:00</t>
  </si>
  <si>
    <t>21/06/2020 23:15:00</t>
  </si>
  <si>
    <t>21/06/2020 23:30:00</t>
  </si>
  <si>
    <t>21/06/2020 23:45:00</t>
  </si>
  <si>
    <t>22/06/2020 0:00:00</t>
  </si>
  <si>
    <t>22/06/2020 0:15:00</t>
  </si>
  <si>
    <t>22/06/2020 0:30:00</t>
  </si>
  <si>
    <t>22/06/2020 0:45:00</t>
  </si>
  <si>
    <t>22/06/2020 1:00:00</t>
  </si>
  <si>
    <t>22/06/2020 1:15:00</t>
  </si>
  <si>
    <t>22/06/2020 1:30:00</t>
  </si>
  <si>
    <t>22/06/2020 1:45:00</t>
  </si>
  <si>
    <t>22/06/2020 2:00:00</t>
  </si>
  <si>
    <t>22/06/2020 2:15:00</t>
  </si>
  <si>
    <t>22/06/2020 2:30:00</t>
  </si>
  <si>
    <t>22/06/2020 2:45:00</t>
  </si>
  <si>
    <t>22/06/2020 3:00:00</t>
  </si>
  <si>
    <t>22/06/2020 3:15:00</t>
  </si>
  <si>
    <t>22/06/2020 3:30:00</t>
  </si>
  <si>
    <t>22/06/2020 3:45:00</t>
  </si>
  <si>
    <t>22/06/2020 4:00:00</t>
  </si>
  <si>
    <t>22/06/2020 4:15:00</t>
  </si>
  <si>
    <t>22/06/2020 4:30:00</t>
  </si>
  <si>
    <t>22/06/2020 4:45:00</t>
  </si>
  <si>
    <t>22/06/2020 5:00:00</t>
  </si>
  <si>
    <t>22/06/2020 5:15:00</t>
  </si>
  <si>
    <t>22/06/2020 5:30:00</t>
  </si>
  <si>
    <t>22/06/2020 22:15:00</t>
  </si>
  <si>
    <t>22/06/2020 22:30:00</t>
  </si>
  <si>
    <t>22/06/2020 22:45:00</t>
  </si>
  <si>
    <t>22/06/2020 23:00:00</t>
  </si>
  <si>
    <t>22/06/2020 23:15:00</t>
  </si>
  <si>
    <t>22/06/2020 23:30:00</t>
  </si>
  <si>
    <t>22/06/2020 23:45:00</t>
  </si>
  <si>
    <t>23/06/2020 0:00:00</t>
  </si>
  <si>
    <t>23/06/2020 0:15:00</t>
  </si>
  <si>
    <t>23/06/2020 0:30:00</t>
  </si>
  <si>
    <t>23/06/2020 0:45:00</t>
  </si>
  <si>
    <t>23/06/2020 1:00:00</t>
  </si>
  <si>
    <t>23/06/2020 1:15:00</t>
  </si>
  <si>
    <t>23/06/2020 1:30:00</t>
  </si>
  <si>
    <t>23/06/2020 1:45:00</t>
  </si>
  <si>
    <t>23/06/2020 2:00:00</t>
  </si>
  <si>
    <t>23/06/2020 2:15:00</t>
  </si>
  <si>
    <t>23/06/2020 2:30:00</t>
  </si>
  <si>
    <t>23/06/2020 2:45:00</t>
  </si>
  <si>
    <t>23/06/2020 3:00:00</t>
  </si>
  <si>
    <t>23/06/2020 3:15:00</t>
  </si>
  <si>
    <t>23/06/2020 3:30:00</t>
  </si>
  <si>
    <t>23/06/2020 3:45:00</t>
  </si>
  <si>
    <t>23/06/2020 4:00:00</t>
  </si>
  <si>
    <t>23/06/2020 4:15:00</t>
  </si>
  <si>
    <t>23/06/2020 4:30:00</t>
  </si>
  <si>
    <t>23/06/2020 4:45:00</t>
  </si>
  <si>
    <t>23/06/2020 5:00:00</t>
  </si>
  <si>
    <t>23/06/2020 5:15:00</t>
  </si>
  <si>
    <t>23/06/2020 5:30:00</t>
  </si>
  <si>
    <t>23/06/2020 5:45:00</t>
  </si>
  <si>
    <t>23/06/2020 6:00:00</t>
  </si>
  <si>
    <t>Promedio</t>
  </si>
  <si>
    <t>Mínimo</t>
  </si>
  <si>
    <t>Máximo</t>
  </si>
  <si>
    <t>CORRIENTE</t>
  </si>
  <si>
    <t>03.H CL1</t>
  </si>
  <si>
    <t>05.H CL2</t>
  </si>
  <si>
    <t>07.H CL3</t>
  </si>
  <si>
    <t>09.H CL1</t>
  </si>
  <si>
    <t>11.H CL2</t>
  </si>
  <si>
    <t>13 H CL3</t>
  </si>
  <si>
    <t>15.H CL1</t>
  </si>
  <si>
    <t>17.H CL2</t>
  </si>
  <si>
    <t>19.H CL3</t>
  </si>
  <si>
    <t>21.H CL1</t>
  </si>
  <si>
    <t>23.H CL2</t>
  </si>
  <si>
    <t>25.H CL3</t>
  </si>
  <si>
    <t>27.H CL1</t>
  </si>
  <si>
    <t>29.H CL2</t>
  </si>
  <si>
    <t>kVA EQV</t>
  </si>
  <si>
    <t>V EQV</t>
  </si>
  <si>
    <t>THD CL1</t>
  </si>
  <si>
    <t>THD CL2</t>
  </si>
  <si>
    <t>THD CL3</t>
  </si>
  <si>
    <t>23/06/2020 6:15:00</t>
  </si>
  <si>
    <t>TENSIÓN</t>
  </si>
  <si>
    <t>03.H VL1</t>
  </si>
  <si>
    <t>05.H VL2</t>
  </si>
  <si>
    <t>07.H VL3</t>
  </si>
  <si>
    <t>09.H VL1</t>
  </si>
  <si>
    <t>11.H VL2</t>
  </si>
  <si>
    <t>13 H VL3</t>
  </si>
  <si>
    <t>15.H VL1</t>
  </si>
  <si>
    <t>17.H VL2</t>
  </si>
  <si>
    <t>19.H VL3</t>
  </si>
  <si>
    <t>21.H VL1</t>
  </si>
  <si>
    <t>23.H VL3</t>
  </si>
  <si>
    <t>25.H VL3</t>
  </si>
  <si>
    <t>27.H VL3</t>
  </si>
  <si>
    <t>29.H VL3</t>
  </si>
  <si>
    <t>31.H VL3</t>
  </si>
  <si>
    <t>V L1</t>
  </si>
  <si>
    <t>V L2</t>
  </si>
  <si>
    <t>V L3</t>
  </si>
  <si>
    <t>THD VL1</t>
  </si>
  <si>
    <t>THD VL2</t>
  </si>
  <si>
    <t>THD VL3</t>
  </si>
  <si>
    <t>Subestación Eléctrica #16</t>
  </si>
  <si>
    <t>Subestación Eléctrica 16</t>
  </si>
  <si>
    <t>SUBESTACIÓN ELÉCTRICA #16</t>
  </si>
  <si>
    <t>VARIABLES ELÉCTRICAS</t>
  </si>
  <si>
    <t>CÁLCULO kVAr BANCO</t>
  </si>
  <si>
    <t>KVA Futuros</t>
  </si>
  <si>
    <t>kW Futuros</t>
  </si>
  <si>
    <t>kVAR Futuros</t>
  </si>
  <si>
    <t>KVA Final</t>
  </si>
  <si>
    <t>kW Final</t>
  </si>
  <si>
    <t>kVAR Final</t>
  </si>
  <si>
    <t>FP final</t>
  </si>
  <si>
    <t>CÁLCULO kVAr BANCO + EXPANSIÓN</t>
  </si>
  <si>
    <t>LISTADO DE MATERIALES</t>
  </si>
  <si>
    <t>Descripción</t>
  </si>
  <si>
    <t>Referencia</t>
  </si>
  <si>
    <t>Unidades</t>
  </si>
  <si>
    <t>Cantidad</t>
  </si>
  <si>
    <t>Precio Unitario</t>
  </si>
  <si>
    <t>Precio Total</t>
  </si>
  <si>
    <t>DCRL8</t>
  </si>
  <si>
    <t>UND</t>
  </si>
  <si>
    <t>Transformador de corriente 0.5 VA relación 1000/5 A</t>
  </si>
  <si>
    <t>Transformador industrial TI 500 VA relación 440-220 V</t>
  </si>
  <si>
    <t>TI-500</t>
  </si>
  <si>
    <t>Interruptor termo-magnetico tripolar de 15 A</t>
  </si>
  <si>
    <t>EZC100N3015</t>
  </si>
  <si>
    <t>Interruptor termo-magnetico tripolar de 25 A</t>
  </si>
  <si>
    <t>EZC100N3025</t>
  </si>
  <si>
    <t>Interruptor termo-magnetico tripolar de 50 A</t>
  </si>
  <si>
    <t>EZC100N3050</t>
  </si>
  <si>
    <t>M</t>
  </si>
  <si>
    <t>Capacitor tubular trifásico de 23 kVAr a 460 V</t>
  </si>
  <si>
    <t>CLZ-FPT-48/25-60Hz-HD</t>
  </si>
  <si>
    <t>TOTAL</t>
  </si>
  <si>
    <t>Controlador automático de factor de potencia (LOVATO)</t>
  </si>
  <si>
    <t>DM2TA 1000</t>
  </si>
  <si>
    <t>LC1DFKM7</t>
  </si>
  <si>
    <t>Cable THHN calibre N° 12 AWG</t>
  </si>
  <si>
    <t>Cable THHN calibre N° 8 AWG</t>
  </si>
  <si>
    <t>Capacitor tubular trifásico de 11.5 kVAr a 460 V</t>
  </si>
  <si>
    <t>CLZ-FPT-48/12.5-60Hz-HD</t>
  </si>
  <si>
    <t>Bornera cortocircuitable de eslabón deslizable</t>
  </si>
  <si>
    <t>SCB.6/GR</t>
  </si>
  <si>
    <t>Canaleta ranurable tramo de 2 metros</t>
  </si>
  <si>
    <t>VDR-G4040</t>
  </si>
  <si>
    <t>Correas de sujeción de Nylon color negro</t>
  </si>
  <si>
    <t>VT-B10025</t>
  </si>
  <si>
    <t>BANCO DE CAPACITORES AUTOMÁTICO - SUBESTACIÓN ELÉCTRICA #16 - COMPAÑÍA DE EMPAQUES S.A.</t>
  </si>
  <si>
    <t>LC1DMKM7</t>
  </si>
  <si>
    <t>Interruptor termo-magnetico tripolar de 225 A</t>
  </si>
  <si>
    <t>EZC250N3250</t>
  </si>
  <si>
    <t>Capacitor tubular trifásico de 5.75 kVAr a 460 V</t>
  </si>
  <si>
    <t>CLZ-FPT-48/6.25-60Hz-HD</t>
  </si>
  <si>
    <t>Cable THHN calibre N° 2 AWG</t>
  </si>
  <si>
    <t>I Antes</t>
  </si>
  <si>
    <t>I Después</t>
  </si>
  <si>
    <t>CORRIENTE ABSORBIDA</t>
  </si>
  <si>
    <t>%Reducción</t>
  </si>
  <si>
    <t>I antes</t>
  </si>
  <si>
    <t>Idespués</t>
  </si>
  <si>
    <t>CAÍDA DE TENSIÓN</t>
  </si>
  <si>
    <t>CIRCUITO ALIMENTADOR - 3xN°(6x4/0) AWG Cu - THWN</t>
  </si>
  <si>
    <t>∆V Antes</t>
  </si>
  <si>
    <t>∆V Después</t>
  </si>
  <si>
    <t>Resistividad [δ]</t>
  </si>
  <si>
    <t>Sección trans [mm2]</t>
  </si>
  <si>
    <t>Longitud [m]</t>
  </si>
  <si>
    <t># Conductores x Fase</t>
  </si>
  <si>
    <t>REDUCCIÓN DE PÉRDIDAS</t>
  </si>
  <si>
    <t>Pérdidas Antes [kW]</t>
  </si>
  <si>
    <t>% Reducción Pérdidas</t>
  </si>
  <si>
    <t>Resistencia [Ω]</t>
  </si>
  <si>
    <t>Pérdidas Antes</t>
  </si>
  <si>
    <t>CARGABILIDAD TRANSFORMADOR</t>
  </si>
  <si>
    <t>Cargabilidad Antes</t>
  </si>
  <si>
    <t>Cargabilidad Después</t>
  </si>
  <si>
    <r>
      <rPr>
        <b/>
        <sz val="11"/>
        <color theme="1"/>
        <rFont val="GreekC"/>
      </rPr>
      <t>∆</t>
    </r>
    <r>
      <rPr>
        <b/>
        <sz val="11"/>
        <color theme="1"/>
        <rFont val="Calibri"/>
        <family val="2"/>
        <scheme val="minor"/>
      </rPr>
      <t xml:space="preserve">Cargabilidad </t>
    </r>
  </si>
  <si>
    <t>TEMPERATURA CONDUCTOR</t>
  </si>
  <si>
    <t>Temperatura Antes</t>
  </si>
  <si>
    <t>Temperatura Después</t>
  </si>
  <si>
    <t>∆Temp</t>
  </si>
  <si>
    <t>%Temp</t>
  </si>
  <si>
    <t>Temperatura Ambiente [°]</t>
  </si>
  <si>
    <t>Temp. Máx. Admisible [°]</t>
  </si>
  <si>
    <t>Corriente Admisible [A]</t>
  </si>
  <si>
    <t># de Conductores x Fase</t>
  </si>
  <si>
    <t>-</t>
  </si>
  <si>
    <t>Cable THHN calibre N° 14 AWG - Control</t>
  </si>
  <si>
    <t>Contactor para condensador TeSys D LC1D*K de 21 kVAr @440V</t>
  </si>
  <si>
    <t>Contactor para condensador TeSys D LC1D*K de 42 kVAr @440V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</si>
</sst>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* #,##0_-;\-&quot;$&quot;* #,##0_-;_-&quot;$&quot;* &quot;-&quot;_-;_-@_-"/>
    <numFmt numFmtId="164" formatCode="0.0000"/>
    <numFmt numFmtId="165" formatCode="0.000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color theme="1"/>
      <name val="Tahoma"/>
      <family val="2"/>
    </font>
    <font>
      <b/>
      <sz val="20"/>
      <color theme="1"/>
      <name val="Calibri"/>
      <family val="2"/>
      <scheme val="minor"/>
    </font>
    <font>
      <b/>
      <sz val="11"/>
      <name val="Tahoma"/>
      <family val="2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GreekC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2" fillId="2" borderId="13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42" fontId="0" fillId="0" borderId="4" xfId="1" applyFont="1" applyBorder="1" applyAlignment="1">
      <alignment horizontal="center" vertical="center"/>
    </xf>
    <xf numFmtId="42" fontId="0" fillId="0" borderId="9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2" fontId="0" fillId="0" borderId="5" xfId="1" applyFont="1" applyBorder="1" applyAlignment="1">
      <alignment horizontal="center" vertical="center"/>
    </xf>
    <xf numFmtId="42" fontId="0" fillId="0" borderId="3" xfId="1" applyFont="1" applyBorder="1" applyAlignment="1">
      <alignment horizontal="center" vertical="center"/>
    </xf>
    <xf numFmtId="42" fontId="0" fillId="0" borderId="5" xfId="1" applyFont="1" applyBorder="1"/>
    <xf numFmtId="0" fontId="0" fillId="0" borderId="6" xfId="0" applyBorder="1" applyAlignment="1">
      <alignment horizontal="center" vertical="center"/>
    </xf>
    <xf numFmtId="42" fontId="0" fillId="0" borderId="6" xfId="1" applyFont="1" applyBorder="1"/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9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0" fontId="0" fillId="0" borderId="7" xfId="2" applyNumberFormat="1" applyFont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12" xfId="2" applyNumberFormat="1" applyFont="1" applyBorder="1" applyAlignment="1">
      <alignment horizontal="center"/>
    </xf>
    <xf numFmtId="22" fontId="0" fillId="0" borderId="3" xfId="0" applyNumberForma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9" fontId="0" fillId="0" borderId="8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9" fontId="0" fillId="0" borderId="6" xfId="2" applyFont="1" applyBorder="1" applyAlignment="1">
      <alignment horizontal="center"/>
    </xf>
    <xf numFmtId="9" fontId="0" fillId="0" borderId="7" xfId="2" applyFont="1" applyBorder="1" applyAlignment="1">
      <alignment horizontal="center"/>
    </xf>
    <xf numFmtId="9" fontId="0" fillId="0" borderId="2" xfId="2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0" fontId="0" fillId="0" borderId="8" xfId="2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0" fontId="1" fillId="2" borderId="10" xfId="0" applyFont="1" applyFill="1" applyBorder="1" applyAlignment="1">
      <alignment horizontal="center" vertical="center"/>
    </xf>
    <xf numFmtId="10" fontId="0" fillId="0" borderId="5" xfId="0" applyNumberFormat="1" applyBorder="1" applyAlignment="1">
      <alignment horizontal="center"/>
    </xf>
    <xf numFmtId="10" fontId="0" fillId="0" borderId="6" xfId="2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2" fontId="0" fillId="0" borderId="6" xfId="0" applyNumberFormat="1" applyBorder="1"/>
    <xf numFmtId="42" fontId="0" fillId="0" borderId="12" xfId="1" applyFont="1" applyBorder="1" applyAlignment="1">
      <alignment horizontal="center" vertical="center"/>
    </xf>
    <xf numFmtId="42" fontId="0" fillId="5" borderId="5" xfId="1" applyFont="1" applyFill="1" applyBorder="1" applyAlignment="1">
      <alignment horizontal="center" vertical="center"/>
    </xf>
    <xf numFmtId="42" fontId="0" fillId="5" borderId="3" xfId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5" fontId="0" fillId="0" borderId="14" xfId="2" applyNumberFormat="1" applyFont="1" applyBorder="1" applyAlignment="1">
      <alignment horizontal="center"/>
    </xf>
    <xf numFmtId="165" fontId="0" fillId="0" borderId="13" xfId="2" applyNumberFormat="1" applyFont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0" fontId="0" fillId="0" borderId="14" xfId="2" applyNumberFormat="1" applyFont="1" applyBorder="1" applyAlignment="1">
      <alignment horizontal="center"/>
    </xf>
    <xf numFmtId="10" fontId="0" fillId="0" borderId="13" xfId="2" applyNumberFormat="1" applyFont="1" applyBorder="1" applyAlignment="1">
      <alignment horizontal="center"/>
    </xf>
    <xf numFmtId="10" fontId="0" fillId="0" borderId="10" xfId="2" applyNumberFormat="1" applyFont="1" applyBorder="1" applyAlignment="1">
      <alignment horizontal="center" vertical="center"/>
    </xf>
    <xf numFmtId="10" fontId="0" fillId="0" borderId="12" xfId="2" applyNumberFormat="1" applyFont="1" applyBorder="1" applyAlignment="1">
      <alignment horizontal="center" vertical="center"/>
    </xf>
    <xf numFmtId="10" fontId="0" fillId="0" borderId="2" xfId="2" applyNumberFormat="1" applyFont="1" applyBorder="1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10" fontId="0" fillId="0" borderId="7" xfId="2" applyNumberFormat="1" applyFont="1" applyBorder="1" applyAlignment="1">
      <alignment horizontal="center" vertical="center"/>
    </xf>
    <xf numFmtId="10" fontId="0" fillId="0" borderId="9" xfId="2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1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0.0000"/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COMPORTAMIENTO DEL FACTOR DE POTENCIA S/E 16 DESPUÉS DE COMPENSAR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Factor de Potencia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'Datos y Cálculos'!$T$4:$T$578</c:f>
              <c:numCache>
                <c:formatCode>0.00</c:formatCode>
                <c:ptCount val="575"/>
                <c:pt idx="0">
                  <c:v>0.97542072151795356</c:v>
                </c:pt>
                <c:pt idx="1">
                  <c:v>0.97771937785043905</c:v>
                </c:pt>
                <c:pt idx="2">
                  <c:v>0.97476874366211441</c:v>
                </c:pt>
                <c:pt idx="3">
                  <c:v>0.97732481581202924</c:v>
                </c:pt>
                <c:pt idx="4">
                  <c:v>0.97341364654109996</c:v>
                </c:pt>
                <c:pt idx="5">
                  <c:v>0.97566923964646857</c:v>
                </c:pt>
                <c:pt idx="6">
                  <c:v>0.9710194659829865</c:v>
                </c:pt>
                <c:pt idx="7">
                  <c:v>0.97737500800654475</c:v>
                </c:pt>
                <c:pt idx="8">
                  <c:v>0.97948004517883058</c:v>
                </c:pt>
                <c:pt idx="9">
                  <c:v>0.97637431055539448</c:v>
                </c:pt>
                <c:pt idx="10">
                  <c:v>0.9757542275328952</c:v>
                </c:pt>
                <c:pt idx="11">
                  <c:v>0.97936159188790539</c:v>
                </c:pt>
                <c:pt idx="12">
                  <c:v>0.97942548452329881</c:v>
                </c:pt>
                <c:pt idx="13">
                  <c:v>0.97755903986377535</c:v>
                </c:pt>
                <c:pt idx="14">
                  <c:v>0.97010601922216144</c:v>
                </c:pt>
                <c:pt idx="15">
                  <c:v>0.97219584426892525</c:v>
                </c:pt>
                <c:pt idx="16">
                  <c:v>0.97168319124115743</c:v>
                </c:pt>
                <c:pt idx="17">
                  <c:v>0.97161695954172023</c:v>
                </c:pt>
                <c:pt idx="18">
                  <c:v>0.96567074143075715</c:v>
                </c:pt>
                <c:pt idx="19">
                  <c:v>0.97099855059679774</c:v>
                </c:pt>
                <c:pt idx="20">
                  <c:v>0.97196347410826422</c:v>
                </c:pt>
                <c:pt idx="21">
                  <c:v>0.97332690429376978</c:v>
                </c:pt>
                <c:pt idx="22">
                  <c:v>0.96989216621175811</c:v>
                </c:pt>
                <c:pt idx="23">
                  <c:v>0.97566411663981734</c:v>
                </c:pt>
                <c:pt idx="24">
                  <c:v>0.97437218212125565</c:v>
                </c:pt>
                <c:pt idx="25">
                  <c:v>0.96588346857539009</c:v>
                </c:pt>
                <c:pt idx="26">
                  <c:v>0.97159059699454742</c:v>
                </c:pt>
                <c:pt idx="27">
                  <c:v>0.97223149830020039</c:v>
                </c:pt>
                <c:pt idx="28">
                  <c:v>0.97276823983555916</c:v>
                </c:pt>
                <c:pt idx="29">
                  <c:v>0.96739037743094147</c:v>
                </c:pt>
                <c:pt idx="30">
                  <c:v>0.96947214127682124</c:v>
                </c:pt>
                <c:pt idx="31">
                  <c:v>0.97048047760835177</c:v>
                </c:pt>
                <c:pt idx="32">
                  <c:v>0.97293857450622789</c:v>
                </c:pt>
                <c:pt idx="33">
                  <c:v>0.96540108989968787</c:v>
                </c:pt>
                <c:pt idx="34">
                  <c:v>0.96800069536830791</c:v>
                </c:pt>
                <c:pt idx="35">
                  <c:v>0.9753836097855938</c:v>
                </c:pt>
                <c:pt idx="36">
                  <c:v>0.96799028726134562</c:v>
                </c:pt>
                <c:pt idx="37">
                  <c:v>0.97326130277176026</c:v>
                </c:pt>
                <c:pt idx="38">
                  <c:v>0.96906390143415821</c:v>
                </c:pt>
                <c:pt idx="39">
                  <c:v>0.97804424122457667</c:v>
                </c:pt>
                <c:pt idx="40">
                  <c:v>0.97836854303792165</c:v>
                </c:pt>
                <c:pt idx="41">
                  <c:v>0.97824411526896049</c:v>
                </c:pt>
                <c:pt idx="42">
                  <c:v>0.97471732144915069</c:v>
                </c:pt>
                <c:pt idx="43">
                  <c:v>0.97435509571347334</c:v>
                </c:pt>
                <c:pt idx="44">
                  <c:v>0.97908870280027904</c:v>
                </c:pt>
                <c:pt idx="45">
                  <c:v>0.97899525730138559</c:v>
                </c:pt>
                <c:pt idx="46">
                  <c:v>0.97714380025547554</c:v>
                </c:pt>
                <c:pt idx="47">
                  <c:v>0.9791663431122013</c:v>
                </c:pt>
                <c:pt idx="48">
                  <c:v>0.97218629847536031</c:v>
                </c:pt>
                <c:pt idx="49">
                  <c:v>0.97956916702775687</c:v>
                </c:pt>
                <c:pt idx="50">
                  <c:v>0.97147442209946822</c:v>
                </c:pt>
                <c:pt idx="51">
                  <c:v>0.97539910005482389</c:v>
                </c:pt>
                <c:pt idx="52">
                  <c:v>0.97566352613491747</c:v>
                </c:pt>
                <c:pt idx="53">
                  <c:v>0.97537624272853085</c:v>
                </c:pt>
                <c:pt idx="54">
                  <c:v>0.97835837343706755</c:v>
                </c:pt>
                <c:pt idx="55">
                  <c:v>0.97361340336705504</c:v>
                </c:pt>
                <c:pt idx="56">
                  <c:v>0.97746109975363205</c:v>
                </c:pt>
                <c:pt idx="57">
                  <c:v>0.97755132188970129</c:v>
                </c:pt>
                <c:pt idx="58">
                  <c:v>0.9778050417858124</c:v>
                </c:pt>
                <c:pt idx="59">
                  <c:v>0.97592464812067758</c:v>
                </c:pt>
                <c:pt idx="60">
                  <c:v>0.97417248370646536</c:v>
                </c:pt>
                <c:pt idx="61">
                  <c:v>0.97288958211128218</c:v>
                </c:pt>
                <c:pt idx="62">
                  <c:v>0.97610768287273064</c:v>
                </c:pt>
                <c:pt idx="63">
                  <c:v>0.97397157912213428</c:v>
                </c:pt>
                <c:pt idx="64">
                  <c:v>0.97408805793807163</c:v>
                </c:pt>
                <c:pt idx="65">
                  <c:v>0.96799343231445278</c:v>
                </c:pt>
                <c:pt idx="66">
                  <c:v>0.96633864312246021</c:v>
                </c:pt>
                <c:pt idx="67">
                  <c:v>0.96901741110453943</c:v>
                </c:pt>
                <c:pt idx="68">
                  <c:v>0.9727746438267606</c:v>
                </c:pt>
                <c:pt idx="69">
                  <c:v>0.96841252709312109</c:v>
                </c:pt>
                <c:pt idx="70">
                  <c:v>0.97689675920787267</c:v>
                </c:pt>
                <c:pt idx="71">
                  <c:v>0.97728222042087998</c:v>
                </c:pt>
                <c:pt idx="72">
                  <c:v>0.97109482216495913</c:v>
                </c:pt>
                <c:pt idx="73">
                  <c:v>0.97460495672604874</c:v>
                </c:pt>
                <c:pt idx="74">
                  <c:v>0.97719465439145226</c:v>
                </c:pt>
                <c:pt idx="75">
                  <c:v>0.97317972146428777</c:v>
                </c:pt>
                <c:pt idx="76">
                  <c:v>0.97762594936536673</c:v>
                </c:pt>
                <c:pt idx="77">
                  <c:v>0.9671675214926605</c:v>
                </c:pt>
                <c:pt idx="78">
                  <c:v>0.97714210210186281</c:v>
                </c:pt>
                <c:pt idx="79">
                  <c:v>0.96930582324720882</c:v>
                </c:pt>
                <c:pt idx="80">
                  <c:v>0.97354757616102494</c:v>
                </c:pt>
                <c:pt idx="81">
                  <c:v>0.97501604152876331</c:v>
                </c:pt>
                <c:pt idx="82">
                  <c:v>0.97073848951005048</c:v>
                </c:pt>
                <c:pt idx="83">
                  <c:v>0.97759804123018468</c:v>
                </c:pt>
                <c:pt idx="84">
                  <c:v>0.97055069598936794</c:v>
                </c:pt>
                <c:pt idx="85">
                  <c:v>0.97630655712009806</c:v>
                </c:pt>
                <c:pt idx="86">
                  <c:v>0.97854198578161267</c:v>
                </c:pt>
                <c:pt idx="87">
                  <c:v>0.97611870946408419</c:v>
                </c:pt>
                <c:pt idx="88">
                  <c:v>0.98175551784723503</c:v>
                </c:pt>
                <c:pt idx="89">
                  <c:v>0.97780583015473854</c:v>
                </c:pt>
                <c:pt idx="90">
                  <c:v>0.97774277261207054</c:v>
                </c:pt>
                <c:pt idx="91">
                  <c:v>0.97005543274265438</c:v>
                </c:pt>
                <c:pt idx="92">
                  <c:v>0.98148853247048129</c:v>
                </c:pt>
                <c:pt idx="93">
                  <c:v>0.97953744821168076</c:v>
                </c:pt>
                <c:pt idx="94">
                  <c:v>0.97654391425998865</c:v>
                </c:pt>
                <c:pt idx="95">
                  <c:v>0.97881574317091158</c:v>
                </c:pt>
                <c:pt idx="96">
                  <c:v>0.97497552871462556</c:v>
                </c:pt>
                <c:pt idx="97">
                  <c:v>0.97572533479784229</c:v>
                </c:pt>
                <c:pt idx="98">
                  <c:v>0.97492775086024264</c:v>
                </c:pt>
                <c:pt idx="99">
                  <c:v>0.97653391128860323</c:v>
                </c:pt>
                <c:pt idx="100">
                  <c:v>0.97594577164736851</c:v>
                </c:pt>
                <c:pt idx="101">
                  <c:v>0.97695107946458182</c:v>
                </c:pt>
                <c:pt idx="102">
                  <c:v>0.97627277598351014</c:v>
                </c:pt>
                <c:pt idx="103">
                  <c:v>0.97427741539278689</c:v>
                </c:pt>
                <c:pt idx="104">
                  <c:v>0.97866203450441625</c:v>
                </c:pt>
                <c:pt idx="105">
                  <c:v>0.97649150433303822</c:v>
                </c:pt>
                <c:pt idx="106">
                  <c:v>0.97847975045224944</c:v>
                </c:pt>
                <c:pt idx="107">
                  <c:v>0.98017371950094989</c:v>
                </c:pt>
                <c:pt idx="108">
                  <c:v>0.97229295821858031</c:v>
                </c:pt>
                <c:pt idx="109">
                  <c:v>0.97690253666532867</c:v>
                </c:pt>
                <c:pt idx="110">
                  <c:v>0.97419046329026582</c:v>
                </c:pt>
                <c:pt idx="111">
                  <c:v>0.97215178688576687</c:v>
                </c:pt>
                <c:pt idx="112">
                  <c:v>0.97685383352731792</c:v>
                </c:pt>
                <c:pt idx="113">
                  <c:v>0.97540083109999132</c:v>
                </c:pt>
                <c:pt idx="114">
                  <c:v>0.97191672288577491</c:v>
                </c:pt>
                <c:pt idx="115">
                  <c:v>0.96591569891897344</c:v>
                </c:pt>
                <c:pt idx="116">
                  <c:v>0.97127326840573203</c:v>
                </c:pt>
                <c:pt idx="117">
                  <c:v>0.97290413046733404</c:v>
                </c:pt>
                <c:pt idx="118">
                  <c:v>0.97869201685471985</c:v>
                </c:pt>
                <c:pt idx="119">
                  <c:v>0.97667425882450565</c:v>
                </c:pt>
                <c:pt idx="120">
                  <c:v>0.97365614059934602</c:v>
                </c:pt>
                <c:pt idx="121">
                  <c:v>0.9731835842955493</c:v>
                </c:pt>
                <c:pt idx="122">
                  <c:v>0.97369616690204164</c:v>
                </c:pt>
                <c:pt idx="123">
                  <c:v>0.97545501612519903</c:v>
                </c:pt>
                <c:pt idx="124">
                  <c:v>0.97145919017499749</c:v>
                </c:pt>
                <c:pt idx="125">
                  <c:v>0.97771135291805722</c:v>
                </c:pt>
                <c:pt idx="126">
                  <c:v>0.97565855863185746</c:v>
                </c:pt>
                <c:pt idx="127">
                  <c:v>0.97470770889797353</c:v>
                </c:pt>
                <c:pt idx="128">
                  <c:v>0.97086277609346694</c:v>
                </c:pt>
                <c:pt idx="129">
                  <c:v>0.97320353832545192</c:v>
                </c:pt>
                <c:pt idx="130">
                  <c:v>0.96576694945913888</c:v>
                </c:pt>
                <c:pt idx="131">
                  <c:v>0.97306999828100271</c:v>
                </c:pt>
                <c:pt idx="132">
                  <c:v>0.97522821568670437</c:v>
                </c:pt>
                <c:pt idx="133">
                  <c:v>0.97114894191222934</c:v>
                </c:pt>
                <c:pt idx="134">
                  <c:v>0.97485715114571991</c:v>
                </c:pt>
                <c:pt idx="135">
                  <c:v>0.96737445551192769</c:v>
                </c:pt>
                <c:pt idx="136">
                  <c:v>0.96774373713629613</c:v>
                </c:pt>
                <c:pt idx="137">
                  <c:v>0.9662767380902485</c:v>
                </c:pt>
                <c:pt idx="138">
                  <c:v>0.97108052897239505</c:v>
                </c:pt>
                <c:pt idx="139">
                  <c:v>0.97315434599811501</c:v>
                </c:pt>
                <c:pt idx="140">
                  <c:v>0.97515690932863175</c:v>
                </c:pt>
                <c:pt idx="141">
                  <c:v>0.97934317383476288</c:v>
                </c:pt>
                <c:pt idx="142">
                  <c:v>0.97952919930189108</c:v>
                </c:pt>
                <c:pt idx="143">
                  <c:v>0.97600131470147433</c:v>
                </c:pt>
                <c:pt idx="144">
                  <c:v>0.97920359795854217</c:v>
                </c:pt>
                <c:pt idx="145">
                  <c:v>0.97949329739339863</c:v>
                </c:pt>
                <c:pt idx="146">
                  <c:v>0.98197533023144024</c:v>
                </c:pt>
                <c:pt idx="147">
                  <c:v>0.97932817141166462</c:v>
                </c:pt>
                <c:pt idx="148">
                  <c:v>0.98133621529601855</c:v>
                </c:pt>
                <c:pt idx="149">
                  <c:v>0.97787912651638753</c:v>
                </c:pt>
                <c:pt idx="150">
                  <c:v>0.98008796366594386</c:v>
                </c:pt>
                <c:pt idx="151">
                  <c:v>0.97959996659829651</c:v>
                </c:pt>
                <c:pt idx="152">
                  <c:v>0.9752347126730484</c:v>
                </c:pt>
                <c:pt idx="153">
                  <c:v>0.97628159158447825</c:v>
                </c:pt>
                <c:pt idx="154">
                  <c:v>0.97980147109015858</c:v>
                </c:pt>
                <c:pt idx="155">
                  <c:v>0.97928086652268564</c:v>
                </c:pt>
                <c:pt idx="156">
                  <c:v>0.97871775985476916</c:v>
                </c:pt>
                <c:pt idx="157">
                  <c:v>0.98042027590295033</c:v>
                </c:pt>
                <c:pt idx="158">
                  <c:v>0.97698515778632167</c:v>
                </c:pt>
                <c:pt idx="159">
                  <c:v>0.98026165704060397</c:v>
                </c:pt>
                <c:pt idx="160">
                  <c:v>0.98050589872618643</c:v>
                </c:pt>
                <c:pt idx="161">
                  <c:v>0.97691529947088118</c:v>
                </c:pt>
                <c:pt idx="162">
                  <c:v>0.97459367542000408</c:v>
                </c:pt>
                <c:pt idx="163">
                  <c:v>0.97218999552505969</c:v>
                </c:pt>
                <c:pt idx="164">
                  <c:v>0.97685524188337769</c:v>
                </c:pt>
                <c:pt idx="165">
                  <c:v>0.97031888926978682</c:v>
                </c:pt>
                <c:pt idx="166">
                  <c:v>0.97555616025909675</c:v>
                </c:pt>
                <c:pt idx="167">
                  <c:v>0.98695676192148774</c:v>
                </c:pt>
                <c:pt idx="168">
                  <c:v>0.97965471651123448</c:v>
                </c:pt>
                <c:pt idx="169">
                  <c:v>0.98366682959027008</c:v>
                </c:pt>
                <c:pt idx="170">
                  <c:v>0.98057431953108121</c:v>
                </c:pt>
                <c:pt idx="171">
                  <c:v>0.98224850105007655</c:v>
                </c:pt>
                <c:pt idx="172">
                  <c:v>0.97848928696455795</c:v>
                </c:pt>
                <c:pt idx="173">
                  <c:v>0.98055201554385196</c:v>
                </c:pt>
                <c:pt idx="174">
                  <c:v>0.9709772532103248</c:v>
                </c:pt>
                <c:pt idx="175">
                  <c:v>0.97289084625838729</c:v>
                </c:pt>
                <c:pt idx="176">
                  <c:v>0.9740834679888819</c:v>
                </c:pt>
                <c:pt idx="177">
                  <c:v>0.97888954281560392</c:v>
                </c:pt>
                <c:pt idx="178">
                  <c:v>0.97841627783983398</c:v>
                </c:pt>
                <c:pt idx="179">
                  <c:v>0.98011258304115778</c:v>
                </c:pt>
                <c:pt idx="180">
                  <c:v>0.98162419694197267</c:v>
                </c:pt>
                <c:pt idx="181">
                  <c:v>0.97711592467789321</c:v>
                </c:pt>
                <c:pt idx="182">
                  <c:v>0.97443241439632122</c:v>
                </c:pt>
                <c:pt idx="183">
                  <c:v>0.98034207881801216</c:v>
                </c:pt>
                <c:pt idx="184">
                  <c:v>0.97439885164174189</c:v>
                </c:pt>
                <c:pt idx="185">
                  <c:v>0.97781930529187</c:v>
                </c:pt>
                <c:pt idx="186">
                  <c:v>0.9784601262778081</c:v>
                </c:pt>
                <c:pt idx="187">
                  <c:v>0.98060354539722538</c:v>
                </c:pt>
                <c:pt idx="188">
                  <c:v>0.97769721574655399</c:v>
                </c:pt>
                <c:pt idx="189">
                  <c:v>0.97787877997189876</c:v>
                </c:pt>
                <c:pt idx="190">
                  <c:v>0.97882490580190695</c:v>
                </c:pt>
                <c:pt idx="191">
                  <c:v>0.97777753345914764</c:v>
                </c:pt>
                <c:pt idx="192">
                  <c:v>0.98105830752605583</c:v>
                </c:pt>
                <c:pt idx="193">
                  <c:v>0.9807814394146438</c:v>
                </c:pt>
                <c:pt idx="194">
                  <c:v>0.9749436024724103</c:v>
                </c:pt>
                <c:pt idx="195">
                  <c:v>0.97762317732544335</c:v>
                </c:pt>
                <c:pt idx="196">
                  <c:v>0.97906227969426285</c:v>
                </c:pt>
                <c:pt idx="197">
                  <c:v>0.97509681535424986</c:v>
                </c:pt>
                <c:pt idx="198">
                  <c:v>0.97773609301803455</c:v>
                </c:pt>
                <c:pt idx="199">
                  <c:v>0.97453907933578621</c:v>
                </c:pt>
                <c:pt idx="200">
                  <c:v>0.97893907179374517</c:v>
                </c:pt>
                <c:pt idx="201">
                  <c:v>0.97233641050200337</c:v>
                </c:pt>
                <c:pt idx="202">
                  <c:v>0.97679958606896644</c:v>
                </c:pt>
                <c:pt idx="203">
                  <c:v>0.9732759334772797</c:v>
                </c:pt>
                <c:pt idx="204">
                  <c:v>0.9757064954557032</c:v>
                </c:pt>
                <c:pt idx="205">
                  <c:v>0.9709720502693564</c:v>
                </c:pt>
                <c:pt idx="206">
                  <c:v>0.96791180629140483</c:v>
                </c:pt>
                <c:pt idx="207">
                  <c:v>0.97473042201138038</c:v>
                </c:pt>
                <c:pt idx="208">
                  <c:v>0.97195070992105337</c:v>
                </c:pt>
                <c:pt idx="209">
                  <c:v>0.97477757903650109</c:v>
                </c:pt>
                <c:pt idx="210">
                  <c:v>0.97067568964321382</c:v>
                </c:pt>
                <c:pt idx="211">
                  <c:v>0.97470571820364915</c:v>
                </c:pt>
                <c:pt idx="212">
                  <c:v>0.97305768828899919</c:v>
                </c:pt>
                <c:pt idx="213">
                  <c:v>0.97231615044347586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0.99852607202768984</c:v>
                </c:pt>
                <c:pt idx="223">
                  <c:v>0.99097211332487689</c:v>
                </c:pt>
                <c:pt idx="224">
                  <c:v>0.96843857609203421</c:v>
                </c:pt>
                <c:pt idx="225">
                  <c:v>0.97514550814183998</c:v>
                </c:pt>
                <c:pt idx="226">
                  <c:v>0.96853848679807886</c:v>
                </c:pt>
                <c:pt idx="227">
                  <c:v>0.97749648021949131</c:v>
                </c:pt>
                <c:pt idx="228">
                  <c:v>0.97764745654520568</c:v>
                </c:pt>
                <c:pt idx="229">
                  <c:v>0.97656874429215057</c:v>
                </c:pt>
                <c:pt idx="230">
                  <c:v>0.97001205557612524</c:v>
                </c:pt>
                <c:pt idx="231">
                  <c:v>0.97300864556048783</c:v>
                </c:pt>
                <c:pt idx="232">
                  <c:v>0.97823718053701092</c:v>
                </c:pt>
                <c:pt idx="233">
                  <c:v>0.97370366695837851</c:v>
                </c:pt>
                <c:pt idx="234">
                  <c:v>0.97389148601526976</c:v>
                </c:pt>
                <c:pt idx="235">
                  <c:v>0.97199719400023243</c:v>
                </c:pt>
                <c:pt idx="236">
                  <c:v>0.97396799076448626</c:v>
                </c:pt>
                <c:pt idx="237">
                  <c:v>0.97190988719613369</c:v>
                </c:pt>
                <c:pt idx="238">
                  <c:v>0.97540948346869527</c:v>
                </c:pt>
                <c:pt idx="239">
                  <c:v>0.97487289150172174</c:v>
                </c:pt>
                <c:pt idx="240">
                  <c:v>0.97207779829157925</c:v>
                </c:pt>
                <c:pt idx="241">
                  <c:v>0.97152056242732521</c:v>
                </c:pt>
                <c:pt idx="242">
                  <c:v>0.97108971773477248</c:v>
                </c:pt>
                <c:pt idx="243">
                  <c:v>0.97359334254298846</c:v>
                </c:pt>
                <c:pt idx="244">
                  <c:v>0.97349386998158727</c:v>
                </c:pt>
                <c:pt idx="245">
                  <c:v>0.97571053330312196</c:v>
                </c:pt>
                <c:pt idx="246">
                  <c:v>0.96514326061591271</c:v>
                </c:pt>
                <c:pt idx="247">
                  <c:v>0.97197634660425236</c:v>
                </c:pt>
                <c:pt idx="248">
                  <c:v>0.97219789639657705</c:v>
                </c:pt>
                <c:pt idx="249">
                  <c:v>0.9741573058958497</c:v>
                </c:pt>
                <c:pt idx="250">
                  <c:v>0.97401662792023069</c:v>
                </c:pt>
                <c:pt idx="251">
                  <c:v>0.97681452723325257</c:v>
                </c:pt>
                <c:pt idx="252">
                  <c:v>0.96785693881538171</c:v>
                </c:pt>
                <c:pt idx="253">
                  <c:v>0.9739378147626534</c:v>
                </c:pt>
                <c:pt idx="254">
                  <c:v>0.97590391950345756</c:v>
                </c:pt>
                <c:pt idx="255">
                  <c:v>0.97595981966898382</c:v>
                </c:pt>
                <c:pt idx="256">
                  <c:v>0.97977843744458126</c:v>
                </c:pt>
                <c:pt idx="257">
                  <c:v>0.97880199561123238</c:v>
                </c:pt>
                <c:pt idx="258">
                  <c:v>0.97381762970321872</c:v>
                </c:pt>
                <c:pt idx="259">
                  <c:v>0.9724033432876944</c:v>
                </c:pt>
                <c:pt idx="260">
                  <c:v>0.97575021223223724</c:v>
                </c:pt>
                <c:pt idx="261">
                  <c:v>0.97725673238967647</c:v>
                </c:pt>
                <c:pt idx="262">
                  <c:v>0.97425676950669937</c:v>
                </c:pt>
                <c:pt idx="263">
                  <c:v>0.97676870619988465</c:v>
                </c:pt>
                <c:pt idx="264">
                  <c:v>0.98001553074857828</c:v>
                </c:pt>
                <c:pt idx="265">
                  <c:v>0.98140972973858098</c:v>
                </c:pt>
                <c:pt idx="266">
                  <c:v>0.98093943376267789</c:v>
                </c:pt>
                <c:pt idx="267">
                  <c:v>0.97933035731425822</c:v>
                </c:pt>
                <c:pt idx="268">
                  <c:v>0.97810316120519669</c:v>
                </c:pt>
                <c:pt idx="269">
                  <c:v>0.97945770258114484</c:v>
                </c:pt>
                <c:pt idx="270">
                  <c:v>0.977121923247947</c:v>
                </c:pt>
                <c:pt idx="271">
                  <c:v>0.98109787790255321</c:v>
                </c:pt>
                <c:pt idx="272">
                  <c:v>0.97676517980748823</c:v>
                </c:pt>
                <c:pt idx="273">
                  <c:v>0.97880094738759715</c:v>
                </c:pt>
                <c:pt idx="274">
                  <c:v>0.97852739313665971</c:v>
                </c:pt>
                <c:pt idx="275">
                  <c:v>0.97231619717925521</c:v>
                </c:pt>
                <c:pt idx="276">
                  <c:v>0.97570621371050581</c:v>
                </c:pt>
                <c:pt idx="277">
                  <c:v>0.97254363561310009</c:v>
                </c:pt>
                <c:pt idx="278">
                  <c:v>0.97538403426991183</c:v>
                </c:pt>
                <c:pt idx="279">
                  <c:v>0.97470880261582515</c:v>
                </c:pt>
                <c:pt idx="280">
                  <c:v>0.97689782352310639</c:v>
                </c:pt>
                <c:pt idx="281">
                  <c:v>0.97412258053435852</c:v>
                </c:pt>
                <c:pt idx="282">
                  <c:v>0.97654374127212851</c:v>
                </c:pt>
                <c:pt idx="283">
                  <c:v>0.97809063902941606</c:v>
                </c:pt>
                <c:pt idx="284">
                  <c:v>0.97595828183561673</c:v>
                </c:pt>
                <c:pt idx="285">
                  <c:v>0.97591498547035238</c:v>
                </c:pt>
                <c:pt idx="286">
                  <c:v>0.97990532703102151</c:v>
                </c:pt>
                <c:pt idx="287">
                  <c:v>0.97781029602652536</c:v>
                </c:pt>
                <c:pt idx="288">
                  <c:v>0.97464053911447734</c:v>
                </c:pt>
                <c:pt idx="289">
                  <c:v>0.97664777687151261</c:v>
                </c:pt>
                <c:pt idx="290">
                  <c:v>0.97630132086999621</c:v>
                </c:pt>
                <c:pt idx="291">
                  <c:v>0.97260221640432853</c:v>
                </c:pt>
                <c:pt idx="292">
                  <c:v>0.97337364622591438</c:v>
                </c:pt>
                <c:pt idx="293">
                  <c:v>0.97272397272450939</c:v>
                </c:pt>
                <c:pt idx="294">
                  <c:v>0.97543996048814163</c:v>
                </c:pt>
                <c:pt idx="295">
                  <c:v>0.97803258354995937</c:v>
                </c:pt>
                <c:pt idx="296">
                  <c:v>0.97524782973412139</c:v>
                </c:pt>
                <c:pt idx="297">
                  <c:v>0.97274268370133155</c:v>
                </c:pt>
                <c:pt idx="298">
                  <c:v>0.97267453114009506</c:v>
                </c:pt>
                <c:pt idx="299">
                  <c:v>0.97186277829634016</c:v>
                </c:pt>
                <c:pt idx="300">
                  <c:v>0.97201926466588262</c:v>
                </c:pt>
                <c:pt idx="301">
                  <c:v>0.97343468739845584</c:v>
                </c:pt>
                <c:pt idx="302">
                  <c:v>0.96771502171922252</c:v>
                </c:pt>
                <c:pt idx="303">
                  <c:v>0.97088850567224316</c:v>
                </c:pt>
                <c:pt idx="304">
                  <c:v>0.97048772817013884</c:v>
                </c:pt>
                <c:pt idx="305">
                  <c:v>0.96726571015369944</c:v>
                </c:pt>
                <c:pt idx="306">
                  <c:v>0.97063004454944057</c:v>
                </c:pt>
                <c:pt idx="307">
                  <c:v>0.97239169185327179</c:v>
                </c:pt>
                <c:pt idx="308">
                  <c:v>0.96799314511668866</c:v>
                </c:pt>
                <c:pt idx="309">
                  <c:v>0.97352878973218804</c:v>
                </c:pt>
                <c:pt idx="310">
                  <c:v>0.96850316830915273</c:v>
                </c:pt>
                <c:pt idx="311">
                  <c:v>0.97534245968400657</c:v>
                </c:pt>
                <c:pt idx="312">
                  <c:v>0.97536320728289194</c:v>
                </c:pt>
                <c:pt idx="313">
                  <c:v>0.97196971613950522</c:v>
                </c:pt>
                <c:pt idx="314">
                  <c:v>0.97491994587292707</c:v>
                </c:pt>
                <c:pt idx="315">
                  <c:v>0.97092136928905348</c:v>
                </c:pt>
                <c:pt idx="316">
                  <c:v>0.97822556213515843</c:v>
                </c:pt>
                <c:pt idx="317">
                  <c:v>0.97536249134161634</c:v>
                </c:pt>
                <c:pt idx="318">
                  <c:v>0.97596236498713407</c:v>
                </c:pt>
                <c:pt idx="319">
                  <c:v>0.96815213247338416</c:v>
                </c:pt>
                <c:pt idx="320">
                  <c:v>0.97245679346702207</c:v>
                </c:pt>
                <c:pt idx="321">
                  <c:v>0.97567329654713342</c:v>
                </c:pt>
                <c:pt idx="322">
                  <c:v>0.9751205157825823</c:v>
                </c:pt>
                <c:pt idx="323">
                  <c:v>0.97748136640852212</c:v>
                </c:pt>
                <c:pt idx="324">
                  <c:v>0.97675393696918011</c:v>
                </c:pt>
                <c:pt idx="325">
                  <c:v>0.97649975456575511</c:v>
                </c:pt>
                <c:pt idx="326">
                  <c:v>0.97398910213989276</c:v>
                </c:pt>
                <c:pt idx="327">
                  <c:v>0.97087477355101981</c:v>
                </c:pt>
                <c:pt idx="328">
                  <c:v>0.96482479582430059</c:v>
                </c:pt>
                <c:pt idx="329">
                  <c:v>0.9579365733134052</c:v>
                </c:pt>
                <c:pt idx="330">
                  <c:v>0.98435441209571117</c:v>
                </c:pt>
                <c:pt idx="331">
                  <c:v>0.98072022494025335</c:v>
                </c:pt>
                <c:pt idx="332">
                  <c:v>0.98175266701002484</c:v>
                </c:pt>
                <c:pt idx="333">
                  <c:v>0.98005713844331444</c:v>
                </c:pt>
                <c:pt idx="334">
                  <c:v>0.97653755316287505</c:v>
                </c:pt>
                <c:pt idx="335">
                  <c:v>0.9772593310214357</c:v>
                </c:pt>
                <c:pt idx="336">
                  <c:v>0.97582677329569045</c:v>
                </c:pt>
                <c:pt idx="337">
                  <c:v>0.97669205577812912</c:v>
                </c:pt>
                <c:pt idx="338">
                  <c:v>0.97754672590386005</c:v>
                </c:pt>
                <c:pt idx="339">
                  <c:v>0.97815372299897307</c:v>
                </c:pt>
                <c:pt idx="340">
                  <c:v>0.97513321699955258</c:v>
                </c:pt>
                <c:pt idx="341">
                  <c:v>0.97911082486304823</c:v>
                </c:pt>
                <c:pt idx="342">
                  <c:v>0.9808785182191796</c:v>
                </c:pt>
                <c:pt idx="343">
                  <c:v>0.97808183483728761</c:v>
                </c:pt>
                <c:pt idx="344">
                  <c:v>0.97301583130824842</c:v>
                </c:pt>
                <c:pt idx="345">
                  <c:v>0.97231514265877961</c:v>
                </c:pt>
                <c:pt idx="346">
                  <c:v>0.97500506624421424</c:v>
                </c:pt>
                <c:pt idx="347">
                  <c:v>0.97761614705808197</c:v>
                </c:pt>
                <c:pt idx="348">
                  <c:v>0.98196054799912458</c:v>
                </c:pt>
                <c:pt idx="349">
                  <c:v>0.9762940616570106</c:v>
                </c:pt>
                <c:pt idx="350">
                  <c:v>0.97851301933143375</c:v>
                </c:pt>
                <c:pt idx="351">
                  <c:v>0.97322684917334845</c:v>
                </c:pt>
                <c:pt idx="352">
                  <c:v>0.97215495816653175</c:v>
                </c:pt>
                <c:pt idx="353">
                  <c:v>0.9719801536282493</c:v>
                </c:pt>
                <c:pt idx="354">
                  <c:v>0.97261260558493956</c:v>
                </c:pt>
                <c:pt idx="355">
                  <c:v>0.97441983887745232</c:v>
                </c:pt>
                <c:pt idx="356">
                  <c:v>0.9719172297845734</c:v>
                </c:pt>
                <c:pt idx="357">
                  <c:v>0.97886722987576058</c:v>
                </c:pt>
                <c:pt idx="358">
                  <c:v>0.976408508594656</c:v>
                </c:pt>
                <c:pt idx="359">
                  <c:v>0.97360743275438422</c:v>
                </c:pt>
                <c:pt idx="360">
                  <c:v>0.97859902449827785</c:v>
                </c:pt>
                <c:pt idx="361">
                  <c:v>0.97887535953918026</c:v>
                </c:pt>
                <c:pt idx="362">
                  <c:v>0.98173844132238741</c:v>
                </c:pt>
                <c:pt idx="363">
                  <c:v>0.97731215644924141</c:v>
                </c:pt>
                <c:pt idx="364">
                  <c:v>0.97979804602146237</c:v>
                </c:pt>
                <c:pt idx="365">
                  <c:v>0.97890286965142215</c:v>
                </c:pt>
                <c:pt idx="366">
                  <c:v>0.97935941824948303</c:v>
                </c:pt>
                <c:pt idx="367">
                  <c:v>0.97851316622367657</c:v>
                </c:pt>
                <c:pt idx="368">
                  <c:v>0.97296604364476769</c:v>
                </c:pt>
                <c:pt idx="369">
                  <c:v>0.97942962236913056</c:v>
                </c:pt>
                <c:pt idx="370">
                  <c:v>0.9527846486044762</c:v>
                </c:pt>
                <c:pt idx="371">
                  <c:v>0.98060707151508297</c:v>
                </c:pt>
                <c:pt idx="372">
                  <c:v>0.97763327424964996</c:v>
                </c:pt>
                <c:pt idx="373">
                  <c:v>0.97007239266383705</c:v>
                </c:pt>
                <c:pt idx="374">
                  <c:v>0.97345017219015761</c:v>
                </c:pt>
                <c:pt idx="375">
                  <c:v>0.96739747532050924</c:v>
                </c:pt>
                <c:pt idx="376">
                  <c:v>0.97817957625615093</c:v>
                </c:pt>
                <c:pt idx="377">
                  <c:v>0.97228070624679475</c:v>
                </c:pt>
                <c:pt idx="378">
                  <c:v>0.97433666332609481</c:v>
                </c:pt>
                <c:pt idx="379">
                  <c:v>0.97527160287693226</c:v>
                </c:pt>
                <c:pt idx="380">
                  <c:v>0.97647395120148361</c:v>
                </c:pt>
                <c:pt idx="381">
                  <c:v>0.97876541203143019</c:v>
                </c:pt>
                <c:pt idx="382">
                  <c:v>0.97682868696590508</c:v>
                </c:pt>
                <c:pt idx="383">
                  <c:v>0.97227697836674098</c:v>
                </c:pt>
                <c:pt idx="384">
                  <c:v>0.97283078985228222</c:v>
                </c:pt>
                <c:pt idx="385">
                  <c:v>0.96723405801277307</c:v>
                </c:pt>
                <c:pt idx="386">
                  <c:v>0.9709723578223628</c:v>
                </c:pt>
                <c:pt idx="387">
                  <c:v>0.96962540581984746</c:v>
                </c:pt>
                <c:pt idx="388">
                  <c:v>0.97206283808817506</c:v>
                </c:pt>
                <c:pt idx="389">
                  <c:v>0.96724285222390405</c:v>
                </c:pt>
                <c:pt idx="390">
                  <c:v>0.96740325914253944</c:v>
                </c:pt>
                <c:pt idx="391">
                  <c:v>0.96855329149514058</c:v>
                </c:pt>
                <c:pt idx="392">
                  <c:v>0.96398046868382814</c:v>
                </c:pt>
                <c:pt idx="393">
                  <c:v>0.97314709339686822</c:v>
                </c:pt>
                <c:pt idx="394">
                  <c:v>0.96727708964586478</c:v>
                </c:pt>
                <c:pt idx="395">
                  <c:v>0.97142992602447087</c:v>
                </c:pt>
                <c:pt idx="396">
                  <c:v>0.96820559013829266</c:v>
                </c:pt>
                <c:pt idx="397">
                  <c:v>0.96583856961964498</c:v>
                </c:pt>
                <c:pt idx="398">
                  <c:v>0.96815314493686644</c:v>
                </c:pt>
                <c:pt idx="399">
                  <c:v>0.96441033996159187</c:v>
                </c:pt>
                <c:pt idx="400">
                  <c:v>0.96545280967511082</c:v>
                </c:pt>
                <c:pt idx="401">
                  <c:v>0.96389505552567289</c:v>
                </c:pt>
                <c:pt idx="402">
                  <c:v>0.96818206230892245</c:v>
                </c:pt>
                <c:pt idx="403">
                  <c:v>0.97112444376041074</c:v>
                </c:pt>
                <c:pt idx="404">
                  <c:v>0.97296165976864757</c:v>
                </c:pt>
                <c:pt idx="405">
                  <c:v>0.96957417797837708</c:v>
                </c:pt>
                <c:pt idx="406">
                  <c:v>0.96424084679999544</c:v>
                </c:pt>
                <c:pt idx="407">
                  <c:v>0.96832693256655977</c:v>
                </c:pt>
                <c:pt idx="408">
                  <c:v>0.96953406839220357</c:v>
                </c:pt>
                <c:pt idx="409">
                  <c:v>0.96586504022483444</c:v>
                </c:pt>
                <c:pt idx="410">
                  <c:v>0.96559422585657539</c:v>
                </c:pt>
                <c:pt idx="411">
                  <c:v>0.96669376073219648</c:v>
                </c:pt>
                <c:pt idx="412">
                  <c:v>0.96106171108621741</c:v>
                </c:pt>
                <c:pt idx="413">
                  <c:v>0.96625943768652445</c:v>
                </c:pt>
                <c:pt idx="414">
                  <c:v>0.96333098397021899</c:v>
                </c:pt>
                <c:pt idx="415">
                  <c:v>0.96390868776403282</c:v>
                </c:pt>
                <c:pt idx="416">
                  <c:v>0.96640357313741765</c:v>
                </c:pt>
                <c:pt idx="417">
                  <c:v>0.9680870310076517</c:v>
                </c:pt>
                <c:pt idx="418">
                  <c:v>0.96759709237510616</c:v>
                </c:pt>
                <c:pt idx="419">
                  <c:v>0.9694726671528443</c:v>
                </c:pt>
                <c:pt idx="420">
                  <c:v>0.96887490901711548</c:v>
                </c:pt>
                <c:pt idx="421">
                  <c:v>0.97550392229586835</c:v>
                </c:pt>
                <c:pt idx="422">
                  <c:v>0.97269911784465435</c:v>
                </c:pt>
                <c:pt idx="423">
                  <c:v>0.97033647400756795</c:v>
                </c:pt>
                <c:pt idx="424">
                  <c:v>0.97193267824339125</c:v>
                </c:pt>
                <c:pt idx="425">
                  <c:v>0.96988955678937805</c:v>
                </c:pt>
                <c:pt idx="426">
                  <c:v>0.97570895445077499</c:v>
                </c:pt>
                <c:pt idx="427">
                  <c:v>0.97250584024133802</c:v>
                </c:pt>
                <c:pt idx="428">
                  <c:v>0.97494710317153033</c:v>
                </c:pt>
                <c:pt idx="429">
                  <c:v>0.97162376645253923</c:v>
                </c:pt>
                <c:pt idx="430">
                  <c:v>0.97185767068216844</c:v>
                </c:pt>
                <c:pt idx="431">
                  <c:v>0.97182174125969312</c:v>
                </c:pt>
                <c:pt idx="432">
                  <c:v>0.97161295185414331</c:v>
                </c:pt>
                <c:pt idx="433">
                  <c:v>0.97195912975054799</c:v>
                </c:pt>
                <c:pt idx="434">
                  <c:v>0.97088695701936467</c:v>
                </c:pt>
                <c:pt idx="435">
                  <c:v>0.97477668267008055</c:v>
                </c:pt>
                <c:pt idx="436">
                  <c:v>0.97158757593581124</c:v>
                </c:pt>
                <c:pt idx="437">
                  <c:v>0.97458084993331251</c:v>
                </c:pt>
                <c:pt idx="438">
                  <c:v>0.97025606395317432</c:v>
                </c:pt>
                <c:pt idx="439">
                  <c:v>0.97116134284579592</c:v>
                </c:pt>
                <c:pt idx="440">
                  <c:v>0.9735852156061936</c:v>
                </c:pt>
                <c:pt idx="441">
                  <c:v>0.9714356924554931</c:v>
                </c:pt>
                <c:pt idx="442">
                  <c:v>0.97372873907287516</c:v>
                </c:pt>
                <c:pt idx="443">
                  <c:v>0.97091775728683538</c:v>
                </c:pt>
                <c:pt idx="444">
                  <c:v>0.97325203861769249</c:v>
                </c:pt>
                <c:pt idx="445">
                  <c:v>0.97077747424746086</c:v>
                </c:pt>
                <c:pt idx="446">
                  <c:v>0.97263840203009599</c:v>
                </c:pt>
                <c:pt idx="447">
                  <c:v>0.96947535482283376</c:v>
                </c:pt>
                <c:pt idx="448">
                  <c:v>0.96687533045988316</c:v>
                </c:pt>
                <c:pt idx="449">
                  <c:v>0.97073331055484458</c:v>
                </c:pt>
                <c:pt idx="450">
                  <c:v>0.97030118118705522</c:v>
                </c:pt>
                <c:pt idx="451">
                  <c:v>0.97270849695966288</c:v>
                </c:pt>
                <c:pt idx="452">
                  <c:v>0.96997190584974891</c:v>
                </c:pt>
                <c:pt idx="453">
                  <c:v>0.97207558484933054</c:v>
                </c:pt>
                <c:pt idx="454">
                  <c:v>0.97134195324842099</c:v>
                </c:pt>
                <c:pt idx="455">
                  <c:v>0.97428814564991628</c:v>
                </c:pt>
                <c:pt idx="456">
                  <c:v>0.97169989031056403</c:v>
                </c:pt>
                <c:pt idx="457">
                  <c:v>0.96890177135222777</c:v>
                </c:pt>
                <c:pt idx="458">
                  <c:v>0.97146233428051798</c:v>
                </c:pt>
                <c:pt idx="459">
                  <c:v>0.97363670428329097</c:v>
                </c:pt>
                <c:pt idx="460">
                  <c:v>0.97498796455796333</c:v>
                </c:pt>
                <c:pt idx="461">
                  <c:v>0.97384083826453227</c:v>
                </c:pt>
                <c:pt idx="462">
                  <c:v>0.97651088414595633</c:v>
                </c:pt>
                <c:pt idx="463">
                  <c:v>0.97533421140678567</c:v>
                </c:pt>
                <c:pt idx="464">
                  <c:v>0.97541291771491567</c:v>
                </c:pt>
                <c:pt idx="465">
                  <c:v>0.97312334536418499</c:v>
                </c:pt>
                <c:pt idx="466">
                  <c:v>0.97625006311900431</c:v>
                </c:pt>
                <c:pt idx="467">
                  <c:v>0.9753474224002876</c:v>
                </c:pt>
                <c:pt idx="468">
                  <c:v>0.97378571490706578</c:v>
                </c:pt>
                <c:pt idx="469">
                  <c:v>0.9771671731525815</c:v>
                </c:pt>
                <c:pt idx="470">
                  <c:v>0.97397311600521896</c:v>
                </c:pt>
                <c:pt idx="471">
                  <c:v>0.97809765796107107</c:v>
                </c:pt>
                <c:pt idx="472">
                  <c:v>0.97516653585764834</c:v>
                </c:pt>
                <c:pt idx="473">
                  <c:v>0.97625979692020537</c:v>
                </c:pt>
                <c:pt idx="474">
                  <c:v>0.97373808696783293</c:v>
                </c:pt>
                <c:pt idx="475">
                  <c:v>0.97426320842403269</c:v>
                </c:pt>
                <c:pt idx="476">
                  <c:v>0.97471762738573142</c:v>
                </c:pt>
                <c:pt idx="477">
                  <c:v>0.97284842770648106</c:v>
                </c:pt>
                <c:pt idx="478">
                  <c:v>0.97312912725693235</c:v>
                </c:pt>
                <c:pt idx="479">
                  <c:v>0.96956152810220719</c:v>
                </c:pt>
                <c:pt idx="480">
                  <c:v>0.97389431644018054</c:v>
                </c:pt>
                <c:pt idx="481">
                  <c:v>0.9712099657680292</c:v>
                </c:pt>
                <c:pt idx="482">
                  <c:v>0.9664438272605077</c:v>
                </c:pt>
                <c:pt idx="483">
                  <c:v>0.96903047650377716</c:v>
                </c:pt>
                <c:pt idx="484">
                  <c:v>0.96629909348481968</c:v>
                </c:pt>
                <c:pt idx="485">
                  <c:v>0.96814426784874352</c:v>
                </c:pt>
                <c:pt idx="486">
                  <c:v>0.96409759580290355</c:v>
                </c:pt>
                <c:pt idx="487">
                  <c:v>0.96809506289327329</c:v>
                </c:pt>
                <c:pt idx="488">
                  <c:v>0.96710162838615676</c:v>
                </c:pt>
                <c:pt idx="489">
                  <c:v>0.96548580343015022</c:v>
                </c:pt>
                <c:pt idx="490">
                  <c:v>0.96840874242219066</c:v>
                </c:pt>
                <c:pt idx="491">
                  <c:v>0.96528775347357287</c:v>
                </c:pt>
                <c:pt idx="492">
                  <c:v>0.96943883086097005</c:v>
                </c:pt>
                <c:pt idx="493">
                  <c:v>0.96265341219449474</c:v>
                </c:pt>
                <c:pt idx="494">
                  <c:v>0.96476382123773219</c:v>
                </c:pt>
                <c:pt idx="495">
                  <c:v>0.96429545708597453</c:v>
                </c:pt>
                <c:pt idx="496">
                  <c:v>0.96202775090988779</c:v>
                </c:pt>
                <c:pt idx="497">
                  <c:v>0.96653774917630353</c:v>
                </c:pt>
                <c:pt idx="498">
                  <c:v>0.96404446118047882</c:v>
                </c:pt>
                <c:pt idx="499">
                  <c:v>0.97031761781542625</c:v>
                </c:pt>
                <c:pt idx="500">
                  <c:v>0.96394565639070029</c:v>
                </c:pt>
                <c:pt idx="501">
                  <c:v>0.96746116999735421</c:v>
                </c:pt>
                <c:pt idx="502">
                  <c:v>0.96437366812739644</c:v>
                </c:pt>
                <c:pt idx="503">
                  <c:v>0.96486168535175199</c:v>
                </c:pt>
                <c:pt idx="504">
                  <c:v>0.96621535888503784</c:v>
                </c:pt>
                <c:pt idx="505">
                  <c:v>0.96204536559128273</c:v>
                </c:pt>
                <c:pt idx="506">
                  <c:v>0.96604616729914139</c:v>
                </c:pt>
                <c:pt idx="507">
                  <c:v>0.96330609999854189</c:v>
                </c:pt>
                <c:pt idx="508">
                  <c:v>0.9644340705254647</c:v>
                </c:pt>
                <c:pt idx="509">
                  <c:v>0.96318919233292521</c:v>
                </c:pt>
                <c:pt idx="510">
                  <c:v>0.9621867760106686</c:v>
                </c:pt>
                <c:pt idx="511">
                  <c:v>0.96979461710896764</c:v>
                </c:pt>
                <c:pt idx="512">
                  <c:v>0.96929481987470378</c:v>
                </c:pt>
                <c:pt idx="513">
                  <c:v>0.97287843767583371</c:v>
                </c:pt>
                <c:pt idx="514">
                  <c:v>0.96733037490220908</c:v>
                </c:pt>
                <c:pt idx="515">
                  <c:v>0.97094166436146079</c:v>
                </c:pt>
                <c:pt idx="516">
                  <c:v>0.96834388639778501</c:v>
                </c:pt>
                <c:pt idx="517">
                  <c:v>0.96912082229876528</c:v>
                </c:pt>
                <c:pt idx="518">
                  <c:v>0.96410496005447843</c:v>
                </c:pt>
                <c:pt idx="519">
                  <c:v>0.96846916561202434</c:v>
                </c:pt>
                <c:pt idx="520">
                  <c:v>0.96585506830928336</c:v>
                </c:pt>
                <c:pt idx="521">
                  <c:v>0.96332715206661423</c:v>
                </c:pt>
                <c:pt idx="522">
                  <c:v>0.96448586922669244</c:v>
                </c:pt>
                <c:pt idx="523">
                  <c:v>0.96488245064416045</c:v>
                </c:pt>
                <c:pt idx="524">
                  <c:v>0.96811095431321725</c:v>
                </c:pt>
                <c:pt idx="525">
                  <c:v>0.96493361996029514</c:v>
                </c:pt>
                <c:pt idx="526">
                  <c:v>0.96644007727594938</c:v>
                </c:pt>
                <c:pt idx="527">
                  <c:v>0.96231641719484751</c:v>
                </c:pt>
                <c:pt idx="528">
                  <c:v>0.96631790512468596</c:v>
                </c:pt>
                <c:pt idx="529">
                  <c:v>0.96192301507556566</c:v>
                </c:pt>
                <c:pt idx="530">
                  <c:v>0.96641908924423803</c:v>
                </c:pt>
                <c:pt idx="531">
                  <c:v>0.96219136680012329</c:v>
                </c:pt>
                <c:pt idx="532">
                  <c:v>0.95976295917955823</c:v>
                </c:pt>
                <c:pt idx="533">
                  <c:v>0.96315970590904809</c:v>
                </c:pt>
                <c:pt idx="534">
                  <c:v>0.96027167152671133</c:v>
                </c:pt>
                <c:pt idx="535">
                  <c:v>0.96346516766546852</c:v>
                </c:pt>
                <c:pt idx="536">
                  <c:v>0.96125173584481161</c:v>
                </c:pt>
                <c:pt idx="537">
                  <c:v>0.96489524811965688</c:v>
                </c:pt>
                <c:pt idx="538">
                  <c:v>0.96091319838493883</c:v>
                </c:pt>
                <c:pt idx="539">
                  <c:v>0.96321913317414831</c:v>
                </c:pt>
                <c:pt idx="540">
                  <c:v>0.96201493957582995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0.99635717154147585</c:v>
                </c:pt>
                <c:pt idx="551">
                  <c:v>0.99543015502244769</c:v>
                </c:pt>
                <c:pt idx="552">
                  <c:v>0.97977495838874074</c:v>
                </c:pt>
                <c:pt idx="553">
                  <c:v>0.98131388113657447</c:v>
                </c:pt>
                <c:pt idx="554">
                  <c:v>0.97425684472747276</c:v>
                </c:pt>
                <c:pt idx="555">
                  <c:v>0.97364016212499926</c:v>
                </c:pt>
                <c:pt idx="556">
                  <c:v>0.97166971271298941</c:v>
                </c:pt>
                <c:pt idx="557">
                  <c:v>0.96964458220498784</c:v>
                </c:pt>
                <c:pt idx="558">
                  <c:v>0.96817653600518339</c:v>
                </c:pt>
                <c:pt idx="559">
                  <c:v>0.96429669569838705</c:v>
                </c:pt>
                <c:pt idx="560">
                  <c:v>0.97240058865629175</c:v>
                </c:pt>
                <c:pt idx="561">
                  <c:v>0.9737626809117631</c:v>
                </c:pt>
                <c:pt idx="562">
                  <c:v>0.96445799919946984</c:v>
                </c:pt>
                <c:pt idx="563">
                  <c:v>0.97026209129241914</c:v>
                </c:pt>
                <c:pt idx="564">
                  <c:v>0.97301276964319694</c:v>
                </c:pt>
                <c:pt idx="565">
                  <c:v>0.96955953670931982</c:v>
                </c:pt>
                <c:pt idx="566">
                  <c:v>0.97405939702357924</c:v>
                </c:pt>
                <c:pt idx="567">
                  <c:v>0.96840580509154239</c:v>
                </c:pt>
                <c:pt idx="568">
                  <c:v>0.97254183058504451</c:v>
                </c:pt>
                <c:pt idx="569">
                  <c:v>0.97337821817832126</c:v>
                </c:pt>
                <c:pt idx="570">
                  <c:v>0.97122199285657351</c:v>
                </c:pt>
                <c:pt idx="571">
                  <c:v>0.97618506699276597</c:v>
                </c:pt>
                <c:pt idx="572">
                  <c:v>0.96904754768068102</c:v>
                </c:pt>
                <c:pt idx="573">
                  <c:v>0.96826418334362296</c:v>
                </c:pt>
                <c:pt idx="574">
                  <c:v>0.96241683700703251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8-4EC2-A431-31546CF86E06}"/>
            </c:ext>
          </c:extLst>
        </c:ser>
        <c:ser>
          <c:idx val="1"/>
          <c:order val="1"/>
          <c:tx>
            <c:v>Límite Inferior FP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'Datos y Cálculos'!$AJ$4:$AJ$578</c:f>
              <c:numCache>
                <c:formatCode>General</c:formatCode>
                <c:ptCount val="57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0.9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0.9</c:v>
                </c:pt>
                <c:pt idx="66">
                  <c:v>0.9</c:v>
                </c:pt>
                <c:pt idx="67">
                  <c:v>0.9</c:v>
                </c:pt>
                <c:pt idx="68">
                  <c:v>0.9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0.9</c:v>
                </c:pt>
                <c:pt idx="73">
                  <c:v>0.9</c:v>
                </c:pt>
                <c:pt idx="74">
                  <c:v>0.9</c:v>
                </c:pt>
                <c:pt idx="75">
                  <c:v>0.9</c:v>
                </c:pt>
                <c:pt idx="76">
                  <c:v>0.9</c:v>
                </c:pt>
                <c:pt idx="77">
                  <c:v>0.9</c:v>
                </c:pt>
                <c:pt idx="78">
                  <c:v>0.9</c:v>
                </c:pt>
                <c:pt idx="79">
                  <c:v>0.9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0.9</c:v>
                </c:pt>
                <c:pt idx="192">
                  <c:v>0.9</c:v>
                </c:pt>
                <c:pt idx="193">
                  <c:v>0.9</c:v>
                </c:pt>
                <c:pt idx="194">
                  <c:v>0.9</c:v>
                </c:pt>
                <c:pt idx="195">
                  <c:v>0.9</c:v>
                </c:pt>
                <c:pt idx="196">
                  <c:v>0.9</c:v>
                </c:pt>
                <c:pt idx="197">
                  <c:v>0.9</c:v>
                </c:pt>
                <c:pt idx="198">
                  <c:v>0.9</c:v>
                </c:pt>
                <c:pt idx="199">
                  <c:v>0.9</c:v>
                </c:pt>
                <c:pt idx="200">
                  <c:v>0.9</c:v>
                </c:pt>
                <c:pt idx="201">
                  <c:v>0.9</c:v>
                </c:pt>
                <c:pt idx="202">
                  <c:v>0.9</c:v>
                </c:pt>
                <c:pt idx="203">
                  <c:v>0.9</c:v>
                </c:pt>
                <c:pt idx="204">
                  <c:v>0.9</c:v>
                </c:pt>
                <c:pt idx="205">
                  <c:v>0.9</c:v>
                </c:pt>
                <c:pt idx="206">
                  <c:v>0.9</c:v>
                </c:pt>
                <c:pt idx="207">
                  <c:v>0.9</c:v>
                </c:pt>
                <c:pt idx="208">
                  <c:v>0.9</c:v>
                </c:pt>
                <c:pt idx="209">
                  <c:v>0.9</c:v>
                </c:pt>
                <c:pt idx="210">
                  <c:v>0.9</c:v>
                </c:pt>
                <c:pt idx="211">
                  <c:v>0.9</c:v>
                </c:pt>
                <c:pt idx="212">
                  <c:v>0.9</c:v>
                </c:pt>
                <c:pt idx="213">
                  <c:v>0.9</c:v>
                </c:pt>
                <c:pt idx="214">
                  <c:v>0.9</c:v>
                </c:pt>
                <c:pt idx="215">
                  <c:v>0.9</c:v>
                </c:pt>
                <c:pt idx="216">
                  <c:v>0.9</c:v>
                </c:pt>
                <c:pt idx="217">
                  <c:v>0.9</c:v>
                </c:pt>
                <c:pt idx="218">
                  <c:v>0.9</c:v>
                </c:pt>
                <c:pt idx="219">
                  <c:v>0.9</c:v>
                </c:pt>
                <c:pt idx="220">
                  <c:v>0.9</c:v>
                </c:pt>
                <c:pt idx="221">
                  <c:v>0.9</c:v>
                </c:pt>
                <c:pt idx="222">
                  <c:v>0.9</c:v>
                </c:pt>
                <c:pt idx="223">
                  <c:v>0.9</c:v>
                </c:pt>
                <c:pt idx="224">
                  <c:v>0.9</c:v>
                </c:pt>
                <c:pt idx="225">
                  <c:v>0.9</c:v>
                </c:pt>
                <c:pt idx="226">
                  <c:v>0.9</c:v>
                </c:pt>
                <c:pt idx="227">
                  <c:v>0.9</c:v>
                </c:pt>
                <c:pt idx="228">
                  <c:v>0.9</c:v>
                </c:pt>
                <c:pt idx="229">
                  <c:v>0.9</c:v>
                </c:pt>
                <c:pt idx="230">
                  <c:v>0.9</c:v>
                </c:pt>
                <c:pt idx="231">
                  <c:v>0.9</c:v>
                </c:pt>
                <c:pt idx="232">
                  <c:v>0.9</c:v>
                </c:pt>
                <c:pt idx="233">
                  <c:v>0.9</c:v>
                </c:pt>
                <c:pt idx="234">
                  <c:v>0.9</c:v>
                </c:pt>
                <c:pt idx="235">
                  <c:v>0.9</c:v>
                </c:pt>
                <c:pt idx="236">
                  <c:v>0.9</c:v>
                </c:pt>
                <c:pt idx="237">
                  <c:v>0.9</c:v>
                </c:pt>
                <c:pt idx="238">
                  <c:v>0.9</c:v>
                </c:pt>
                <c:pt idx="239">
                  <c:v>0.9</c:v>
                </c:pt>
                <c:pt idx="240">
                  <c:v>0.9</c:v>
                </c:pt>
                <c:pt idx="241">
                  <c:v>0.9</c:v>
                </c:pt>
                <c:pt idx="242">
                  <c:v>0.9</c:v>
                </c:pt>
                <c:pt idx="243">
                  <c:v>0.9</c:v>
                </c:pt>
                <c:pt idx="244">
                  <c:v>0.9</c:v>
                </c:pt>
                <c:pt idx="245">
                  <c:v>0.9</c:v>
                </c:pt>
                <c:pt idx="246">
                  <c:v>0.9</c:v>
                </c:pt>
                <c:pt idx="247">
                  <c:v>0.9</c:v>
                </c:pt>
                <c:pt idx="248">
                  <c:v>0.9</c:v>
                </c:pt>
                <c:pt idx="249">
                  <c:v>0.9</c:v>
                </c:pt>
                <c:pt idx="250">
                  <c:v>0.9</c:v>
                </c:pt>
                <c:pt idx="251">
                  <c:v>0.9</c:v>
                </c:pt>
                <c:pt idx="252">
                  <c:v>0.9</c:v>
                </c:pt>
                <c:pt idx="253">
                  <c:v>0.9</c:v>
                </c:pt>
                <c:pt idx="254">
                  <c:v>0.9</c:v>
                </c:pt>
                <c:pt idx="255">
                  <c:v>0.9</c:v>
                </c:pt>
                <c:pt idx="256">
                  <c:v>0.9</c:v>
                </c:pt>
                <c:pt idx="257">
                  <c:v>0.9</c:v>
                </c:pt>
                <c:pt idx="258">
                  <c:v>0.9</c:v>
                </c:pt>
                <c:pt idx="259">
                  <c:v>0.9</c:v>
                </c:pt>
                <c:pt idx="260">
                  <c:v>0.9</c:v>
                </c:pt>
                <c:pt idx="261">
                  <c:v>0.9</c:v>
                </c:pt>
                <c:pt idx="262">
                  <c:v>0.9</c:v>
                </c:pt>
                <c:pt idx="263">
                  <c:v>0.9</c:v>
                </c:pt>
                <c:pt idx="264">
                  <c:v>0.9</c:v>
                </c:pt>
                <c:pt idx="265">
                  <c:v>0.9</c:v>
                </c:pt>
                <c:pt idx="266">
                  <c:v>0.9</c:v>
                </c:pt>
                <c:pt idx="267">
                  <c:v>0.9</c:v>
                </c:pt>
                <c:pt idx="268">
                  <c:v>0.9</c:v>
                </c:pt>
                <c:pt idx="269">
                  <c:v>0.9</c:v>
                </c:pt>
                <c:pt idx="270">
                  <c:v>0.9</c:v>
                </c:pt>
                <c:pt idx="271">
                  <c:v>0.9</c:v>
                </c:pt>
                <c:pt idx="272">
                  <c:v>0.9</c:v>
                </c:pt>
                <c:pt idx="273">
                  <c:v>0.9</c:v>
                </c:pt>
                <c:pt idx="274">
                  <c:v>0.9</c:v>
                </c:pt>
                <c:pt idx="275">
                  <c:v>0.9</c:v>
                </c:pt>
                <c:pt idx="276">
                  <c:v>0.9</c:v>
                </c:pt>
                <c:pt idx="277">
                  <c:v>0.9</c:v>
                </c:pt>
                <c:pt idx="278">
                  <c:v>0.9</c:v>
                </c:pt>
                <c:pt idx="279">
                  <c:v>0.9</c:v>
                </c:pt>
                <c:pt idx="280">
                  <c:v>0.9</c:v>
                </c:pt>
                <c:pt idx="281">
                  <c:v>0.9</c:v>
                </c:pt>
                <c:pt idx="282">
                  <c:v>0.9</c:v>
                </c:pt>
                <c:pt idx="283">
                  <c:v>0.9</c:v>
                </c:pt>
                <c:pt idx="284">
                  <c:v>0.9</c:v>
                </c:pt>
                <c:pt idx="285">
                  <c:v>0.9</c:v>
                </c:pt>
                <c:pt idx="286">
                  <c:v>0.9</c:v>
                </c:pt>
                <c:pt idx="287">
                  <c:v>0.9</c:v>
                </c:pt>
                <c:pt idx="288">
                  <c:v>0.9</c:v>
                </c:pt>
                <c:pt idx="289">
                  <c:v>0.9</c:v>
                </c:pt>
                <c:pt idx="290">
                  <c:v>0.9</c:v>
                </c:pt>
                <c:pt idx="291">
                  <c:v>0.9</c:v>
                </c:pt>
                <c:pt idx="292">
                  <c:v>0.9</c:v>
                </c:pt>
                <c:pt idx="293">
                  <c:v>0.9</c:v>
                </c:pt>
                <c:pt idx="294">
                  <c:v>0.9</c:v>
                </c:pt>
                <c:pt idx="295">
                  <c:v>0.9</c:v>
                </c:pt>
                <c:pt idx="296">
                  <c:v>0.9</c:v>
                </c:pt>
                <c:pt idx="297">
                  <c:v>0.9</c:v>
                </c:pt>
                <c:pt idx="298">
                  <c:v>0.9</c:v>
                </c:pt>
                <c:pt idx="299">
                  <c:v>0.9</c:v>
                </c:pt>
                <c:pt idx="300">
                  <c:v>0.9</c:v>
                </c:pt>
                <c:pt idx="301">
                  <c:v>0.9</c:v>
                </c:pt>
                <c:pt idx="302">
                  <c:v>0.9</c:v>
                </c:pt>
                <c:pt idx="303">
                  <c:v>0.9</c:v>
                </c:pt>
                <c:pt idx="304">
                  <c:v>0.9</c:v>
                </c:pt>
                <c:pt idx="305">
                  <c:v>0.9</c:v>
                </c:pt>
                <c:pt idx="306">
                  <c:v>0.9</c:v>
                </c:pt>
                <c:pt idx="307">
                  <c:v>0.9</c:v>
                </c:pt>
                <c:pt idx="308">
                  <c:v>0.9</c:v>
                </c:pt>
                <c:pt idx="309">
                  <c:v>0.9</c:v>
                </c:pt>
                <c:pt idx="310">
                  <c:v>0.9</c:v>
                </c:pt>
                <c:pt idx="311">
                  <c:v>0.9</c:v>
                </c:pt>
                <c:pt idx="312">
                  <c:v>0.9</c:v>
                </c:pt>
                <c:pt idx="313">
                  <c:v>0.9</c:v>
                </c:pt>
                <c:pt idx="314">
                  <c:v>0.9</c:v>
                </c:pt>
                <c:pt idx="315">
                  <c:v>0.9</c:v>
                </c:pt>
                <c:pt idx="316">
                  <c:v>0.9</c:v>
                </c:pt>
                <c:pt idx="317">
                  <c:v>0.9</c:v>
                </c:pt>
                <c:pt idx="318">
                  <c:v>0.9</c:v>
                </c:pt>
                <c:pt idx="319">
                  <c:v>0.9</c:v>
                </c:pt>
                <c:pt idx="320">
                  <c:v>0.9</c:v>
                </c:pt>
                <c:pt idx="321">
                  <c:v>0.9</c:v>
                </c:pt>
                <c:pt idx="322">
                  <c:v>0.9</c:v>
                </c:pt>
                <c:pt idx="323">
                  <c:v>0.9</c:v>
                </c:pt>
                <c:pt idx="324">
                  <c:v>0.9</c:v>
                </c:pt>
                <c:pt idx="325">
                  <c:v>0.9</c:v>
                </c:pt>
                <c:pt idx="326">
                  <c:v>0.9</c:v>
                </c:pt>
                <c:pt idx="327">
                  <c:v>0.9</c:v>
                </c:pt>
                <c:pt idx="328">
                  <c:v>0.9</c:v>
                </c:pt>
                <c:pt idx="329">
                  <c:v>0.9</c:v>
                </c:pt>
                <c:pt idx="330">
                  <c:v>0.9</c:v>
                </c:pt>
                <c:pt idx="331">
                  <c:v>0.9</c:v>
                </c:pt>
                <c:pt idx="332">
                  <c:v>0.9</c:v>
                </c:pt>
                <c:pt idx="333">
                  <c:v>0.9</c:v>
                </c:pt>
                <c:pt idx="334">
                  <c:v>0.9</c:v>
                </c:pt>
                <c:pt idx="335">
                  <c:v>0.9</c:v>
                </c:pt>
                <c:pt idx="336">
                  <c:v>0.9</c:v>
                </c:pt>
                <c:pt idx="337">
                  <c:v>0.9</c:v>
                </c:pt>
                <c:pt idx="338">
                  <c:v>0.9</c:v>
                </c:pt>
                <c:pt idx="339">
                  <c:v>0.9</c:v>
                </c:pt>
                <c:pt idx="340">
                  <c:v>0.9</c:v>
                </c:pt>
                <c:pt idx="341">
                  <c:v>0.9</c:v>
                </c:pt>
                <c:pt idx="342">
                  <c:v>0.9</c:v>
                </c:pt>
                <c:pt idx="343">
                  <c:v>0.9</c:v>
                </c:pt>
                <c:pt idx="344">
                  <c:v>0.9</c:v>
                </c:pt>
                <c:pt idx="345">
                  <c:v>0.9</c:v>
                </c:pt>
                <c:pt idx="346">
                  <c:v>0.9</c:v>
                </c:pt>
                <c:pt idx="347">
                  <c:v>0.9</c:v>
                </c:pt>
                <c:pt idx="348">
                  <c:v>0.9</c:v>
                </c:pt>
                <c:pt idx="349">
                  <c:v>0.9</c:v>
                </c:pt>
                <c:pt idx="350">
                  <c:v>0.9</c:v>
                </c:pt>
                <c:pt idx="351">
                  <c:v>0.9</c:v>
                </c:pt>
                <c:pt idx="352">
                  <c:v>0.9</c:v>
                </c:pt>
                <c:pt idx="353">
                  <c:v>0.9</c:v>
                </c:pt>
                <c:pt idx="354">
                  <c:v>0.9</c:v>
                </c:pt>
                <c:pt idx="355">
                  <c:v>0.9</c:v>
                </c:pt>
                <c:pt idx="356">
                  <c:v>0.9</c:v>
                </c:pt>
                <c:pt idx="357">
                  <c:v>0.9</c:v>
                </c:pt>
                <c:pt idx="358">
                  <c:v>0.9</c:v>
                </c:pt>
                <c:pt idx="359">
                  <c:v>0.9</c:v>
                </c:pt>
                <c:pt idx="360">
                  <c:v>0.9</c:v>
                </c:pt>
                <c:pt idx="361">
                  <c:v>0.9</c:v>
                </c:pt>
                <c:pt idx="362">
                  <c:v>0.9</c:v>
                </c:pt>
                <c:pt idx="363">
                  <c:v>0.9</c:v>
                </c:pt>
                <c:pt idx="364">
                  <c:v>0.9</c:v>
                </c:pt>
                <c:pt idx="365">
                  <c:v>0.9</c:v>
                </c:pt>
                <c:pt idx="366">
                  <c:v>0.9</c:v>
                </c:pt>
                <c:pt idx="367">
                  <c:v>0.9</c:v>
                </c:pt>
                <c:pt idx="368">
                  <c:v>0.9</c:v>
                </c:pt>
                <c:pt idx="369">
                  <c:v>0.9</c:v>
                </c:pt>
                <c:pt idx="370">
                  <c:v>0.9</c:v>
                </c:pt>
                <c:pt idx="371">
                  <c:v>0.9</c:v>
                </c:pt>
                <c:pt idx="372">
                  <c:v>0.9</c:v>
                </c:pt>
                <c:pt idx="373">
                  <c:v>0.9</c:v>
                </c:pt>
                <c:pt idx="374">
                  <c:v>0.9</c:v>
                </c:pt>
                <c:pt idx="375">
                  <c:v>0.9</c:v>
                </c:pt>
                <c:pt idx="376">
                  <c:v>0.9</c:v>
                </c:pt>
                <c:pt idx="377">
                  <c:v>0.9</c:v>
                </c:pt>
                <c:pt idx="378">
                  <c:v>0.9</c:v>
                </c:pt>
                <c:pt idx="379">
                  <c:v>0.9</c:v>
                </c:pt>
                <c:pt idx="380">
                  <c:v>0.9</c:v>
                </c:pt>
                <c:pt idx="381">
                  <c:v>0.9</c:v>
                </c:pt>
                <c:pt idx="382">
                  <c:v>0.9</c:v>
                </c:pt>
                <c:pt idx="383">
                  <c:v>0.9</c:v>
                </c:pt>
                <c:pt idx="384">
                  <c:v>0.9</c:v>
                </c:pt>
                <c:pt idx="385">
                  <c:v>0.9</c:v>
                </c:pt>
                <c:pt idx="386">
                  <c:v>0.9</c:v>
                </c:pt>
                <c:pt idx="387">
                  <c:v>0.9</c:v>
                </c:pt>
                <c:pt idx="388">
                  <c:v>0.9</c:v>
                </c:pt>
                <c:pt idx="389">
                  <c:v>0.9</c:v>
                </c:pt>
                <c:pt idx="390">
                  <c:v>0.9</c:v>
                </c:pt>
                <c:pt idx="391">
                  <c:v>0.9</c:v>
                </c:pt>
                <c:pt idx="392">
                  <c:v>0.9</c:v>
                </c:pt>
                <c:pt idx="393">
                  <c:v>0.9</c:v>
                </c:pt>
                <c:pt idx="394">
                  <c:v>0.9</c:v>
                </c:pt>
                <c:pt idx="395">
                  <c:v>0.9</c:v>
                </c:pt>
                <c:pt idx="396">
                  <c:v>0.9</c:v>
                </c:pt>
                <c:pt idx="397">
                  <c:v>0.9</c:v>
                </c:pt>
                <c:pt idx="398">
                  <c:v>0.9</c:v>
                </c:pt>
                <c:pt idx="399">
                  <c:v>0.9</c:v>
                </c:pt>
                <c:pt idx="400">
                  <c:v>0.9</c:v>
                </c:pt>
                <c:pt idx="401">
                  <c:v>0.9</c:v>
                </c:pt>
                <c:pt idx="402">
                  <c:v>0.9</c:v>
                </c:pt>
                <c:pt idx="403">
                  <c:v>0.9</c:v>
                </c:pt>
                <c:pt idx="404">
                  <c:v>0.9</c:v>
                </c:pt>
                <c:pt idx="405">
                  <c:v>0.9</c:v>
                </c:pt>
                <c:pt idx="406">
                  <c:v>0.9</c:v>
                </c:pt>
                <c:pt idx="407">
                  <c:v>0.9</c:v>
                </c:pt>
                <c:pt idx="408">
                  <c:v>0.9</c:v>
                </c:pt>
                <c:pt idx="409">
                  <c:v>0.9</c:v>
                </c:pt>
                <c:pt idx="410">
                  <c:v>0.9</c:v>
                </c:pt>
                <c:pt idx="411">
                  <c:v>0.9</c:v>
                </c:pt>
                <c:pt idx="412">
                  <c:v>0.9</c:v>
                </c:pt>
                <c:pt idx="413">
                  <c:v>0.9</c:v>
                </c:pt>
                <c:pt idx="414">
                  <c:v>0.9</c:v>
                </c:pt>
                <c:pt idx="415">
                  <c:v>0.9</c:v>
                </c:pt>
                <c:pt idx="416">
                  <c:v>0.9</c:v>
                </c:pt>
                <c:pt idx="417">
                  <c:v>0.9</c:v>
                </c:pt>
                <c:pt idx="418">
                  <c:v>0.9</c:v>
                </c:pt>
                <c:pt idx="419">
                  <c:v>0.9</c:v>
                </c:pt>
                <c:pt idx="420">
                  <c:v>0.9</c:v>
                </c:pt>
                <c:pt idx="421">
                  <c:v>0.9</c:v>
                </c:pt>
                <c:pt idx="422">
                  <c:v>0.9</c:v>
                </c:pt>
                <c:pt idx="423">
                  <c:v>0.9</c:v>
                </c:pt>
                <c:pt idx="424">
                  <c:v>0.9</c:v>
                </c:pt>
                <c:pt idx="425">
                  <c:v>0.9</c:v>
                </c:pt>
                <c:pt idx="426">
                  <c:v>0.9</c:v>
                </c:pt>
                <c:pt idx="427">
                  <c:v>0.9</c:v>
                </c:pt>
                <c:pt idx="428">
                  <c:v>0.9</c:v>
                </c:pt>
                <c:pt idx="429">
                  <c:v>0.9</c:v>
                </c:pt>
                <c:pt idx="430">
                  <c:v>0.9</c:v>
                </c:pt>
                <c:pt idx="431">
                  <c:v>0.9</c:v>
                </c:pt>
                <c:pt idx="432">
                  <c:v>0.9</c:v>
                </c:pt>
                <c:pt idx="433">
                  <c:v>0.9</c:v>
                </c:pt>
                <c:pt idx="434">
                  <c:v>0.9</c:v>
                </c:pt>
                <c:pt idx="435">
                  <c:v>0.9</c:v>
                </c:pt>
                <c:pt idx="436">
                  <c:v>0.9</c:v>
                </c:pt>
                <c:pt idx="437">
                  <c:v>0.9</c:v>
                </c:pt>
                <c:pt idx="438">
                  <c:v>0.9</c:v>
                </c:pt>
                <c:pt idx="439">
                  <c:v>0.9</c:v>
                </c:pt>
                <c:pt idx="440">
                  <c:v>0.9</c:v>
                </c:pt>
                <c:pt idx="441">
                  <c:v>0.9</c:v>
                </c:pt>
                <c:pt idx="442">
                  <c:v>0.9</c:v>
                </c:pt>
                <c:pt idx="443">
                  <c:v>0.9</c:v>
                </c:pt>
                <c:pt idx="444">
                  <c:v>0.9</c:v>
                </c:pt>
                <c:pt idx="445">
                  <c:v>0.9</c:v>
                </c:pt>
                <c:pt idx="446">
                  <c:v>0.9</c:v>
                </c:pt>
                <c:pt idx="447">
                  <c:v>0.9</c:v>
                </c:pt>
                <c:pt idx="448">
                  <c:v>0.9</c:v>
                </c:pt>
                <c:pt idx="449">
                  <c:v>0.9</c:v>
                </c:pt>
                <c:pt idx="450">
                  <c:v>0.9</c:v>
                </c:pt>
                <c:pt idx="451">
                  <c:v>0.9</c:v>
                </c:pt>
                <c:pt idx="452">
                  <c:v>0.9</c:v>
                </c:pt>
                <c:pt idx="453">
                  <c:v>0.9</c:v>
                </c:pt>
                <c:pt idx="454">
                  <c:v>0.9</c:v>
                </c:pt>
                <c:pt idx="455">
                  <c:v>0.9</c:v>
                </c:pt>
                <c:pt idx="456">
                  <c:v>0.9</c:v>
                </c:pt>
                <c:pt idx="457">
                  <c:v>0.9</c:v>
                </c:pt>
                <c:pt idx="458">
                  <c:v>0.9</c:v>
                </c:pt>
                <c:pt idx="459">
                  <c:v>0.9</c:v>
                </c:pt>
                <c:pt idx="460">
                  <c:v>0.9</c:v>
                </c:pt>
                <c:pt idx="461">
                  <c:v>0.9</c:v>
                </c:pt>
                <c:pt idx="462">
                  <c:v>0.9</c:v>
                </c:pt>
                <c:pt idx="463">
                  <c:v>0.9</c:v>
                </c:pt>
                <c:pt idx="464">
                  <c:v>0.9</c:v>
                </c:pt>
                <c:pt idx="465">
                  <c:v>0.9</c:v>
                </c:pt>
                <c:pt idx="466">
                  <c:v>0.9</c:v>
                </c:pt>
                <c:pt idx="467">
                  <c:v>0.9</c:v>
                </c:pt>
                <c:pt idx="468">
                  <c:v>0.9</c:v>
                </c:pt>
                <c:pt idx="469">
                  <c:v>0.9</c:v>
                </c:pt>
                <c:pt idx="470">
                  <c:v>0.9</c:v>
                </c:pt>
                <c:pt idx="471">
                  <c:v>0.9</c:v>
                </c:pt>
                <c:pt idx="472">
                  <c:v>0.9</c:v>
                </c:pt>
                <c:pt idx="473">
                  <c:v>0.9</c:v>
                </c:pt>
                <c:pt idx="474">
                  <c:v>0.9</c:v>
                </c:pt>
                <c:pt idx="475">
                  <c:v>0.9</c:v>
                </c:pt>
                <c:pt idx="476">
                  <c:v>0.9</c:v>
                </c:pt>
                <c:pt idx="477">
                  <c:v>0.9</c:v>
                </c:pt>
                <c:pt idx="478">
                  <c:v>0.9</c:v>
                </c:pt>
                <c:pt idx="479">
                  <c:v>0.9</c:v>
                </c:pt>
                <c:pt idx="480">
                  <c:v>0.9</c:v>
                </c:pt>
                <c:pt idx="481">
                  <c:v>0.9</c:v>
                </c:pt>
                <c:pt idx="482">
                  <c:v>0.9</c:v>
                </c:pt>
                <c:pt idx="483">
                  <c:v>0.9</c:v>
                </c:pt>
                <c:pt idx="484">
                  <c:v>0.9</c:v>
                </c:pt>
                <c:pt idx="485">
                  <c:v>0.9</c:v>
                </c:pt>
                <c:pt idx="486">
                  <c:v>0.9</c:v>
                </c:pt>
                <c:pt idx="487">
                  <c:v>0.9</c:v>
                </c:pt>
                <c:pt idx="488">
                  <c:v>0.9</c:v>
                </c:pt>
                <c:pt idx="489">
                  <c:v>0.9</c:v>
                </c:pt>
                <c:pt idx="490">
                  <c:v>0.9</c:v>
                </c:pt>
                <c:pt idx="491">
                  <c:v>0.9</c:v>
                </c:pt>
                <c:pt idx="492">
                  <c:v>0.9</c:v>
                </c:pt>
                <c:pt idx="493">
                  <c:v>0.9</c:v>
                </c:pt>
                <c:pt idx="494">
                  <c:v>0.9</c:v>
                </c:pt>
                <c:pt idx="495">
                  <c:v>0.9</c:v>
                </c:pt>
                <c:pt idx="496">
                  <c:v>0.9</c:v>
                </c:pt>
                <c:pt idx="497">
                  <c:v>0.9</c:v>
                </c:pt>
                <c:pt idx="498">
                  <c:v>0.9</c:v>
                </c:pt>
                <c:pt idx="499">
                  <c:v>0.9</c:v>
                </c:pt>
                <c:pt idx="500">
                  <c:v>0.9</c:v>
                </c:pt>
                <c:pt idx="501">
                  <c:v>0.9</c:v>
                </c:pt>
                <c:pt idx="502">
                  <c:v>0.9</c:v>
                </c:pt>
                <c:pt idx="503">
                  <c:v>0.9</c:v>
                </c:pt>
                <c:pt idx="504">
                  <c:v>0.9</c:v>
                </c:pt>
                <c:pt idx="505">
                  <c:v>0.9</c:v>
                </c:pt>
                <c:pt idx="506">
                  <c:v>0.9</c:v>
                </c:pt>
                <c:pt idx="507">
                  <c:v>0.9</c:v>
                </c:pt>
                <c:pt idx="508">
                  <c:v>0.9</c:v>
                </c:pt>
                <c:pt idx="509">
                  <c:v>0.9</c:v>
                </c:pt>
                <c:pt idx="510">
                  <c:v>0.9</c:v>
                </c:pt>
                <c:pt idx="511">
                  <c:v>0.9</c:v>
                </c:pt>
                <c:pt idx="512">
                  <c:v>0.9</c:v>
                </c:pt>
                <c:pt idx="513">
                  <c:v>0.9</c:v>
                </c:pt>
                <c:pt idx="514">
                  <c:v>0.9</c:v>
                </c:pt>
                <c:pt idx="515">
                  <c:v>0.9</c:v>
                </c:pt>
                <c:pt idx="516">
                  <c:v>0.9</c:v>
                </c:pt>
                <c:pt idx="517">
                  <c:v>0.9</c:v>
                </c:pt>
                <c:pt idx="518">
                  <c:v>0.9</c:v>
                </c:pt>
                <c:pt idx="519">
                  <c:v>0.9</c:v>
                </c:pt>
                <c:pt idx="520">
                  <c:v>0.9</c:v>
                </c:pt>
                <c:pt idx="521">
                  <c:v>0.9</c:v>
                </c:pt>
                <c:pt idx="522">
                  <c:v>0.9</c:v>
                </c:pt>
                <c:pt idx="523">
                  <c:v>0.9</c:v>
                </c:pt>
                <c:pt idx="524">
                  <c:v>0.9</c:v>
                </c:pt>
                <c:pt idx="525">
                  <c:v>0.9</c:v>
                </c:pt>
                <c:pt idx="526">
                  <c:v>0.9</c:v>
                </c:pt>
                <c:pt idx="527">
                  <c:v>0.9</c:v>
                </c:pt>
                <c:pt idx="528">
                  <c:v>0.9</c:v>
                </c:pt>
                <c:pt idx="529">
                  <c:v>0.9</c:v>
                </c:pt>
                <c:pt idx="530">
                  <c:v>0.9</c:v>
                </c:pt>
                <c:pt idx="531">
                  <c:v>0.9</c:v>
                </c:pt>
                <c:pt idx="532">
                  <c:v>0.9</c:v>
                </c:pt>
                <c:pt idx="533">
                  <c:v>0.9</c:v>
                </c:pt>
                <c:pt idx="534">
                  <c:v>0.9</c:v>
                </c:pt>
                <c:pt idx="535">
                  <c:v>0.9</c:v>
                </c:pt>
                <c:pt idx="536">
                  <c:v>0.9</c:v>
                </c:pt>
                <c:pt idx="537">
                  <c:v>0.9</c:v>
                </c:pt>
                <c:pt idx="538">
                  <c:v>0.9</c:v>
                </c:pt>
                <c:pt idx="539">
                  <c:v>0.9</c:v>
                </c:pt>
                <c:pt idx="540">
                  <c:v>0.9</c:v>
                </c:pt>
                <c:pt idx="541">
                  <c:v>0.9</c:v>
                </c:pt>
                <c:pt idx="542">
                  <c:v>0.9</c:v>
                </c:pt>
                <c:pt idx="543">
                  <c:v>0.9</c:v>
                </c:pt>
                <c:pt idx="544">
                  <c:v>0.9</c:v>
                </c:pt>
                <c:pt idx="545">
                  <c:v>0.9</c:v>
                </c:pt>
                <c:pt idx="546">
                  <c:v>0.9</c:v>
                </c:pt>
                <c:pt idx="547">
                  <c:v>0.9</c:v>
                </c:pt>
                <c:pt idx="548">
                  <c:v>0.9</c:v>
                </c:pt>
                <c:pt idx="549">
                  <c:v>0.9</c:v>
                </c:pt>
                <c:pt idx="550">
                  <c:v>0.9</c:v>
                </c:pt>
                <c:pt idx="551">
                  <c:v>0.9</c:v>
                </c:pt>
                <c:pt idx="552">
                  <c:v>0.9</c:v>
                </c:pt>
                <c:pt idx="553">
                  <c:v>0.9</c:v>
                </c:pt>
                <c:pt idx="554">
                  <c:v>0.9</c:v>
                </c:pt>
                <c:pt idx="555">
                  <c:v>0.9</c:v>
                </c:pt>
                <c:pt idx="556">
                  <c:v>0.9</c:v>
                </c:pt>
                <c:pt idx="557">
                  <c:v>0.9</c:v>
                </c:pt>
                <c:pt idx="558">
                  <c:v>0.9</c:v>
                </c:pt>
                <c:pt idx="559">
                  <c:v>0.9</c:v>
                </c:pt>
                <c:pt idx="560">
                  <c:v>0.9</c:v>
                </c:pt>
                <c:pt idx="561">
                  <c:v>0.9</c:v>
                </c:pt>
                <c:pt idx="562">
                  <c:v>0.9</c:v>
                </c:pt>
                <c:pt idx="563">
                  <c:v>0.9</c:v>
                </c:pt>
                <c:pt idx="564">
                  <c:v>0.9</c:v>
                </c:pt>
                <c:pt idx="565">
                  <c:v>0.9</c:v>
                </c:pt>
                <c:pt idx="566">
                  <c:v>0.9</c:v>
                </c:pt>
                <c:pt idx="567">
                  <c:v>0.9</c:v>
                </c:pt>
                <c:pt idx="568">
                  <c:v>0.9</c:v>
                </c:pt>
                <c:pt idx="569">
                  <c:v>0.9</c:v>
                </c:pt>
                <c:pt idx="570">
                  <c:v>0.9</c:v>
                </c:pt>
                <c:pt idx="571">
                  <c:v>0.9</c:v>
                </c:pt>
                <c:pt idx="572">
                  <c:v>0.9</c:v>
                </c:pt>
                <c:pt idx="573">
                  <c:v>0.9</c:v>
                </c:pt>
                <c:pt idx="57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8-4EC2-A431-31546CF86E06}"/>
            </c:ext>
          </c:extLst>
        </c:ser>
        <c:ser>
          <c:idx val="2"/>
          <c:order val="2"/>
          <c:tx>
            <c:v>Límite Superior FP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'Datos y Cálculos'!$AK$4:$AK$578</c:f>
              <c:numCache>
                <c:formatCode>General</c:formatCode>
                <c:ptCount val="57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8-4EC2-A431-31546CF86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463776"/>
        <c:axId val="554454920"/>
      </c:lineChart>
      <c:catAx>
        <c:axId val="55446377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crossAx val="554454920"/>
        <c:crosses val="autoZero"/>
        <c:auto val="1"/>
        <c:lblAlgn val="ctr"/>
        <c:lblOffset val="100"/>
        <c:noMultiLvlLbl val="0"/>
      </c:catAx>
      <c:valAx>
        <c:axId val="554454920"/>
        <c:scaling>
          <c:orientation val="minMax"/>
          <c:min val="0.890000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FACTOR DE POTENCIA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446377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COMPORTAMIENTO</a:t>
            </a:r>
            <a:r>
              <a:rPr lang="es-CO" b="1" baseline="0">
                <a:solidFill>
                  <a:sysClr val="windowText" lastClr="000000"/>
                </a:solidFill>
              </a:rPr>
              <a:t> DEL FACTOR DE POTENCIA S/E #16</a:t>
            </a:r>
            <a:endParaRPr lang="es-CO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Factor de Potencia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'Comportamiento Carga'!$C$4:$C$578</c:f>
              <c:numCache>
                <c:formatCode>General</c:formatCode>
                <c:ptCount val="575"/>
                <c:pt idx="0">
                  <c:v>0.89</c:v>
                </c:pt>
                <c:pt idx="1">
                  <c:v>0.9</c:v>
                </c:pt>
                <c:pt idx="2">
                  <c:v>0.89</c:v>
                </c:pt>
                <c:pt idx="3">
                  <c:v>0.89</c:v>
                </c:pt>
                <c:pt idx="4">
                  <c:v>0.88</c:v>
                </c:pt>
                <c:pt idx="5">
                  <c:v>0.89</c:v>
                </c:pt>
                <c:pt idx="6">
                  <c:v>0.88</c:v>
                </c:pt>
                <c:pt idx="7">
                  <c:v>0.9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0.9</c:v>
                </c:pt>
                <c:pt idx="12">
                  <c:v>0.9</c:v>
                </c:pt>
                <c:pt idx="13">
                  <c:v>0.89</c:v>
                </c:pt>
                <c:pt idx="14">
                  <c:v>0.88</c:v>
                </c:pt>
                <c:pt idx="15">
                  <c:v>0.88</c:v>
                </c:pt>
                <c:pt idx="16">
                  <c:v>0.88</c:v>
                </c:pt>
                <c:pt idx="17">
                  <c:v>0.88</c:v>
                </c:pt>
                <c:pt idx="18">
                  <c:v>0.87</c:v>
                </c:pt>
                <c:pt idx="19">
                  <c:v>0.89</c:v>
                </c:pt>
                <c:pt idx="20">
                  <c:v>0.88</c:v>
                </c:pt>
                <c:pt idx="21">
                  <c:v>0.89</c:v>
                </c:pt>
                <c:pt idx="22">
                  <c:v>0.89</c:v>
                </c:pt>
                <c:pt idx="23">
                  <c:v>0.9</c:v>
                </c:pt>
                <c:pt idx="24">
                  <c:v>0.9</c:v>
                </c:pt>
                <c:pt idx="25">
                  <c:v>0.87</c:v>
                </c:pt>
                <c:pt idx="26">
                  <c:v>0.89</c:v>
                </c:pt>
                <c:pt idx="27">
                  <c:v>0.9</c:v>
                </c:pt>
                <c:pt idx="28">
                  <c:v>0.9</c:v>
                </c:pt>
                <c:pt idx="29">
                  <c:v>0.88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0.88</c:v>
                </c:pt>
                <c:pt idx="34">
                  <c:v>0.88</c:v>
                </c:pt>
                <c:pt idx="35">
                  <c:v>0.91</c:v>
                </c:pt>
                <c:pt idx="36">
                  <c:v>0.88</c:v>
                </c:pt>
                <c:pt idx="37">
                  <c:v>0.9</c:v>
                </c:pt>
                <c:pt idx="38">
                  <c:v>0.89</c:v>
                </c:pt>
                <c:pt idx="39">
                  <c:v>0.91</c:v>
                </c:pt>
                <c:pt idx="40">
                  <c:v>0.91</c:v>
                </c:pt>
                <c:pt idx="41">
                  <c:v>0.91</c:v>
                </c:pt>
                <c:pt idx="42">
                  <c:v>0.9</c:v>
                </c:pt>
                <c:pt idx="43">
                  <c:v>0.9</c:v>
                </c:pt>
                <c:pt idx="44">
                  <c:v>0.92</c:v>
                </c:pt>
                <c:pt idx="45">
                  <c:v>0.91</c:v>
                </c:pt>
                <c:pt idx="46">
                  <c:v>0.91</c:v>
                </c:pt>
                <c:pt idx="47">
                  <c:v>0.92</c:v>
                </c:pt>
                <c:pt idx="48">
                  <c:v>0.89</c:v>
                </c:pt>
                <c:pt idx="49">
                  <c:v>0.9</c:v>
                </c:pt>
                <c:pt idx="50">
                  <c:v>0.89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0.91</c:v>
                </c:pt>
                <c:pt idx="55">
                  <c:v>0.89</c:v>
                </c:pt>
                <c:pt idx="56">
                  <c:v>0.91</c:v>
                </c:pt>
                <c:pt idx="57">
                  <c:v>0.91</c:v>
                </c:pt>
                <c:pt idx="58">
                  <c:v>0.91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0.91</c:v>
                </c:pt>
                <c:pt idx="63">
                  <c:v>0.9</c:v>
                </c:pt>
                <c:pt idx="64">
                  <c:v>0.9</c:v>
                </c:pt>
                <c:pt idx="65">
                  <c:v>0.88</c:v>
                </c:pt>
                <c:pt idx="66">
                  <c:v>0.87</c:v>
                </c:pt>
                <c:pt idx="67">
                  <c:v>0.88</c:v>
                </c:pt>
                <c:pt idx="68">
                  <c:v>0.89</c:v>
                </c:pt>
                <c:pt idx="69">
                  <c:v>0.88</c:v>
                </c:pt>
                <c:pt idx="70">
                  <c:v>0.9</c:v>
                </c:pt>
                <c:pt idx="71">
                  <c:v>0.91</c:v>
                </c:pt>
                <c:pt idx="72">
                  <c:v>0.88</c:v>
                </c:pt>
                <c:pt idx="73">
                  <c:v>0.9</c:v>
                </c:pt>
                <c:pt idx="74">
                  <c:v>0.91</c:v>
                </c:pt>
                <c:pt idx="75">
                  <c:v>0.89</c:v>
                </c:pt>
                <c:pt idx="76">
                  <c:v>0.91</c:v>
                </c:pt>
                <c:pt idx="77">
                  <c:v>0.88</c:v>
                </c:pt>
                <c:pt idx="78">
                  <c:v>0.91</c:v>
                </c:pt>
                <c:pt idx="79">
                  <c:v>0.88</c:v>
                </c:pt>
                <c:pt idx="80">
                  <c:v>0.89</c:v>
                </c:pt>
                <c:pt idx="81">
                  <c:v>0.89</c:v>
                </c:pt>
                <c:pt idx="82">
                  <c:v>0.88</c:v>
                </c:pt>
                <c:pt idx="83">
                  <c:v>0.91</c:v>
                </c:pt>
                <c:pt idx="84">
                  <c:v>0.88</c:v>
                </c:pt>
                <c:pt idx="85">
                  <c:v>0.9</c:v>
                </c:pt>
                <c:pt idx="86">
                  <c:v>0.89</c:v>
                </c:pt>
                <c:pt idx="87">
                  <c:v>0.89</c:v>
                </c:pt>
                <c:pt idx="88">
                  <c:v>0.9</c:v>
                </c:pt>
                <c:pt idx="89">
                  <c:v>0.91</c:v>
                </c:pt>
                <c:pt idx="90">
                  <c:v>0.91</c:v>
                </c:pt>
                <c:pt idx="91">
                  <c:v>0.88</c:v>
                </c:pt>
                <c:pt idx="92">
                  <c:v>0.92</c:v>
                </c:pt>
                <c:pt idx="93">
                  <c:v>0.91</c:v>
                </c:pt>
                <c:pt idx="94">
                  <c:v>0.9</c:v>
                </c:pt>
                <c:pt idx="95">
                  <c:v>0.91</c:v>
                </c:pt>
                <c:pt idx="96">
                  <c:v>0.88</c:v>
                </c:pt>
                <c:pt idx="97">
                  <c:v>0.89</c:v>
                </c:pt>
                <c:pt idx="98">
                  <c:v>0.88</c:v>
                </c:pt>
                <c:pt idx="99">
                  <c:v>0.89</c:v>
                </c:pt>
                <c:pt idx="100">
                  <c:v>0.88</c:v>
                </c:pt>
                <c:pt idx="101">
                  <c:v>0.89</c:v>
                </c:pt>
                <c:pt idx="102">
                  <c:v>0.89</c:v>
                </c:pt>
                <c:pt idx="103">
                  <c:v>0.88</c:v>
                </c:pt>
                <c:pt idx="104">
                  <c:v>0.91</c:v>
                </c:pt>
                <c:pt idx="105">
                  <c:v>0.89</c:v>
                </c:pt>
                <c:pt idx="106">
                  <c:v>0.91</c:v>
                </c:pt>
                <c:pt idx="107">
                  <c:v>0.92</c:v>
                </c:pt>
                <c:pt idx="108">
                  <c:v>0.89</c:v>
                </c:pt>
                <c:pt idx="109">
                  <c:v>0.9</c:v>
                </c:pt>
                <c:pt idx="110">
                  <c:v>0.89</c:v>
                </c:pt>
                <c:pt idx="111">
                  <c:v>0.89</c:v>
                </c:pt>
                <c:pt idx="112">
                  <c:v>0.9</c:v>
                </c:pt>
                <c:pt idx="113">
                  <c:v>0.9</c:v>
                </c:pt>
                <c:pt idx="114">
                  <c:v>0.89</c:v>
                </c:pt>
                <c:pt idx="115">
                  <c:v>0.87</c:v>
                </c:pt>
                <c:pt idx="116">
                  <c:v>0.89</c:v>
                </c:pt>
                <c:pt idx="117">
                  <c:v>0.89</c:v>
                </c:pt>
                <c:pt idx="118">
                  <c:v>0.91</c:v>
                </c:pt>
                <c:pt idx="119">
                  <c:v>0.91</c:v>
                </c:pt>
                <c:pt idx="120">
                  <c:v>0.9</c:v>
                </c:pt>
                <c:pt idx="121">
                  <c:v>0.89</c:v>
                </c:pt>
                <c:pt idx="122">
                  <c:v>0.9</c:v>
                </c:pt>
                <c:pt idx="123">
                  <c:v>0.9</c:v>
                </c:pt>
                <c:pt idx="124">
                  <c:v>0.89</c:v>
                </c:pt>
                <c:pt idx="125">
                  <c:v>0.91</c:v>
                </c:pt>
                <c:pt idx="126">
                  <c:v>0.9</c:v>
                </c:pt>
                <c:pt idx="127">
                  <c:v>0.91</c:v>
                </c:pt>
                <c:pt idx="128">
                  <c:v>0.89</c:v>
                </c:pt>
                <c:pt idx="129">
                  <c:v>0.9</c:v>
                </c:pt>
                <c:pt idx="130">
                  <c:v>0.89</c:v>
                </c:pt>
                <c:pt idx="131">
                  <c:v>0.89</c:v>
                </c:pt>
                <c:pt idx="132">
                  <c:v>0.9</c:v>
                </c:pt>
                <c:pt idx="133">
                  <c:v>0.89</c:v>
                </c:pt>
                <c:pt idx="134">
                  <c:v>0.91</c:v>
                </c:pt>
                <c:pt idx="135">
                  <c:v>0.88</c:v>
                </c:pt>
                <c:pt idx="136">
                  <c:v>0.88</c:v>
                </c:pt>
                <c:pt idx="137">
                  <c:v>0.88</c:v>
                </c:pt>
                <c:pt idx="138">
                  <c:v>0.89</c:v>
                </c:pt>
                <c:pt idx="139">
                  <c:v>0.9</c:v>
                </c:pt>
                <c:pt idx="140">
                  <c:v>0.9</c:v>
                </c:pt>
                <c:pt idx="141">
                  <c:v>0.92</c:v>
                </c:pt>
                <c:pt idx="142">
                  <c:v>0.92</c:v>
                </c:pt>
                <c:pt idx="143">
                  <c:v>0.91</c:v>
                </c:pt>
                <c:pt idx="144">
                  <c:v>0.92</c:v>
                </c:pt>
                <c:pt idx="145">
                  <c:v>0.92</c:v>
                </c:pt>
                <c:pt idx="146">
                  <c:v>0.93</c:v>
                </c:pt>
                <c:pt idx="147">
                  <c:v>0.9</c:v>
                </c:pt>
                <c:pt idx="148">
                  <c:v>0.92</c:v>
                </c:pt>
                <c:pt idx="149">
                  <c:v>0.91</c:v>
                </c:pt>
                <c:pt idx="150">
                  <c:v>0.92</c:v>
                </c:pt>
                <c:pt idx="151">
                  <c:v>0.9</c:v>
                </c:pt>
                <c:pt idx="152">
                  <c:v>0.91</c:v>
                </c:pt>
                <c:pt idx="153">
                  <c:v>0.91</c:v>
                </c:pt>
                <c:pt idx="154">
                  <c:v>0.92</c:v>
                </c:pt>
                <c:pt idx="155">
                  <c:v>0.92</c:v>
                </c:pt>
                <c:pt idx="156">
                  <c:v>0.92</c:v>
                </c:pt>
                <c:pt idx="157">
                  <c:v>0.92</c:v>
                </c:pt>
                <c:pt idx="158">
                  <c:v>0.91</c:v>
                </c:pt>
                <c:pt idx="159">
                  <c:v>0.92</c:v>
                </c:pt>
                <c:pt idx="160">
                  <c:v>0.92</c:v>
                </c:pt>
                <c:pt idx="161">
                  <c:v>0.91</c:v>
                </c:pt>
                <c:pt idx="162">
                  <c:v>0.9</c:v>
                </c:pt>
                <c:pt idx="163">
                  <c:v>0.89</c:v>
                </c:pt>
                <c:pt idx="164">
                  <c:v>0.9</c:v>
                </c:pt>
                <c:pt idx="165">
                  <c:v>0.88</c:v>
                </c:pt>
                <c:pt idx="166">
                  <c:v>0.9</c:v>
                </c:pt>
                <c:pt idx="167">
                  <c:v>0.93</c:v>
                </c:pt>
                <c:pt idx="168">
                  <c:v>0.9</c:v>
                </c:pt>
                <c:pt idx="169">
                  <c:v>0.92</c:v>
                </c:pt>
                <c:pt idx="170">
                  <c:v>0.91</c:v>
                </c:pt>
                <c:pt idx="171">
                  <c:v>0.92</c:v>
                </c:pt>
                <c:pt idx="172">
                  <c:v>0.91</c:v>
                </c:pt>
                <c:pt idx="173">
                  <c:v>0.91</c:v>
                </c:pt>
                <c:pt idx="174">
                  <c:v>0.88</c:v>
                </c:pt>
                <c:pt idx="175">
                  <c:v>0.89</c:v>
                </c:pt>
                <c:pt idx="176">
                  <c:v>0.89</c:v>
                </c:pt>
                <c:pt idx="177">
                  <c:v>0.91</c:v>
                </c:pt>
                <c:pt idx="178">
                  <c:v>0.91</c:v>
                </c:pt>
                <c:pt idx="179">
                  <c:v>0.91</c:v>
                </c:pt>
                <c:pt idx="180">
                  <c:v>0.92</c:v>
                </c:pt>
                <c:pt idx="181">
                  <c:v>0.9</c:v>
                </c:pt>
                <c:pt idx="182">
                  <c:v>0.89</c:v>
                </c:pt>
                <c:pt idx="183">
                  <c:v>0.91</c:v>
                </c:pt>
                <c:pt idx="184">
                  <c:v>0.88</c:v>
                </c:pt>
                <c:pt idx="185">
                  <c:v>0.9</c:v>
                </c:pt>
                <c:pt idx="186">
                  <c:v>0.9</c:v>
                </c:pt>
                <c:pt idx="187">
                  <c:v>0.91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0.89</c:v>
                </c:pt>
                <c:pt idx="192">
                  <c:v>0.91</c:v>
                </c:pt>
                <c:pt idx="193">
                  <c:v>0.91</c:v>
                </c:pt>
                <c:pt idx="194">
                  <c:v>0.88</c:v>
                </c:pt>
                <c:pt idx="195">
                  <c:v>0.9</c:v>
                </c:pt>
                <c:pt idx="196">
                  <c:v>0.9</c:v>
                </c:pt>
                <c:pt idx="197">
                  <c:v>0.89</c:v>
                </c:pt>
                <c:pt idx="198">
                  <c:v>0.9</c:v>
                </c:pt>
                <c:pt idx="199">
                  <c:v>0.89</c:v>
                </c:pt>
                <c:pt idx="200">
                  <c:v>0.91</c:v>
                </c:pt>
                <c:pt idx="201">
                  <c:v>0.89</c:v>
                </c:pt>
                <c:pt idx="202">
                  <c:v>0.91</c:v>
                </c:pt>
                <c:pt idx="203">
                  <c:v>0.9</c:v>
                </c:pt>
                <c:pt idx="204">
                  <c:v>0.9</c:v>
                </c:pt>
                <c:pt idx="205">
                  <c:v>0.89</c:v>
                </c:pt>
                <c:pt idx="206">
                  <c:v>0.88</c:v>
                </c:pt>
                <c:pt idx="207">
                  <c:v>0.9</c:v>
                </c:pt>
                <c:pt idx="208">
                  <c:v>0.89</c:v>
                </c:pt>
                <c:pt idx="209">
                  <c:v>0.9</c:v>
                </c:pt>
                <c:pt idx="210">
                  <c:v>0.88</c:v>
                </c:pt>
                <c:pt idx="211">
                  <c:v>0.89</c:v>
                </c:pt>
                <c:pt idx="212">
                  <c:v>0.88</c:v>
                </c:pt>
                <c:pt idx="213">
                  <c:v>0.88</c:v>
                </c:pt>
                <c:pt idx="214">
                  <c:v>0.97</c:v>
                </c:pt>
                <c:pt idx="215">
                  <c:v>0.96</c:v>
                </c:pt>
                <c:pt idx="216">
                  <c:v>0.97</c:v>
                </c:pt>
                <c:pt idx="217">
                  <c:v>0.93</c:v>
                </c:pt>
                <c:pt idx="218">
                  <c:v>0.97</c:v>
                </c:pt>
                <c:pt idx="219">
                  <c:v>0.95</c:v>
                </c:pt>
                <c:pt idx="220">
                  <c:v>0.96</c:v>
                </c:pt>
                <c:pt idx="221">
                  <c:v>0.8</c:v>
                </c:pt>
                <c:pt idx="222">
                  <c:v>0.88</c:v>
                </c:pt>
                <c:pt idx="223">
                  <c:v>0.91</c:v>
                </c:pt>
                <c:pt idx="224">
                  <c:v>0.89</c:v>
                </c:pt>
                <c:pt idx="225">
                  <c:v>0.89</c:v>
                </c:pt>
                <c:pt idx="226">
                  <c:v>0.87</c:v>
                </c:pt>
                <c:pt idx="227">
                  <c:v>0.88</c:v>
                </c:pt>
                <c:pt idx="228">
                  <c:v>0.9</c:v>
                </c:pt>
                <c:pt idx="229">
                  <c:v>0.89</c:v>
                </c:pt>
                <c:pt idx="230">
                  <c:v>0.87</c:v>
                </c:pt>
                <c:pt idx="231">
                  <c:v>0.88</c:v>
                </c:pt>
                <c:pt idx="232">
                  <c:v>0.88</c:v>
                </c:pt>
                <c:pt idx="233">
                  <c:v>0.89</c:v>
                </c:pt>
                <c:pt idx="234">
                  <c:v>0.89</c:v>
                </c:pt>
                <c:pt idx="235">
                  <c:v>0.89</c:v>
                </c:pt>
                <c:pt idx="236">
                  <c:v>0.89</c:v>
                </c:pt>
                <c:pt idx="237">
                  <c:v>0.88</c:v>
                </c:pt>
                <c:pt idx="238">
                  <c:v>0.9</c:v>
                </c:pt>
                <c:pt idx="239">
                  <c:v>0.9</c:v>
                </c:pt>
                <c:pt idx="240">
                  <c:v>0.89</c:v>
                </c:pt>
                <c:pt idx="241">
                  <c:v>0.89</c:v>
                </c:pt>
                <c:pt idx="242">
                  <c:v>0.89</c:v>
                </c:pt>
                <c:pt idx="243">
                  <c:v>0.9</c:v>
                </c:pt>
                <c:pt idx="244">
                  <c:v>0.9</c:v>
                </c:pt>
                <c:pt idx="245">
                  <c:v>0.9</c:v>
                </c:pt>
                <c:pt idx="246">
                  <c:v>0.87</c:v>
                </c:pt>
                <c:pt idx="247">
                  <c:v>0.89</c:v>
                </c:pt>
                <c:pt idx="248">
                  <c:v>0.89</c:v>
                </c:pt>
                <c:pt idx="249">
                  <c:v>0.9</c:v>
                </c:pt>
                <c:pt idx="250">
                  <c:v>0.9</c:v>
                </c:pt>
                <c:pt idx="251">
                  <c:v>0.91</c:v>
                </c:pt>
                <c:pt idx="252">
                  <c:v>0.88</c:v>
                </c:pt>
                <c:pt idx="253">
                  <c:v>0.89</c:v>
                </c:pt>
                <c:pt idx="254">
                  <c:v>0.9</c:v>
                </c:pt>
                <c:pt idx="255">
                  <c:v>0.9</c:v>
                </c:pt>
                <c:pt idx="256">
                  <c:v>0.91</c:v>
                </c:pt>
                <c:pt idx="257">
                  <c:v>0.91</c:v>
                </c:pt>
                <c:pt idx="258">
                  <c:v>0.89</c:v>
                </c:pt>
                <c:pt idx="259">
                  <c:v>0.89</c:v>
                </c:pt>
                <c:pt idx="260">
                  <c:v>0.9</c:v>
                </c:pt>
                <c:pt idx="261">
                  <c:v>0.89</c:v>
                </c:pt>
                <c:pt idx="262">
                  <c:v>0.89</c:v>
                </c:pt>
                <c:pt idx="263">
                  <c:v>0.89</c:v>
                </c:pt>
                <c:pt idx="264">
                  <c:v>0.91</c:v>
                </c:pt>
                <c:pt idx="265">
                  <c:v>0.92</c:v>
                </c:pt>
                <c:pt idx="266">
                  <c:v>0.91</c:v>
                </c:pt>
                <c:pt idx="267">
                  <c:v>0.91</c:v>
                </c:pt>
                <c:pt idx="268">
                  <c:v>0.9</c:v>
                </c:pt>
                <c:pt idx="269">
                  <c:v>0.91</c:v>
                </c:pt>
                <c:pt idx="270">
                  <c:v>0.9</c:v>
                </c:pt>
                <c:pt idx="271">
                  <c:v>0.91</c:v>
                </c:pt>
                <c:pt idx="272">
                  <c:v>0.9</c:v>
                </c:pt>
                <c:pt idx="273">
                  <c:v>0.91</c:v>
                </c:pt>
                <c:pt idx="274">
                  <c:v>0.91</c:v>
                </c:pt>
                <c:pt idx="275">
                  <c:v>0.88</c:v>
                </c:pt>
                <c:pt idx="276">
                  <c:v>0.89</c:v>
                </c:pt>
                <c:pt idx="277">
                  <c:v>0.88</c:v>
                </c:pt>
                <c:pt idx="278">
                  <c:v>0.89</c:v>
                </c:pt>
                <c:pt idx="279">
                  <c:v>0.89</c:v>
                </c:pt>
                <c:pt idx="280">
                  <c:v>0.9</c:v>
                </c:pt>
                <c:pt idx="281">
                  <c:v>0.89</c:v>
                </c:pt>
                <c:pt idx="282">
                  <c:v>0.9</c:v>
                </c:pt>
                <c:pt idx="283">
                  <c:v>0.9</c:v>
                </c:pt>
                <c:pt idx="284">
                  <c:v>0.9</c:v>
                </c:pt>
                <c:pt idx="285">
                  <c:v>0.9</c:v>
                </c:pt>
                <c:pt idx="286">
                  <c:v>0.91</c:v>
                </c:pt>
                <c:pt idx="287">
                  <c:v>0.9</c:v>
                </c:pt>
                <c:pt idx="288">
                  <c:v>0.89</c:v>
                </c:pt>
                <c:pt idx="289">
                  <c:v>0.89</c:v>
                </c:pt>
                <c:pt idx="290">
                  <c:v>0.9</c:v>
                </c:pt>
                <c:pt idx="291">
                  <c:v>0.89</c:v>
                </c:pt>
                <c:pt idx="292">
                  <c:v>0.89</c:v>
                </c:pt>
                <c:pt idx="293">
                  <c:v>0.88</c:v>
                </c:pt>
                <c:pt idx="294">
                  <c:v>0.87</c:v>
                </c:pt>
                <c:pt idx="295">
                  <c:v>0.89</c:v>
                </c:pt>
                <c:pt idx="296">
                  <c:v>0.89</c:v>
                </c:pt>
                <c:pt idx="297">
                  <c:v>0.88</c:v>
                </c:pt>
                <c:pt idx="298">
                  <c:v>0.88</c:v>
                </c:pt>
                <c:pt idx="299">
                  <c:v>0.88</c:v>
                </c:pt>
                <c:pt idx="300">
                  <c:v>0.89</c:v>
                </c:pt>
                <c:pt idx="301">
                  <c:v>0.89</c:v>
                </c:pt>
                <c:pt idx="302">
                  <c:v>0.88</c:v>
                </c:pt>
                <c:pt idx="303">
                  <c:v>0.89</c:v>
                </c:pt>
                <c:pt idx="304">
                  <c:v>0.89</c:v>
                </c:pt>
                <c:pt idx="305">
                  <c:v>0.88</c:v>
                </c:pt>
                <c:pt idx="306">
                  <c:v>0.89</c:v>
                </c:pt>
                <c:pt idx="307">
                  <c:v>0.89</c:v>
                </c:pt>
                <c:pt idx="308">
                  <c:v>0.88</c:v>
                </c:pt>
                <c:pt idx="309">
                  <c:v>0.89</c:v>
                </c:pt>
                <c:pt idx="310">
                  <c:v>0.88</c:v>
                </c:pt>
                <c:pt idx="311">
                  <c:v>0.9</c:v>
                </c:pt>
                <c:pt idx="312">
                  <c:v>0.9</c:v>
                </c:pt>
                <c:pt idx="313">
                  <c:v>0.89</c:v>
                </c:pt>
                <c:pt idx="314">
                  <c:v>0.9</c:v>
                </c:pt>
                <c:pt idx="315">
                  <c:v>0.89</c:v>
                </c:pt>
                <c:pt idx="316">
                  <c:v>0.91</c:v>
                </c:pt>
                <c:pt idx="317">
                  <c:v>0.9</c:v>
                </c:pt>
                <c:pt idx="318">
                  <c:v>0.91</c:v>
                </c:pt>
                <c:pt idx="319">
                  <c:v>0.88</c:v>
                </c:pt>
                <c:pt idx="320">
                  <c:v>0.89</c:v>
                </c:pt>
                <c:pt idx="321">
                  <c:v>0.9</c:v>
                </c:pt>
                <c:pt idx="322">
                  <c:v>0.9</c:v>
                </c:pt>
                <c:pt idx="323">
                  <c:v>0.91</c:v>
                </c:pt>
                <c:pt idx="324">
                  <c:v>0.91</c:v>
                </c:pt>
                <c:pt idx="325">
                  <c:v>0.91</c:v>
                </c:pt>
                <c:pt idx="326">
                  <c:v>0.9</c:v>
                </c:pt>
                <c:pt idx="327">
                  <c:v>0.89</c:v>
                </c:pt>
                <c:pt idx="328">
                  <c:v>0.88</c:v>
                </c:pt>
                <c:pt idx="329">
                  <c:v>0.84</c:v>
                </c:pt>
                <c:pt idx="330">
                  <c:v>0.93</c:v>
                </c:pt>
                <c:pt idx="331">
                  <c:v>0.91</c:v>
                </c:pt>
                <c:pt idx="332">
                  <c:v>0.92</c:v>
                </c:pt>
                <c:pt idx="333">
                  <c:v>0.91</c:v>
                </c:pt>
                <c:pt idx="334">
                  <c:v>0.89</c:v>
                </c:pt>
                <c:pt idx="335">
                  <c:v>0.9</c:v>
                </c:pt>
                <c:pt idx="336">
                  <c:v>0.89</c:v>
                </c:pt>
                <c:pt idx="337">
                  <c:v>0.9</c:v>
                </c:pt>
                <c:pt idx="338">
                  <c:v>0.9</c:v>
                </c:pt>
                <c:pt idx="339">
                  <c:v>0.91</c:v>
                </c:pt>
                <c:pt idx="340">
                  <c:v>0.9</c:v>
                </c:pt>
                <c:pt idx="341">
                  <c:v>0.92</c:v>
                </c:pt>
                <c:pt idx="342">
                  <c:v>0.92</c:v>
                </c:pt>
                <c:pt idx="343">
                  <c:v>0.92</c:v>
                </c:pt>
                <c:pt idx="344">
                  <c:v>0.9</c:v>
                </c:pt>
                <c:pt idx="345">
                  <c:v>0.9</c:v>
                </c:pt>
                <c:pt idx="346">
                  <c:v>0.91</c:v>
                </c:pt>
                <c:pt idx="347">
                  <c:v>0.91</c:v>
                </c:pt>
                <c:pt idx="348">
                  <c:v>0.92</c:v>
                </c:pt>
                <c:pt idx="349">
                  <c:v>0.89</c:v>
                </c:pt>
                <c:pt idx="350">
                  <c:v>0.91</c:v>
                </c:pt>
                <c:pt idx="351">
                  <c:v>0.9</c:v>
                </c:pt>
                <c:pt idx="352">
                  <c:v>0.89</c:v>
                </c:pt>
                <c:pt idx="353">
                  <c:v>0.9</c:v>
                </c:pt>
                <c:pt idx="354">
                  <c:v>0.89</c:v>
                </c:pt>
                <c:pt idx="355">
                  <c:v>0.9</c:v>
                </c:pt>
                <c:pt idx="356">
                  <c:v>0.89</c:v>
                </c:pt>
                <c:pt idx="357">
                  <c:v>0.92</c:v>
                </c:pt>
                <c:pt idx="358">
                  <c:v>0.89</c:v>
                </c:pt>
                <c:pt idx="359">
                  <c:v>0.89</c:v>
                </c:pt>
                <c:pt idx="360">
                  <c:v>0.9</c:v>
                </c:pt>
                <c:pt idx="361">
                  <c:v>0.9</c:v>
                </c:pt>
                <c:pt idx="362">
                  <c:v>0.91</c:v>
                </c:pt>
                <c:pt idx="363">
                  <c:v>0.89</c:v>
                </c:pt>
                <c:pt idx="364">
                  <c:v>0.9</c:v>
                </c:pt>
                <c:pt idx="365">
                  <c:v>0.9</c:v>
                </c:pt>
                <c:pt idx="366">
                  <c:v>0.9</c:v>
                </c:pt>
                <c:pt idx="367">
                  <c:v>0.91</c:v>
                </c:pt>
                <c:pt idx="368">
                  <c:v>0.9</c:v>
                </c:pt>
                <c:pt idx="369">
                  <c:v>0.92</c:v>
                </c:pt>
                <c:pt idx="370">
                  <c:v>0.83</c:v>
                </c:pt>
                <c:pt idx="371">
                  <c:v>0.92</c:v>
                </c:pt>
                <c:pt idx="372">
                  <c:v>0.9</c:v>
                </c:pt>
                <c:pt idx="373">
                  <c:v>0.88</c:v>
                </c:pt>
                <c:pt idx="374">
                  <c:v>0.89</c:v>
                </c:pt>
                <c:pt idx="375">
                  <c:v>0.87</c:v>
                </c:pt>
                <c:pt idx="376">
                  <c:v>0.91</c:v>
                </c:pt>
                <c:pt idx="377">
                  <c:v>0.89</c:v>
                </c:pt>
                <c:pt idx="378">
                  <c:v>0.89</c:v>
                </c:pt>
                <c:pt idx="379">
                  <c:v>0.9</c:v>
                </c:pt>
                <c:pt idx="380">
                  <c:v>0.9</c:v>
                </c:pt>
                <c:pt idx="381">
                  <c:v>0.91</c:v>
                </c:pt>
                <c:pt idx="382">
                  <c:v>0.9</c:v>
                </c:pt>
                <c:pt idx="383">
                  <c:v>0.89</c:v>
                </c:pt>
                <c:pt idx="384">
                  <c:v>0.88</c:v>
                </c:pt>
                <c:pt idx="385">
                  <c:v>0.87</c:v>
                </c:pt>
                <c:pt idx="386">
                  <c:v>0.88</c:v>
                </c:pt>
                <c:pt idx="387">
                  <c:v>0.88</c:v>
                </c:pt>
                <c:pt idx="388">
                  <c:v>0.89</c:v>
                </c:pt>
                <c:pt idx="389">
                  <c:v>0.88</c:v>
                </c:pt>
                <c:pt idx="390">
                  <c:v>0.88</c:v>
                </c:pt>
                <c:pt idx="391">
                  <c:v>0.88</c:v>
                </c:pt>
                <c:pt idx="392">
                  <c:v>0.87</c:v>
                </c:pt>
                <c:pt idx="393">
                  <c:v>0.9</c:v>
                </c:pt>
                <c:pt idx="394">
                  <c:v>0.87</c:v>
                </c:pt>
                <c:pt idx="395">
                  <c:v>0.88</c:v>
                </c:pt>
                <c:pt idx="396">
                  <c:v>0.88</c:v>
                </c:pt>
                <c:pt idx="397">
                  <c:v>0.87</c:v>
                </c:pt>
                <c:pt idx="398">
                  <c:v>0.88</c:v>
                </c:pt>
                <c:pt idx="399">
                  <c:v>0.87</c:v>
                </c:pt>
                <c:pt idx="400">
                  <c:v>0.88</c:v>
                </c:pt>
                <c:pt idx="401">
                  <c:v>0.87</c:v>
                </c:pt>
                <c:pt idx="402">
                  <c:v>0.89</c:v>
                </c:pt>
                <c:pt idx="403">
                  <c:v>0.89</c:v>
                </c:pt>
                <c:pt idx="404">
                  <c:v>0.9</c:v>
                </c:pt>
                <c:pt idx="405">
                  <c:v>0.89</c:v>
                </c:pt>
                <c:pt idx="406">
                  <c:v>0.87</c:v>
                </c:pt>
                <c:pt idx="407">
                  <c:v>0.88</c:v>
                </c:pt>
                <c:pt idx="408">
                  <c:v>0.89</c:v>
                </c:pt>
                <c:pt idx="409">
                  <c:v>0.88</c:v>
                </c:pt>
                <c:pt idx="410">
                  <c:v>0.88</c:v>
                </c:pt>
                <c:pt idx="411">
                  <c:v>0.88</c:v>
                </c:pt>
                <c:pt idx="412">
                  <c:v>0.87</c:v>
                </c:pt>
                <c:pt idx="413">
                  <c:v>0.89</c:v>
                </c:pt>
                <c:pt idx="414">
                  <c:v>0.88</c:v>
                </c:pt>
                <c:pt idx="415">
                  <c:v>0.86</c:v>
                </c:pt>
                <c:pt idx="416">
                  <c:v>0.86</c:v>
                </c:pt>
                <c:pt idx="417">
                  <c:v>0.86</c:v>
                </c:pt>
                <c:pt idx="418">
                  <c:v>0.86</c:v>
                </c:pt>
                <c:pt idx="419">
                  <c:v>0.87</c:v>
                </c:pt>
                <c:pt idx="420">
                  <c:v>0.86</c:v>
                </c:pt>
                <c:pt idx="421">
                  <c:v>0.88</c:v>
                </c:pt>
                <c:pt idx="422">
                  <c:v>0.87</c:v>
                </c:pt>
                <c:pt idx="423">
                  <c:v>0.87</c:v>
                </c:pt>
                <c:pt idx="424">
                  <c:v>0.87</c:v>
                </c:pt>
                <c:pt idx="425">
                  <c:v>0.86</c:v>
                </c:pt>
                <c:pt idx="426">
                  <c:v>0.88</c:v>
                </c:pt>
                <c:pt idx="427">
                  <c:v>0.87</c:v>
                </c:pt>
                <c:pt idx="428">
                  <c:v>0.88</c:v>
                </c:pt>
                <c:pt idx="429">
                  <c:v>0.87</c:v>
                </c:pt>
                <c:pt idx="430">
                  <c:v>0.87</c:v>
                </c:pt>
                <c:pt idx="431">
                  <c:v>0.87</c:v>
                </c:pt>
                <c:pt idx="432">
                  <c:v>0.87</c:v>
                </c:pt>
                <c:pt idx="433">
                  <c:v>0.87</c:v>
                </c:pt>
                <c:pt idx="434">
                  <c:v>0.87</c:v>
                </c:pt>
                <c:pt idx="435">
                  <c:v>0.88</c:v>
                </c:pt>
                <c:pt idx="436">
                  <c:v>0.87</c:v>
                </c:pt>
                <c:pt idx="437">
                  <c:v>0.88</c:v>
                </c:pt>
                <c:pt idx="438">
                  <c:v>0.87</c:v>
                </c:pt>
                <c:pt idx="439">
                  <c:v>0.87</c:v>
                </c:pt>
                <c:pt idx="440">
                  <c:v>0.88</c:v>
                </c:pt>
                <c:pt idx="441">
                  <c:v>0.87</c:v>
                </c:pt>
                <c:pt idx="442">
                  <c:v>0.88</c:v>
                </c:pt>
                <c:pt idx="443">
                  <c:v>0.87</c:v>
                </c:pt>
                <c:pt idx="444">
                  <c:v>0.88</c:v>
                </c:pt>
                <c:pt idx="445">
                  <c:v>0.87</c:v>
                </c:pt>
                <c:pt idx="446">
                  <c:v>0.88</c:v>
                </c:pt>
                <c:pt idx="447">
                  <c:v>0.87</c:v>
                </c:pt>
                <c:pt idx="448">
                  <c:v>0.86</c:v>
                </c:pt>
                <c:pt idx="449">
                  <c:v>0.87</c:v>
                </c:pt>
                <c:pt idx="450">
                  <c:v>0.86</c:v>
                </c:pt>
                <c:pt idx="451">
                  <c:v>0.88</c:v>
                </c:pt>
                <c:pt idx="452">
                  <c:v>0.86</c:v>
                </c:pt>
                <c:pt idx="453">
                  <c:v>0.88</c:v>
                </c:pt>
                <c:pt idx="454">
                  <c:v>0.87</c:v>
                </c:pt>
                <c:pt idx="455">
                  <c:v>0.88</c:v>
                </c:pt>
                <c:pt idx="456">
                  <c:v>0.87</c:v>
                </c:pt>
                <c:pt idx="457">
                  <c:v>0.87</c:v>
                </c:pt>
                <c:pt idx="458">
                  <c:v>0.87</c:v>
                </c:pt>
                <c:pt idx="459">
                  <c:v>0.87</c:v>
                </c:pt>
                <c:pt idx="460">
                  <c:v>0.88</c:v>
                </c:pt>
                <c:pt idx="461">
                  <c:v>0.87</c:v>
                </c:pt>
                <c:pt idx="462">
                  <c:v>0.89</c:v>
                </c:pt>
                <c:pt idx="463">
                  <c:v>0.87</c:v>
                </c:pt>
                <c:pt idx="464">
                  <c:v>0.88</c:v>
                </c:pt>
                <c:pt idx="465">
                  <c:v>0.87</c:v>
                </c:pt>
                <c:pt idx="466">
                  <c:v>0.88</c:v>
                </c:pt>
                <c:pt idx="467">
                  <c:v>0.88</c:v>
                </c:pt>
                <c:pt idx="468">
                  <c:v>0.87</c:v>
                </c:pt>
                <c:pt idx="469">
                  <c:v>0.88</c:v>
                </c:pt>
                <c:pt idx="470">
                  <c:v>0.87</c:v>
                </c:pt>
                <c:pt idx="471">
                  <c:v>0.89</c:v>
                </c:pt>
                <c:pt idx="472">
                  <c:v>0.87</c:v>
                </c:pt>
                <c:pt idx="473">
                  <c:v>0.88</c:v>
                </c:pt>
                <c:pt idx="474">
                  <c:v>0.87</c:v>
                </c:pt>
                <c:pt idx="475">
                  <c:v>0.87</c:v>
                </c:pt>
                <c:pt idx="476">
                  <c:v>0.87</c:v>
                </c:pt>
                <c:pt idx="477">
                  <c:v>0.87</c:v>
                </c:pt>
                <c:pt idx="478">
                  <c:v>0.88</c:v>
                </c:pt>
                <c:pt idx="479">
                  <c:v>0.87</c:v>
                </c:pt>
                <c:pt idx="480">
                  <c:v>0.88</c:v>
                </c:pt>
                <c:pt idx="481">
                  <c:v>0.87</c:v>
                </c:pt>
                <c:pt idx="482">
                  <c:v>0.86</c:v>
                </c:pt>
                <c:pt idx="483">
                  <c:v>0.86</c:v>
                </c:pt>
                <c:pt idx="484">
                  <c:v>0.85</c:v>
                </c:pt>
                <c:pt idx="485">
                  <c:v>0.87</c:v>
                </c:pt>
                <c:pt idx="486">
                  <c:v>0.85</c:v>
                </c:pt>
                <c:pt idx="487">
                  <c:v>0.86</c:v>
                </c:pt>
                <c:pt idx="488">
                  <c:v>0.86</c:v>
                </c:pt>
                <c:pt idx="489">
                  <c:v>0.85</c:v>
                </c:pt>
                <c:pt idx="490">
                  <c:v>0.87</c:v>
                </c:pt>
                <c:pt idx="491">
                  <c:v>0.85</c:v>
                </c:pt>
                <c:pt idx="492">
                  <c:v>0.87</c:v>
                </c:pt>
                <c:pt idx="493">
                  <c:v>0.85</c:v>
                </c:pt>
                <c:pt idx="494">
                  <c:v>0.86</c:v>
                </c:pt>
                <c:pt idx="495">
                  <c:v>0.85</c:v>
                </c:pt>
                <c:pt idx="496">
                  <c:v>0.85</c:v>
                </c:pt>
                <c:pt idx="497">
                  <c:v>0.86</c:v>
                </c:pt>
                <c:pt idx="498">
                  <c:v>0.85</c:v>
                </c:pt>
                <c:pt idx="499">
                  <c:v>0.87</c:v>
                </c:pt>
                <c:pt idx="500">
                  <c:v>0.85</c:v>
                </c:pt>
                <c:pt idx="501">
                  <c:v>0.87</c:v>
                </c:pt>
                <c:pt idx="502">
                  <c:v>0.85</c:v>
                </c:pt>
                <c:pt idx="503">
                  <c:v>0.86</c:v>
                </c:pt>
                <c:pt idx="504">
                  <c:v>0.86</c:v>
                </c:pt>
                <c:pt idx="505">
                  <c:v>0.85</c:v>
                </c:pt>
                <c:pt idx="506">
                  <c:v>0.86</c:v>
                </c:pt>
                <c:pt idx="507">
                  <c:v>0.85</c:v>
                </c:pt>
                <c:pt idx="508">
                  <c:v>0.86</c:v>
                </c:pt>
                <c:pt idx="509">
                  <c:v>0.85</c:v>
                </c:pt>
                <c:pt idx="510">
                  <c:v>0.85</c:v>
                </c:pt>
                <c:pt idx="511">
                  <c:v>0.87</c:v>
                </c:pt>
                <c:pt idx="512">
                  <c:v>0.87</c:v>
                </c:pt>
                <c:pt idx="513">
                  <c:v>0.88</c:v>
                </c:pt>
                <c:pt idx="514">
                  <c:v>0.86</c:v>
                </c:pt>
                <c:pt idx="515">
                  <c:v>0.88</c:v>
                </c:pt>
                <c:pt idx="516">
                  <c:v>0.86</c:v>
                </c:pt>
                <c:pt idx="517">
                  <c:v>0.87</c:v>
                </c:pt>
                <c:pt idx="518">
                  <c:v>0.86</c:v>
                </c:pt>
                <c:pt idx="519">
                  <c:v>0.87</c:v>
                </c:pt>
                <c:pt idx="520">
                  <c:v>0.86</c:v>
                </c:pt>
                <c:pt idx="521">
                  <c:v>0.85</c:v>
                </c:pt>
                <c:pt idx="522">
                  <c:v>0.86</c:v>
                </c:pt>
                <c:pt idx="523">
                  <c:v>0.86</c:v>
                </c:pt>
                <c:pt idx="524">
                  <c:v>0.87</c:v>
                </c:pt>
                <c:pt idx="525">
                  <c:v>0.86</c:v>
                </c:pt>
                <c:pt idx="526">
                  <c:v>0.86</c:v>
                </c:pt>
                <c:pt idx="527">
                  <c:v>0.85</c:v>
                </c:pt>
                <c:pt idx="528">
                  <c:v>0.86</c:v>
                </c:pt>
                <c:pt idx="529">
                  <c:v>0.85</c:v>
                </c:pt>
                <c:pt idx="530">
                  <c:v>0.86</c:v>
                </c:pt>
                <c:pt idx="531">
                  <c:v>0.85</c:v>
                </c:pt>
                <c:pt idx="532">
                  <c:v>0.85</c:v>
                </c:pt>
                <c:pt idx="533">
                  <c:v>0.86</c:v>
                </c:pt>
                <c:pt idx="534">
                  <c:v>0.85</c:v>
                </c:pt>
                <c:pt idx="535">
                  <c:v>0.86</c:v>
                </c:pt>
                <c:pt idx="536">
                  <c:v>0.85</c:v>
                </c:pt>
                <c:pt idx="537">
                  <c:v>0.86</c:v>
                </c:pt>
                <c:pt idx="538">
                  <c:v>0.85</c:v>
                </c:pt>
                <c:pt idx="539">
                  <c:v>0.86</c:v>
                </c:pt>
                <c:pt idx="540">
                  <c:v>0.85</c:v>
                </c:pt>
                <c:pt idx="541">
                  <c:v>0.93</c:v>
                </c:pt>
                <c:pt idx="542">
                  <c:v>0.77</c:v>
                </c:pt>
                <c:pt idx="543">
                  <c:v>0.91</c:v>
                </c:pt>
                <c:pt idx="544">
                  <c:v>0.99</c:v>
                </c:pt>
                <c:pt idx="545">
                  <c:v>0.96</c:v>
                </c:pt>
                <c:pt idx="546">
                  <c:v>0.93</c:v>
                </c:pt>
                <c:pt idx="547">
                  <c:v>0.91</c:v>
                </c:pt>
                <c:pt idx="548">
                  <c:v>0.97</c:v>
                </c:pt>
                <c:pt idx="549">
                  <c:v>0.96</c:v>
                </c:pt>
                <c:pt idx="550">
                  <c:v>0.86</c:v>
                </c:pt>
                <c:pt idx="551">
                  <c:v>0.86</c:v>
                </c:pt>
                <c:pt idx="552">
                  <c:v>0.86</c:v>
                </c:pt>
                <c:pt idx="553">
                  <c:v>0.92</c:v>
                </c:pt>
                <c:pt idx="554">
                  <c:v>0.89</c:v>
                </c:pt>
                <c:pt idx="555">
                  <c:v>0.89</c:v>
                </c:pt>
                <c:pt idx="556">
                  <c:v>0.88</c:v>
                </c:pt>
                <c:pt idx="557">
                  <c:v>0.87</c:v>
                </c:pt>
                <c:pt idx="558">
                  <c:v>0.87</c:v>
                </c:pt>
                <c:pt idx="559">
                  <c:v>0.86</c:v>
                </c:pt>
                <c:pt idx="560">
                  <c:v>0.89</c:v>
                </c:pt>
                <c:pt idx="561">
                  <c:v>0.9</c:v>
                </c:pt>
                <c:pt idx="562">
                  <c:v>0.87</c:v>
                </c:pt>
                <c:pt idx="563">
                  <c:v>0.89</c:v>
                </c:pt>
                <c:pt idx="564">
                  <c:v>0.9</c:v>
                </c:pt>
                <c:pt idx="565">
                  <c:v>0.88</c:v>
                </c:pt>
                <c:pt idx="566">
                  <c:v>0.9</c:v>
                </c:pt>
                <c:pt idx="567">
                  <c:v>0.88</c:v>
                </c:pt>
                <c:pt idx="568">
                  <c:v>0.89</c:v>
                </c:pt>
                <c:pt idx="569">
                  <c:v>0.9</c:v>
                </c:pt>
                <c:pt idx="570">
                  <c:v>0.89</c:v>
                </c:pt>
                <c:pt idx="571">
                  <c:v>0.89</c:v>
                </c:pt>
                <c:pt idx="572">
                  <c:v>0.88</c:v>
                </c:pt>
                <c:pt idx="573">
                  <c:v>0.88</c:v>
                </c:pt>
                <c:pt idx="574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0-43B9-9348-F391CECFB4AD}"/>
            </c:ext>
          </c:extLst>
        </c:ser>
        <c:ser>
          <c:idx val="1"/>
          <c:order val="1"/>
          <c:tx>
            <c:v>Límite Inferior FP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'Comportamiento Carga'!$D$4:$D$578</c:f>
              <c:numCache>
                <c:formatCode>General</c:formatCode>
                <c:ptCount val="57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0.9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0.9</c:v>
                </c:pt>
                <c:pt idx="66">
                  <c:v>0.9</c:v>
                </c:pt>
                <c:pt idx="67">
                  <c:v>0.9</c:v>
                </c:pt>
                <c:pt idx="68">
                  <c:v>0.9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0.9</c:v>
                </c:pt>
                <c:pt idx="73">
                  <c:v>0.9</c:v>
                </c:pt>
                <c:pt idx="74">
                  <c:v>0.9</c:v>
                </c:pt>
                <c:pt idx="75">
                  <c:v>0.9</c:v>
                </c:pt>
                <c:pt idx="76">
                  <c:v>0.9</c:v>
                </c:pt>
                <c:pt idx="77">
                  <c:v>0.9</c:v>
                </c:pt>
                <c:pt idx="78">
                  <c:v>0.9</c:v>
                </c:pt>
                <c:pt idx="79">
                  <c:v>0.9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0.9</c:v>
                </c:pt>
                <c:pt idx="192">
                  <c:v>0.9</c:v>
                </c:pt>
                <c:pt idx="193">
                  <c:v>0.9</c:v>
                </c:pt>
                <c:pt idx="194">
                  <c:v>0.9</c:v>
                </c:pt>
                <c:pt idx="195">
                  <c:v>0.9</c:v>
                </c:pt>
                <c:pt idx="196">
                  <c:v>0.9</c:v>
                </c:pt>
                <c:pt idx="197">
                  <c:v>0.9</c:v>
                </c:pt>
                <c:pt idx="198">
                  <c:v>0.9</c:v>
                </c:pt>
                <c:pt idx="199">
                  <c:v>0.9</c:v>
                </c:pt>
                <c:pt idx="200">
                  <c:v>0.9</c:v>
                </c:pt>
                <c:pt idx="201">
                  <c:v>0.9</c:v>
                </c:pt>
                <c:pt idx="202">
                  <c:v>0.9</c:v>
                </c:pt>
                <c:pt idx="203">
                  <c:v>0.9</c:v>
                </c:pt>
                <c:pt idx="204">
                  <c:v>0.9</c:v>
                </c:pt>
                <c:pt idx="205">
                  <c:v>0.9</c:v>
                </c:pt>
                <c:pt idx="206">
                  <c:v>0.9</c:v>
                </c:pt>
                <c:pt idx="207">
                  <c:v>0.9</c:v>
                </c:pt>
                <c:pt idx="208">
                  <c:v>0.9</c:v>
                </c:pt>
                <c:pt idx="209">
                  <c:v>0.9</c:v>
                </c:pt>
                <c:pt idx="210">
                  <c:v>0.9</c:v>
                </c:pt>
                <c:pt idx="211">
                  <c:v>0.9</c:v>
                </c:pt>
                <c:pt idx="212">
                  <c:v>0.9</c:v>
                </c:pt>
                <c:pt idx="213">
                  <c:v>0.9</c:v>
                </c:pt>
                <c:pt idx="214">
                  <c:v>0.9</c:v>
                </c:pt>
                <c:pt idx="215">
                  <c:v>0.9</c:v>
                </c:pt>
                <c:pt idx="216">
                  <c:v>0.9</c:v>
                </c:pt>
                <c:pt idx="217">
                  <c:v>0.9</c:v>
                </c:pt>
                <c:pt idx="218">
                  <c:v>0.9</c:v>
                </c:pt>
                <c:pt idx="219">
                  <c:v>0.9</c:v>
                </c:pt>
                <c:pt idx="220">
                  <c:v>0.9</c:v>
                </c:pt>
                <c:pt idx="221">
                  <c:v>0.9</c:v>
                </c:pt>
                <c:pt idx="222">
                  <c:v>0.9</c:v>
                </c:pt>
                <c:pt idx="223">
                  <c:v>0.9</c:v>
                </c:pt>
                <c:pt idx="224">
                  <c:v>0.9</c:v>
                </c:pt>
                <c:pt idx="225">
                  <c:v>0.9</c:v>
                </c:pt>
                <c:pt idx="226">
                  <c:v>0.9</c:v>
                </c:pt>
                <c:pt idx="227">
                  <c:v>0.9</c:v>
                </c:pt>
                <c:pt idx="228">
                  <c:v>0.9</c:v>
                </c:pt>
                <c:pt idx="229">
                  <c:v>0.9</c:v>
                </c:pt>
                <c:pt idx="230">
                  <c:v>0.9</c:v>
                </c:pt>
                <c:pt idx="231">
                  <c:v>0.9</c:v>
                </c:pt>
                <c:pt idx="232">
                  <c:v>0.9</c:v>
                </c:pt>
                <c:pt idx="233">
                  <c:v>0.9</c:v>
                </c:pt>
                <c:pt idx="234">
                  <c:v>0.9</c:v>
                </c:pt>
                <c:pt idx="235">
                  <c:v>0.9</c:v>
                </c:pt>
                <c:pt idx="236">
                  <c:v>0.9</c:v>
                </c:pt>
                <c:pt idx="237">
                  <c:v>0.9</c:v>
                </c:pt>
                <c:pt idx="238">
                  <c:v>0.9</c:v>
                </c:pt>
                <c:pt idx="239">
                  <c:v>0.9</c:v>
                </c:pt>
                <c:pt idx="240">
                  <c:v>0.9</c:v>
                </c:pt>
                <c:pt idx="241">
                  <c:v>0.9</c:v>
                </c:pt>
                <c:pt idx="242">
                  <c:v>0.9</c:v>
                </c:pt>
                <c:pt idx="243">
                  <c:v>0.9</c:v>
                </c:pt>
                <c:pt idx="244">
                  <c:v>0.9</c:v>
                </c:pt>
                <c:pt idx="245">
                  <c:v>0.9</c:v>
                </c:pt>
                <c:pt idx="246">
                  <c:v>0.9</c:v>
                </c:pt>
                <c:pt idx="247">
                  <c:v>0.9</c:v>
                </c:pt>
                <c:pt idx="248">
                  <c:v>0.9</c:v>
                </c:pt>
                <c:pt idx="249">
                  <c:v>0.9</c:v>
                </c:pt>
                <c:pt idx="250">
                  <c:v>0.9</c:v>
                </c:pt>
                <c:pt idx="251">
                  <c:v>0.9</c:v>
                </c:pt>
                <c:pt idx="252">
                  <c:v>0.9</c:v>
                </c:pt>
                <c:pt idx="253">
                  <c:v>0.9</c:v>
                </c:pt>
                <c:pt idx="254">
                  <c:v>0.9</c:v>
                </c:pt>
                <c:pt idx="255">
                  <c:v>0.9</c:v>
                </c:pt>
                <c:pt idx="256">
                  <c:v>0.9</c:v>
                </c:pt>
                <c:pt idx="257">
                  <c:v>0.9</c:v>
                </c:pt>
                <c:pt idx="258">
                  <c:v>0.9</c:v>
                </c:pt>
                <c:pt idx="259">
                  <c:v>0.9</c:v>
                </c:pt>
                <c:pt idx="260">
                  <c:v>0.9</c:v>
                </c:pt>
                <c:pt idx="261">
                  <c:v>0.9</c:v>
                </c:pt>
                <c:pt idx="262">
                  <c:v>0.9</c:v>
                </c:pt>
                <c:pt idx="263">
                  <c:v>0.9</c:v>
                </c:pt>
                <c:pt idx="264">
                  <c:v>0.9</c:v>
                </c:pt>
                <c:pt idx="265">
                  <c:v>0.9</c:v>
                </c:pt>
                <c:pt idx="266">
                  <c:v>0.9</c:v>
                </c:pt>
                <c:pt idx="267">
                  <c:v>0.9</c:v>
                </c:pt>
                <c:pt idx="268">
                  <c:v>0.9</c:v>
                </c:pt>
                <c:pt idx="269">
                  <c:v>0.9</c:v>
                </c:pt>
                <c:pt idx="270">
                  <c:v>0.9</c:v>
                </c:pt>
                <c:pt idx="271">
                  <c:v>0.9</c:v>
                </c:pt>
                <c:pt idx="272">
                  <c:v>0.9</c:v>
                </c:pt>
                <c:pt idx="273">
                  <c:v>0.9</c:v>
                </c:pt>
                <c:pt idx="274">
                  <c:v>0.9</c:v>
                </c:pt>
                <c:pt idx="275">
                  <c:v>0.9</c:v>
                </c:pt>
                <c:pt idx="276">
                  <c:v>0.9</c:v>
                </c:pt>
                <c:pt idx="277">
                  <c:v>0.9</c:v>
                </c:pt>
                <c:pt idx="278">
                  <c:v>0.9</c:v>
                </c:pt>
                <c:pt idx="279">
                  <c:v>0.9</c:v>
                </c:pt>
                <c:pt idx="280">
                  <c:v>0.9</c:v>
                </c:pt>
                <c:pt idx="281">
                  <c:v>0.9</c:v>
                </c:pt>
                <c:pt idx="282">
                  <c:v>0.9</c:v>
                </c:pt>
                <c:pt idx="283">
                  <c:v>0.9</c:v>
                </c:pt>
                <c:pt idx="284">
                  <c:v>0.9</c:v>
                </c:pt>
                <c:pt idx="285">
                  <c:v>0.9</c:v>
                </c:pt>
                <c:pt idx="286">
                  <c:v>0.9</c:v>
                </c:pt>
                <c:pt idx="287">
                  <c:v>0.9</c:v>
                </c:pt>
                <c:pt idx="288">
                  <c:v>0.9</c:v>
                </c:pt>
                <c:pt idx="289">
                  <c:v>0.9</c:v>
                </c:pt>
                <c:pt idx="290">
                  <c:v>0.9</c:v>
                </c:pt>
                <c:pt idx="291">
                  <c:v>0.9</c:v>
                </c:pt>
                <c:pt idx="292">
                  <c:v>0.9</c:v>
                </c:pt>
                <c:pt idx="293">
                  <c:v>0.9</c:v>
                </c:pt>
                <c:pt idx="294">
                  <c:v>0.9</c:v>
                </c:pt>
                <c:pt idx="295">
                  <c:v>0.9</c:v>
                </c:pt>
                <c:pt idx="296">
                  <c:v>0.9</c:v>
                </c:pt>
                <c:pt idx="297">
                  <c:v>0.9</c:v>
                </c:pt>
                <c:pt idx="298">
                  <c:v>0.9</c:v>
                </c:pt>
                <c:pt idx="299">
                  <c:v>0.9</c:v>
                </c:pt>
                <c:pt idx="300">
                  <c:v>0.9</c:v>
                </c:pt>
                <c:pt idx="301">
                  <c:v>0.9</c:v>
                </c:pt>
                <c:pt idx="302">
                  <c:v>0.9</c:v>
                </c:pt>
                <c:pt idx="303">
                  <c:v>0.9</c:v>
                </c:pt>
                <c:pt idx="304">
                  <c:v>0.9</c:v>
                </c:pt>
                <c:pt idx="305">
                  <c:v>0.9</c:v>
                </c:pt>
                <c:pt idx="306">
                  <c:v>0.9</c:v>
                </c:pt>
                <c:pt idx="307">
                  <c:v>0.9</c:v>
                </c:pt>
                <c:pt idx="308">
                  <c:v>0.9</c:v>
                </c:pt>
                <c:pt idx="309">
                  <c:v>0.9</c:v>
                </c:pt>
                <c:pt idx="310">
                  <c:v>0.9</c:v>
                </c:pt>
                <c:pt idx="311">
                  <c:v>0.9</c:v>
                </c:pt>
                <c:pt idx="312">
                  <c:v>0.9</c:v>
                </c:pt>
                <c:pt idx="313">
                  <c:v>0.9</c:v>
                </c:pt>
                <c:pt idx="314">
                  <c:v>0.9</c:v>
                </c:pt>
                <c:pt idx="315">
                  <c:v>0.9</c:v>
                </c:pt>
                <c:pt idx="316">
                  <c:v>0.9</c:v>
                </c:pt>
                <c:pt idx="317">
                  <c:v>0.9</c:v>
                </c:pt>
                <c:pt idx="318">
                  <c:v>0.9</c:v>
                </c:pt>
                <c:pt idx="319">
                  <c:v>0.9</c:v>
                </c:pt>
                <c:pt idx="320">
                  <c:v>0.9</c:v>
                </c:pt>
                <c:pt idx="321">
                  <c:v>0.9</c:v>
                </c:pt>
                <c:pt idx="322">
                  <c:v>0.9</c:v>
                </c:pt>
                <c:pt idx="323">
                  <c:v>0.9</c:v>
                </c:pt>
                <c:pt idx="324">
                  <c:v>0.9</c:v>
                </c:pt>
                <c:pt idx="325">
                  <c:v>0.9</c:v>
                </c:pt>
                <c:pt idx="326">
                  <c:v>0.9</c:v>
                </c:pt>
                <c:pt idx="327">
                  <c:v>0.9</c:v>
                </c:pt>
                <c:pt idx="328">
                  <c:v>0.9</c:v>
                </c:pt>
                <c:pt idx="329">
                  <c:v>0.9</c:v>
                </c:pt>
                <c:pt idx="330">
                  <c:v>0.9</c:v>
                </c:pt>
                <c:pt idx="331">
                  <c:v>0.9</c:v>
                </c:pt>
                <c:pt idx="332">
                  <c:v>0.9</c:v>
                </c:pt>
                <c:pt idx="333">
                  <c:v>0.9</c:v>
                </c:pt>
                <c:pt idx="334">
                  <c:v>0.9</c:v>
                </c:pt>
                <c:pt idx="335">
                  <c:v>0.9</c:v>
                </c:pt>
                <c:pt idx="336">
                  <c:v>0.9</c:v>
                </c:pt>
                <c:pt idx="337">
                  <c:v>0.9</c:v>
                </c:pt>
                <c:pt idx="338">
                  <c:v>0.9</c:v>
                </c:pt>
                <c:pt idx="339">
                  <c:v>0.9</c:v>
                </c:pt>
                <c:pt idx="340">
                  <c:v>0.9</c:v>
                </c:pt>
                <c:pt idx="341">
                  <c:v>0.9</c:v>
                </c:pt>
                <c:pt idx="342">
                  <c:v>0.9</c:v>
                </c:pt>
                <c:pt idx="343">
                  <c:v>0.9</c:v>
                </c:pt>
                <c:pt idx="344">
                  <c:v>0.9</c:v>
                </c:pt>
                <c:pt idx="345">
                  <c:v>0.9</c:v>
                </c:pt>
                <c:pt idx="346">
                  <c:v>0.9</c:v>
                </c:pt>
                <c:pt idx="347">
                  <c:v>0.9</c:v>
                </c:pt>
                <c:pt idx="348">
                  <c:v>0.9</c:v>
                </c:pt>
                <c:pt idx="349">
                  <c:v>0.9</c:v>
                </c:pt>
                <c:pt idx="350">
                  <c:v>0.9</c:v>
                </c:pt>
                <c:pt idx="351">
                  <c:v>0.9</c:v>
                </c:pt>
                <c:pt idx="352">
                  <c:v>0.9</c:v>
                </c:pt>
                <c:pt idx="353">
                  <c:v>0.9</c:v>
                </c:pt>
                <c:pt idx="354">
                  <c:v>0.9</c:v>
                </c:pt>
                <c:pt idx="355">
                  <c:v>0.9</c:v>
                </c:pt>
                <c:pt idx="356">
                  <c:v>0.9</c:v>
                </c:pt>
                <c:pt idx="357">
                  <c:v>0.9</c:v>
                </c:pt>
                <c:pt idx="358">
                  <c:v>0.9</c:v>
                </c:pt>
                <c:pt idx="359">
                  <c:v>0.9</c:v>
                </c:pt>
                <c:pt idx="360">
                  <c:v>0.9</c:v>
                </c:pt>
                <c:pt idx="361">
                  <c:v>0.9</c:v>
                </c:pt>
                <c:pt idx="362">
                  <c:v>0.9</c:v>
                </c:pt>
                <c:pt idx="363">
                  <c:v>0.9</c:v>
                </c:pt>
                <c:pt idx="364">
                  <c:v>0.9</c:v>
                </c:pt>
                <c:pt idx="365">
                  <c:v>0.9</c:v>
                </c:pt>
                <c:pt idx="366">
                  <c:v>0.9</c:v>
                </c:pt>
                <c:pt idx="367">
                  <c:v>0.9</c:v>
                </c:pt>
                <c:pt idx="368">
                  <c:v>0.9</c:v>
                </c:pt>
                <c:pt idx="369">
                  <c:v>0.9</c:v>
                </c:pt>
                <c:pt idx="370">
                  <c:v>0.9</c:v>
                </c:pt>
                <c:pt idx="371">
                  <c:v>0.9</c:v>
                </c:pt>
                <c:pt idx="372">
                  <c:v>0.9</c:v>
                </c:pt>
                <c:pt idx="373">
                  <c:v>0.9</c:v>
                </c:pt>
                <c:pt idx="374">
                  <c:v>0.9</c:v>
                </c:pt>
                <c:pt idx="375">
                  <c:v>0.9</c:v>
                </c:pt>
                <c:pt idx="376">
                  <c:v>0.9</c:v>
                </c:pt>
                <c:pt idx="377">
                  <c:v>0.9</c:v>
                </c:pt>
                <c:pt idx="378">
                  <c:v>0.9</c:v>
                </c:pt>
                <c:pt idx="379">
                  <c:v>0.9</c:v>
                </c:pt>
                <c:pt idx="380">
                  <c:v>0.9</c:v>
                </c:pt>
                <c:pt idx="381">
                  <c:v>0.9</c:v>
                </c:pt>
                <c:pt idx="382">
                  <c:v>0.9</c:v>
                </c:pt>
                <c:pt idx="383">
                  <c:v>0.9</c:v>
                </c:pt>
                <c:pt idx="384">
                  <c:v>0.9</c:v>
                </c:pt>
                <c:pt idx="385">
                  <c:v>0.9</c:v>
                </c:pt>
                <c:pt idx="386">
                  <c:v>0.9</c:v>
                </c:pt>
                <c:pt idx="387">
                  <c:v>0.9</c:v>
                </c:pt>
                <c:pt idx="388">
                  <c:v>0.9</c:v>
                </c:pt>
                <c:pt idx="389">
                  <c:v>0.9</c:v>
                </c:pt>
                <c:pt idx="390">
                  <c:v>0.9</c:v>
                </c:pt>
                <c:pt idx="391">
                  <c:v>0.9</c:v>
                </c:pt>
                <c:pt idx="392">
                  <c:v>0.9</c:v>
                </c:pt>
                <c:pt idx="393">
                  <c:v>0.9</c:v>
                </c:pt>
                <c:pt idx="394">
                  <c:v>0.9</c:v>
                </c:pt>
                <c:pt idx="395">
                  <c:v>0.9</c:v>
                </c:pt>
                <c:pt idx="396">
                  <c:v>0.9</c:v>
                </c:pt>
                <c:pt idx="397">
                  <c:v>0.9</c:v>
                </c:pt>
                <c:pt idx="398">
                  <c:v>0.9</c:v>
                </c:pt>
                <c:pt idx="399">
                  <c:v>0.9</c:v>
                </c:pt>
                <c:pt idx="400">
                  <c:v>0.9</c:v>
                </c:pt>
                <c:pt idx="401">
                  <c:v>0.9</c:v>
                </c:pt>
                <c:pt idx="402">
                  <c:v>0.9</c:v>
                </c:pt>
                <c:pt idx="403">
                  <c:v>0.9</c:v>
                </c:pt>
                <c:pt idx="404">
                  <c:v>0.9</c:v>
                </c:pt>
                <c:pt idx="405">
                  <c:v>0.9</c:v>
                </c:pt>
                <c:pt idx="406">
                  <c:v>0.9</c:v>
                </c:pt>
                <c:pt idx="407">
                  <c:v>0.9</c:v>
                </c:pt>
                <c:pt idx="408">
                  <c:v>0.9</c:v>
                </c:pt>
                <c:pt idx="409">
                  <c:v>0.9</c:v>
                </c:pt>
                <c:pt idx="410">
                  <c:v>0.9</c:v>
                </c:pt>
                <c:pt idx="411">
                  <c:v>0.9</c:v>
                </c:pt>
                <c:pt idx="412">
                  <c:v>0.9</c:v>
                </c:pt>
                <c:pt idx="413">
                  <c:v>0.9</c:v>
                </c:pt>
                <c:pt idx="414">
                  <c:v>0.9</c:v>
                </c:pt>
                <c:pt idx="415">
                  <c:v>0.9</c:v>
                </c:pt>
                <c:pt idx="416">
                  <c:v>0.9</c:v>
                </c:pt>
                <c:pt idx="417">
                  <c:v>0.9</c:v>
                </c:pt>
                <c:pt idx="418">
                  <c:v>0.9</c:v>
                </c:pt>
                <c:pt idx="419">
                  <c:v>0.9</c:v>
                </c:pt>
                <c:pt idx="420">
                  <c:v>0.9</c:v>
                </c:pt>
                <c:pt idx="421">
                  <c:v>0.9</c:v>
                </c:pt>
                <c:pt idx="422">
                  <c:v>0.9</c:v>
                </c:pt>
                <c:pt idx="423">
                  <c:v>0.9</c:v>
                </c:pt>
                <c:pt idx="424">
                  <c:v>0.9</c:v>
                </c:pt>
                <c:pt idx="425">
                  <c:v>0.9</c:v>
                </c:pt>
                <c:pt idx="426">
                  <c:v>0.9</c:v>
                </c:pt>
                <c:pt idx="427">
                  <c:v>0.9</c:v>
                </c:pt>
                <c:pt idx="428">
                  <c:v>0.9</c:v>
                </c:pt>
                <c:pt idx="429">
                  <c:v>0.9</c:v>
                </c:pt>
                <c:pt idx="430">
                  <c:v>0.9</c:v>
                </c:pt>
                <c:pt idx="431">
                  <c:v>0.9</c:v>
                </c:pt>
                <c:pt idx="432">
                  <c:v>0.9</c:v>
                </c:pt>
                <c:pt idx="433">
                  <c:v>0.9</c:v>
                </c:pt>
                <c:pt idx="434">
                  <c:v>0.9</c:v>
                </c:pt>
                <c:pt idx="435">
                  <c:v>0.9</c:v>
                </c:pt>
                <c:pt idx="436">
                  <c:v>0.9</c:v>
                </c:pt>
                <c:pt idx="437">
                  <c:v>0.9</c:v>
                </c:pt>
                <c:pt idx="438">
                  <c:v>0.9</c:v>
                </c:pt>
                <c:pt idx="439">
                  <c:v>0.9</c:v>
                </c:pt>
                <c:pt idx="440">
                  <c:v>0.9</c:v>
                </c:pt>
                <c:pt idx="441">
                  <c:v>0.9</c:v>
                </c:pt>
                <c:pt idx="442">
                  <c:v>0.9</c:v>
                </c:pt>
                <c:pt idx="443">
                  <c:v>0.9</c:v>
                </c:pt>
                <c:pt idx="444">
                  <c:v>0.9</c:v>
                </c:pt>
                <c:pt idx="445">
                  <c:v>0.9</c:v>
                </c:pt>
                <c:pt idx="446">
                  <c:v>0.9</c:v>
                </c:pt>
                <c:pt idx="447">
                  <c:v>0.9</c:v>
                </c:pt>
                <c:pt idx="448">
                  <c:v>0.9</c:v>
                </c:pt>
                <c:pt idx="449">
                  <c:v>0.9</c:v>
                </c:pt>
                <c:pt idx="450">
                  <c:v>0.9</c:v>
                </c:pt>
                <c:pt idx="451">
                  <c:v>0.9</c:v>
                </c:pt>
                <c:pt idx="452">
                  <c:v>0.9</c:v>
                </c:pt>
                <c:pt idx="453">
                  <c:v>0.9</c:v>
                </c:pt>
                <c:pt idx="454">
                  <c:v>0.9</c:v>
                </c:pt>
                <c:pt idx="455">
                  <c:v>0.9</c:v>
                </c:pt>
                <c:pt idx="456">
                  <c:v>0.9</c:v>
                </c:pt>
                <c:pt idx="457">
                  <c:v>0.9</c:v>
                </c:pt>
                <c:pt idx="458">
                  <c:v>0.9</c:v>
                </c:pt>
                <c:pt idx="459">
                  <c:v>0.9</c:v>
                </c:pt>
                <c:pt idx="460">
                  <c:v>0.9</c:v>
                </c:pt>
                <c:pt idx="461">
                  <c:v>0.9</c:v>
                </c:pt>
                <c:pt idx="462">
                  <c:v>0.9</c:v>
                </c:pt>
                <c:pt idx="463">
                  <c:v>0.9</c:v>
                </c:pt>
                <c:pt idx="464">
                  <c:v>0.9</c:v>
                </c:pt>
                <c:pt idx="465">
                  <c:v>0.9</c:v>
                </c:pt>
                <c:pt idx="466">
                  <c:v>0.9</c:v>
                </c:pt>
                <c:pt idx="467">
                  <c:v>0.9</c:v>
                </c:pt>
                <c:pt idx="468">
                  <c:v>0.9</c:v>
                </c:pt>
                <c:pt idx="469">
                  <c:v>0.9</c:v>
                </c:pt>
                <c:pt idx="470">
                  <c:v>0.9</c:v>
                </c:pt>
                <c:pt idx="471">
                  <c:v>0.9</c:v>
                </c:pt>
                <c:pt idx="472">
                  <c:v>0.9</c:v>
                </c:pt>
                <c:pt idx="473">
                  <c:v>0.9</c:v>
                </c:pt>
                <c:pt idx="474">
                  <c:v>0.9</c:v>
                </c:pt>
                <c:pt idx="475">
                  <c:v>0.9</c:v>
                </c:pt>
                <c:pt idx="476">
                  <c:v>0.9</c:v>
                </c:pt>
                <c:pt idx="477">
                  <c:v>0.9</c:v>
                </c:pt>
                <c:pt idx="478">
                  <c:v>0.9</c:v>
                </c:pt>
                <c:pt idx="479">
                  <c:v>0.9</c:v>
                </c:pt>
                <c:pt idx="480">
                  <c:v>0.9</c:v>
                </c:pt>
                <c:pt idx="481">
                  <c:v>0.9</c:v>
                </c:pt>
                <c:pt idx="482">
                  <c:v>0.9</c:v>
                </c:pt>
                <c:pt idx="483">
                  <c:v>0.9</c:v>
                </c:pt>
                <c:pt idx="484">
                  <c:v>0.9</c:v>
                </c:pt>
                <c:pt idx="485">
                  <c:v>0.9</c:v>
                </c:pt>
                <c:pt idx="486">
                  <c:v>0.9</c:v>
                </c:pt>
                <c:pt idx="487">
                  <c:v>0.9</c:v>
                </c:pt>
                <c:pt idx="488">
                  <c:v>0.9</c:v>
                </c:pt>
                <c:pt idx="489">
                  <c:v>0.9</c:v>
                </c:pt>
                <c:pt idx="490">
                  <c:v>0.9</c:v>
                </c:pt>
                <c:pt idx="491">
                  <c:v>0.9</c:v>
                </c:pt>
                <c:pt idx="492">
                  <c:v>0.9</c:v>
                </c:pt>
                <c:pt idx="493">
                  <c:v>0.9</c:v>
                </c:pt>
                <c:pt idx="494">
                  <c:v>0.9</c:v>
                </c:pt>
                <c:pt idx="495">
                  <c:v>0.9</c:v>
                </c:pt>
                <c:pt idx="496">
                  <c:v>0.9</c:v>
                </c:pt>
                <c:pt idx="497">
                  <c:v>0.9</c:v>
                </c:pt>
                <c:pt idx="498">
                  <c:v>0.9</c:v>
                </c:pt>
                <c:pt idx="499">
                  <c:v>0.9</c:v>
                </c:pt>
                <c:pt idx="500">
                  <c:v>0.9</c:v>
                </c:pt>
                <c:pt idx="501">
                  <c:v>0.9</c:v>
                </c:pt>
                <c:pt idx="502">
                  <c:v>0.9</c:v>
                </c:pt>
                <c:pt idx="503">
                  <c:v>0.9</c:v>
                </c:pt>
                <c:pt idx="504">
                  <c:v>0.9</c:v>
                </c:pt>
                <c:pt idx="505">
                  <c:v>0.9</c:v>
                </c:pt>
                <c:pt idx="506">
                  <c:v>0.9</c:v>
                </c:pt>
                <c:pt idx="507">
                  <c:v>0.9</c:v>
                </c:pt>
                <c:pt idx="508">
                  <c:v>0.9</c:v>
                </c:pt>
                <c:pt idx="509">
                  <c:v>0.9</c:v>
                </c:pt>
                <c:pt idx="510">
                  <c:v>0.9</c:v>
                </c:pt>
                <c:pt idx="511">
                  <c:v>0.9</c:v>
                </c:pt>
                <c:pt idx="512">
                  <c:v>0.9</c:v>
                </c:pt>
                <c:pt idx="513">
                  <c:v>0.9</c:v>
                </c:pt>
                <c:pt idx="514">
                  <c:v>0.9</c:v>
                </c:pt>
                <c:pt idx="515">
                  <c:v>0.9</c:v>
                </c:pt>
                <c:pt idx="516">
                  <c:v>0.9</c:v>
                </c:pt>
                <c:pt idx="517">
                  <c:v>0.9</c:v>
                </c:pt>
                <c:pt idx="518">
                  <c:v>0.9</c:v>
                </c:pt>
                <c:pt idx="519">
                  <c:v>0.9</c:v>
                </c:pt>
                <c:pt idx="520">
                  <c:v>0.9</c:v>
                </c:pt>
                <c:pt idx="521">
                  <c:v>0.9</c:v>
                </c:pt>
                <c:pt idx="522">
                  <c:v>0.9</c:v>
                </c:pt>
                <c:pt idx="523">
                  <c:v>0.9</c:v>
                </c:pt>
                <c:pt idx="524">
                  <c:v>0.9</c:v>
                </c:pt>
                <c:pt idx="525">
                  <c:v>0.9</c:v>
                </c:pt>
                <c:pt idx="526">
                  <c:v>0.9</c:v>
                </c:pt>
                <c:pt idx="527">
                  <c:v>0.9</c:v>
                </c:pt>
                <c:pt idx="528">
                  <c:v>0.9</c:v>
                </c:pt>
                <c:pt idx="529">
                  <c:v>0.9</c:v>
                </c:pt>
                <c:pt idx="530">
                  <c:v>0.9</c:v>
                </c:pt>
                <c:pt idx="531">
                  <c:v>0.9</c:v>
                </c:pt>
                <c:pt idx="532">
                  <c:v>0.9</c:v>
                </c:pt>
                <c:pt idx="533">
                  <c:v>0.9</c:v>
                </c:pt>
                <c:pt idx="534">
                  <c:v>0.9</c:v>
                </c:pt>
                <c:pt idx="535">
                  <c:v>0.9</c:v>
                </c:pt>
                <c:pt idx="536">
                  <c:v>0.9</c:v>
                </c:pt>
                <c:pt idx="537">
                  <c:v>0.9</c:v>
                </c:pt>
                <c:pt idx="538">
                  <c:v>0.9</c:v>
                </c:pt>
                <c:pt idx="539">
                  <c:v>0.9</c:v>
                </c:pt>
                <c:pt idx="540">
                  <c:v>0.9</c:v>
                </c:pt>
                <c:pt idx="541">
                  <c:v>0.9</c:v>
                </c:pt>
                <c:pt idx="542">
                  <c:v>0.9</c:v>
                </c:pt>
                <c:pt idx="543">
                  <c:v>0.9</c:v>
                </c:pt>
                <c:pt idx="544">
                  <c:v>0.9</c:v>
                </c:pt>
                <c:pt idx="545">
                  <c:v>0.9</c:v>
                </c:pt>
                <c:pt idx="546">
                  <c:v>0.9</c:v>
                </c:pt>
                <c:pt idx="547">
                  <c:v>0.9</c:v>
                </c:pt>
                <c:pt idx="548">
                  <c:v>0.9</c:v>
                </c:pt>
                <c:pt idx="549">
                  <c:v>0.9</c:v>
                </c:pt>
                <c:pt idx="550">
                  <c:v>0.9</c:v>
                </c:pt>
                <c:pt idx="551">
                  <c:v>0.9</c:v>
                </c:pt>
                <c:pt idx="552">
                  <c:v>0.9</c:v>
                </c:pt>
                <c:pt idx="553">
                  <c:v>0.9</c:v>
                </c:pt>
                <c:pt idx="554">
                  <c:v>0.9</c:v>
                </c:pt>
                <c:pt idx="555">
                  <c:v>0.9</c:v>
                </c:pt>
                <c:pt idx="556">
                  <c:v>0.9</c:v>
                </c:pt>
                <c:pt idx="557">
                  <c:v>0.9</c:v>
                </c:pt>
                <c:pt idx="558">
                  <c:v>0.9</c:v>
                </c:pt>
                <c:pt idx="559">
                  <c:v>0.9</c:v>
                </c:pt>
                <c:pt idx="560">
                  <c:v>0.9</c:v>
                </c:pt>
                <c:pt idx="561">
                  <c:v>0.9</c:v>
                </c:pt>
                <c:pt idx="562">
                  <c:v>0.9</c:v>
                </c:pt>
                <c:pt idx="563">
                  <c:v>0.9</c:v>
                </c:pt>
                <c:pt idx="564">
                  <c:v>0.9</c:v>
                </c:pt>
                <c:pt idx="565">
                  <c:v>0.9</c:v>
                </c:pt>
                <c:pt idx="566">
                  <c:v>0.9</c:v>
                </c:pt>
                <c:pt idx="567">
                  <c:v>0.9</c:v>
                </c:pt>
                <c:pt idx="568">
                  <c:v>0.9</c:v>
                </c:pt>
                <c:pt idx="569">
                  <c:v>0.9</c:v>
                </c:pt>
                <c:pt idx="570">
                  <c:v>0.9</c:v>
                </c:pt>
                <c:pt idx="571">
                  <c:v>0.9</c:v>
                </c:pt>
                <c:pt idx="572">
                  <c:v>0.9</c:v>
                </c:pt>
                <c:pt idx="573">
                  <c:v>0.9</c:v>
                </c:pt>
                <c:pt idx="57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0-43B9-9348-F391CECFB4AD}"/>
            </c:ext>
          </c:extLst>
        </c:ser>
        <c:ser>
          <c:idx val="2"/>
          <c:order val="2"/>
          <c:tx>
            <c:v>Límite Superior FP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'Comportamiento Carga'!$E$4:$E$578</c:f>
              <c:numCache>
                <c:formatCode>General</c:formatCode>
                <c:ptCount val="57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0-43B9-9348-F391CECFB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609712"/>
        <c:axId val="145605448"/>
      </c:lineChart>
      <c:catAx>
        <c:axId val="1456097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crossAx val="145605448"/>
        <c:crosses val="autoZero"/>
        <c:auto val="1"/>
        <c:lblAlgn val="ctr"/>
        <c:lblOffset val="100"/>
        <c:noMultiLvlLbl val="0"/>
      </c:catAx>
      <c:valAx>
        <c:axId val="145605448"/>
        <c:scaling>
          <c:orientation val="minMax"/>
          <c:max val="1.100000000000000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FACTOR</a:t>
                </a:r>
                <a:r>
                  <a:rPr lang="es-CO" b="1" baseline="0">
                    <a:solidFill>
                      <a:sysClr val="windowText" lastClr="000000"/>
                    </a:solidFill>
                  </a:rPr>
                  <a:t> DE POTENCIA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56097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POTENCIA</a:t>
            </a:r>
            <a:r>
              <a:rPr lang="es-CO" b="1" baseline="0">
                <a:solidFill>
                  <a:sysClr val="windowText" lastClr="000000"/>
                </a:solidFill>
              </a:rPr>
              <a:t> ACTIVA Y REACTIVA DEMANDADA</a:t>
            </a:r>
            <a:endParaRPr lang="es-CO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Potencia Activa</c:v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'Comportamiento Carga'!$F$4:$F$578</c:f>
              <c:numCache>
                <c:formatCode>General</c:formatCode>
                <c:ptCount val="575"/>
                <c:pt idx="0">
                  <c:v>220.05</c:v>
                </c:pt>
                <c:pt idx="1">
                  <c:v>234.56</c:v>
                </c:pt>
                <c:pt idx="2">
                  <c:v>217.21</c:v>
                </c:pt>
                <c:pt idx="3">
                  <c:v>221.27</c:v>
                </c:pt>
                <c:pt idx="4">
                  <c:v>217.5</c:v>
                </c:pt>
                <c:pt idx="5">
                  <c:v>227.31</c:v>
                </c:pt>
                <c:pt idx="6">
                  <c:v>219.19</c:v>
                </c:pt>
                <c:pt idx="7">
                  <c:v>248.14</c:v>
                </c:pt>
                <c:pt idx="8">
                  <c:v>215.15</c:v>
                </c:pt>
                <c:pt idx="9">
                  <c:v>220.41</c:v>
                </c:pt>
                <c:pt idx="10">
                  <c:v>218.45</c:v>
                </c:pt>
                <c:pt idx="11">
                  <c:v>225.56</c:v>
                </c:pt>
                <c:pt idx="12">
                  <c:v>223.64</c:v>
                </c:pt>
                <c:pt idx="13">
                  <c:v>215.13</c:v>
                </c:pt>
                <c:pt idx="14">
                  <c:v>219.06</c:v>
                </c:pt>
                <c:pt idx="15">
                  <c:v>221.16</c:v>
                </c:pt>
                <c:pt idx="16">
                  <c:v>212.77</c:v>
                </c:pt>
                <c:pt idx="17">
                  <c:v>213.25</c:v>
                </c:pt>
                <c:pt idx="18">
                  <c:v>206.8</c:v>
                </c:pt>
                <c:pt idx="19">
                  <c:v>227.23</c:v>
                </c:pt>
                <c:pt idx="20">
                  <c:v>221.07</c:v>
                </c:pt>
                <c:pt idx="21">
                  <c:v>234.95</c:v>
                </c:pt>
                <c:pt idx="22">
                  <c:v>219.24</c:v>
                </c:pt>
                <c:pt idx="23">
                  <c:v>240.1</c:v>
                </c:pt>
                <c:pt idx="24">
                  <c:v>241.88</c:v>
                </c:pt>
                <c:pt idx="25">
                  <c:v>210.35</c:v>
                </c:pt>
                <c:pt idx="26">
                  <c:v>238.23</c:v>
                </c:pt>
                <c:pt idx="27">
                  <c:v>250.14</c:v>
                </c:pt>
                <c:pt idx="28">
                  <c:v>252.95</c:v>
                </c:pt>
                <c:pt idx="29">
                  <c:v>236.3</c:v>
                </c:pt>
                <c:pt idx="30">
                  <c:v>257.47000000000003</c:v>
                </c:pt>
                <c:pt idx="31">
                  <c:v>262.76</c:v>
                </c:pt>
                <c:pt idx="32">
                  <c:v>270.2</c:v>
                </c:pt>
                <c:pt idx="33">
                  <c:v>224.83</c:v>
                </c:pt>
                <c:pt idx="34">
                  <c:v>229.36</c:v>
                </c:pt>
                <c:pt idx="35">
                  <c:v>268.70999999999998</c:v>
                </c:pt>
                <c:pt idx="36">
                  <c:v>237.15</c:v>
                </c:pt>
                <c:pt idx="37">
                  <c:v>249.31</c:v>
                </c:pt>
                <c:pt idx="38">
                  <c:v>253.25</c:v>
                </c:pt>
                <c:pt idx="39">
                  <c:v>267.98</c:v>
                </c:pt>
                <c:pt idx="40">
                  <c:v>270.89999999999998</c:v>
                </c:pt>
                <c:pt idx="41">
                  <c:v>258.97000000000003</c:v>
                </c:pt>
                <c:pt idx="42">
                  <c:v>253.58</c:v>
                </c:pt>
                <c:pt idx="43">
                  <c:v>254.83</c:v>
                </c:pt>
                <c:pt idx="44">
                  <c:v>269.70999999999998</c:v>
                </c:pt>
                <c:pt idx="45">
                  <c:v>257.95</c:v>
                </c:pt>
                <c:pt idx="46">
                  <c:v>265.5</c:v>
                </c:pt>
                <c:pt idx="47">
                  <c:v>270.18</c:v>
                </c:pt>
                <c:pt idx="48">
                  <c:v>241.46</c:v>
                </c:pt>
                <c:pt idx="49">
                  <c:v>230.1</c:v>
                </c:pt>
                <c:pt idx="50">
                  <c:v>232.93</c:v>
                </c:pt>
                <c:pt idx="51">
                  <c:v>253.4</c:v>
                </c:pt>
                <c:pt idx="52">
                  <c:v>244.68</c:v>
                </c:pt>
                <c:pt idx="53">
                  <c:v>254.87</c:v>
                </c:pt>
                <c:pt idx="54">
                  <c:v>263.60000000000002</c:v>
                </c:pt>
                <c:pt idx="55">
                  <c:v>232.52</c:v>
                </c:pt>
                <c:pt idx="56">
                  <c:v>259.14</c:v>
                </c:pt>
                <c:pt idx="57">
                  <c:v>267.38</c:v>
                </c:pt>
                <c:pt idx="58">
                  <c:v>272.27</c:v>
                </c:pt>
                <c:pt idx="59">
                  <c:v>247.44</c:v>
                </c:pt>
                <c:pt idx="60">
                  <c:v>251.26</c:v>
                </c:pt>
                <c:pt idx="61">
                  <c:v>252.74</c:v>
                </c:pt>
                <c:pt idx="62">
                  <c:v>269.31</c:v>
                </c:pt>
                <c:pt idx="63">
                  <c:v>256.48</c:v>
                </c:pt>
                <c:pt idx="64">
                  <c:v>251.48</c:v>
                </c:pt>
                <c:pt idx="65">
                  <c:v>226.17</c:v>
                </c:pt>
                <c:pt idx="66">
                  <c:v>213.27</c:v>
                </c:pt>
                <c:pt idx="67">
                  <c:v>221.39</c:v>
                </c:pt>
                <c:pt idx="68">
                  <c:v>231.49</c:v>
                </c:pt>
                <c:pt idx="69">
                  <c:v>226.73</c:v>
                </c:pt>
                <c:pt idx="70">
                  <c:v>254.29</c:v>
                </c:pt>
                <c:pt idx="71">
                  <c:v>253.01</c:v>
                </c:pt>
                <c:pt idx="72">
                  <c:v>215.42</c:v>
                </c:pt>
                <c:pt idx="73">
                  <c:v>237.72</c:v>
                </c:pt>
                <c:pt idx="74">
                  <c:v>260.33</c:v>
                </c:pt>
                <c:pt idx="75">
                  <c:v>242.95</c:v>
                </c:pt>
                <c:pt idx="76">
                  <c:v>264.82</c:v>
                </c:pt>
                <c:pt idx="77">
                  <c:v>216.77</c:v>
                </c:pt>
                <c:pt idx="78">
                  <c:v>249.77</c:v>
                </c:pt>
                <c:pt idx="79">
                  <c:v>217.51</c:v>
                </c:pt>
                <c:pt idx="80">
                  <c:v>235.67</c:v>
                </c:pt>
                <c:pt idx="81">
                  <c:v>228.2</c:v>
                </c:pt>
                <c:pt idx="82">
                  <c:v>220.23</c:v>
                </c:pt>
                <c:pt idx="83">
                  <c:v>245.56</c:v>
                </c:pt>
                <c:pt idx="84">
                  <c:v>221.63</c:v>
                </c:pt>
                <c:pt idx="85">
                  <c:v>241.92</c:v>
                </c:pt>
                <c:pt idx="86">
                  <c:v>199.7</c:v>
                </c:pt>
                <c:pt idx="87">
                  <c:v>205.12</c:v>
                </c:pt>
                <c:pt idx="88">
                  <c:v>223.46</c:v>
                </c:pt>
                <c:pt idx="89">
                  <c:v>251.32</c:v>
                </c:pt>
                <c:pt idx="90">
                  <c:v>252.07</c:v>
                </c:pt>
                <c:pt idx="91">
                  <c:v>216.43</c:v>
                </c:pt>
                <c:pt idx="92">
                  <c:v>262.18</c:v>
                </c:pt>
                <c:pt idx="93">
                  <c:v>250.99</c:v>
                </c:pt>
                <c:pt idx="94">
                  <c:v>235.43</c:v>
                </c:pt>
                <c:pt idx="95">
                  <c:v>250.7</c:v>
                </c:pt>
                <c:pt idx="96">
                  <c:v>206.08</c:v>
                </c:pt>
                <c:pt idx="97">
                  <c:v>210.83</c:v>
                </c:pt>
                <c:pt idx="98">
                  <c:v>202.59</c:v>
                </c:pt>
                <c:pt idx="99">
                  <c:v>214.52</c:v>
                </c:pt>
                <c:pt idx="100">
                  <c:v>201.31</c:v>
                </c:pt>
                <c:pt idx="101">
                  <c:v>208.33</c:v>
                </c:pt>
                <c:pt idx="102">
                  <c:v>206.17</c:v>
                </c:pt>
                <c:pt idx="103">
                  <c:v>200.82</c:v>
                </c:pt>
                <c:pt idx="104">
                  <c:v>242.05</c:v>
                </c:pt>
                <c:pt idx="105">
                  <c:v>221.93</c:v>
                </c:pt>
                <c:pt idx="106">
                  <c:v>249.24</c:v>
                </c:pt>
                <c:pt idx="107">
                  <c:v>268.17</c:v>
                </c:pt>
                <c:pt idx="108">
                  <c:v>225.64</c:v>
                </c:pt>
                <c:pt idx="109">
                  <c:v>227.67</c:v>
                </c:pt>
                <c:pt idx="110">
                  <c:v>227.01</c:v>
                </c:pt>
                <c:pt idx="111">
                  <c:v>219.65</c:v>
                </c:pt>
                <c:pt idx="112">
                  <c:v>251.26</c:v>
                </c:pt>
                <c:pt idx="113">
                  <c:v>247.48</c:v>
                </c:pt>
                <c:pt idx="114">
                  <c:v>232.69</c:v>
                </c:pt>
                <c:pt idx="115">
                  <c:v>211.91</c:v>
                </c:pt>
                <c:pt idx="116">
                  <c:v>236.24</c:v>
                </c:pt>
                <c:pt idx="117">
                  <c:v>231.14</c:v>
                </c:pt>
                <c:pt idx="118">
                  <c:v>259.48</c:v>
                </c:pt>
                <c:pt idx="119">
                  <c:v>258.58</c:v>
                </c:pt>
                <c:pt idx="120">
                  <c:v>246.85</c:v>
                </c:pt>
                <c:pt idx="121">
                  <c:v>231.08</c:v>
                </c:pt>
                <c:pt idx="122">
                  <c:v>247.43</c:v>
                </c:pt>
                <c:pt idx="123">
                  <c:v>250.82</c:v>
                </c:pt>
                <c:pt idx="124">
                  <c:v>236.51</c:v>
                </c:pt>
                <c:pt idx="125">
                  <c:v>265.81</c:v>
                </c:pt>
                <c:pt idx="126">
                  <c:v>254.62</c:v>
                </c:pt>
                <c:pt idx="127">
                  <c:v>265.95999999999998</c:v>
                </c:pt>
                <c:pt idx="128">
                  <c:v>246.69</c:v>
                </c:pt>
                <c:pt idx="129">
                  <c:v>240.65</c:v>
                </c:pt>
                <c:pt idx="130">
                  <c:v>216.86</c:v>
                </c:pt>
                <c:pt idx="131">
                  <c:v>245.6</c:v>
                </c:pt>
                <c:pt idx="132">
                  <c:v>255.93</c:v>
                </c:pt>
                <c:pt idx="133">
                  <c:v>236.4</c:v>
                </c:pt>
                <c:pt idx="134">
                  <c:v>267.83</c:v>
                </c:pt>
                <c:pt idx="135">
                  <c:v>227.61</c:v>
                </c:pt>
                <c:pt idx="136">
                  <c:v>228.13</c:v>
                </c:pt>
                <c:pt idx="137">
                  <c:v>226.31</c:v>
                </c:pt>
                <c:pt idx="138">
                  <c:v>242.29</c:v>
                </c:pt>
                <c:pt idx="139">
                  <c:v>252.64</c:v>
                </c:pt>
                <c:pt idx="140">
                  <c:v>242.87</c:v>
                </c:pt>
                <c:pt idx="141">
                  <c:v>280.67</c:v>
                </c:pt>
                <c:pt idx="142">
                  <c:v>286.8</c:v>
                </c:pt>
                <c:pt idx="143">
                  <c:v>263.85000000000002</c:v>
                </c:pt>
                <c:pt idx="144">
                  <c:v>284.33</c:v>
                </c:pt>
                <c:pt idx="145">
                  <c:v>285.52</c:v>
                </c:pt>
                <c:pt idx="146">
                  <c:v>288.24</c:v>
                </c:pt>
                <c:pt idx="147">
                  <c:v>277.66000000000003</c:v>
                </c:pt>
                <c:pt idx="148">
                  <c:v>289.39999999999998</c:v>
                </c:pt>
                <c:pt idx="149">
                  <c:v>255.35</c:v>
                </c:pt>
                <c:pt idx="150">
                  <c:v>290.23</c:v>
                </c:pt>
                <c:pt idx="151">
                  <c:v>289.36</c:v>
                </c:pt>
                <c:pt idx="152">
                  <c:v>264.95999999999998</c:v>
                </c:pt>
                <c:pt idx="153">
                  <c:v>267.04000000000002</c:v>
                </c:pt>
                <c:pt idx="154">
                  <c:v>287.66000000000003</c:v>
                </c:pt>
                <c:pt idx="155">
                  <c:v>291.55</c:v>
                </c:pt>
                <c:pt idx="156">
                  <c:v>273.95</c:v>
                </c:pt>
                <c:pt idx="157">
                  <c:v>285.04000000000002</c:v>
                </c:pt>
                <c:pt idx="158">
                  <c:v>258.77999999999997</c:v>
                </c:pt>
                <c:pt idx="159">
                  <c:v>280.04000000000002</c:v>
                </c:pt>
                <c:pt idx="160">
                  <c:v>282.69</c:v>
                </c:pt>
                <c:pt idx="161">
                  <c:v>254.35</c:v>
                </c:pt>
                <c:pt idx="162">
                  <c:v>249.37</c:v>
                </c:pt>
                <c:pt idx="163">
                  <c:v>233.88</c:v>
                </c:pt>
                <c:pt idx="164">
                  <c:v>244.92</c:v>
                </c:pt>
                <c:pt idx="165">
                  <c:v>219.72</c:v>
                </c:pt>
                <c:pt idx="166">
                  <c:v>242.79</c:v>
                </c:pt>
                <c:pt idx="167">
                  <c:v>284.22000000000003</c:v>
                </c:pt>
                <c:pt idx="168">
                  <c:v>234.65</c:v>
                </c:pt>
                <c:pt idx="169">
                  <c:v>254.99</c:v>
                </c:pt>
                <c:pt idx="170">
                  <c:v>237.36</c:v>
                </c:pt>
                <c:pt idx="171">
                  <c:v>253.28</c:v>
                </c:pt>
                <c:pt idx="172">
                  <c:v>250.72</c:v>
                </c:pt>
                <c:pt idx="173">
                  <c:v>250.11</c:v>
                </c:pt>
                <c:pt idx="174">
                  <c:v>212</c:v>
                </c:pt>
                <c:pt idx="175">
                  <c:v>228.01</c:v>
                </c:pt>
                <c:pt idx="176">
                  <c:v>220.45</c:v>
                </c:pt>
                <c:pt idx="177">
                  <c:v>250.29</c:v>
                </c:pt>
                <c:pt idx="178">
                  <c:v>245.31</c:v>
                </c:pt>
                <c:pt idx="179">
                  <c:v>239.79</c:v>
                </c:pt>
                <c:pt idx="180">
                  <c:v>255.2</c:v>
                </c:pt>
                <c:pt idx="181">
                  <c:v>236.53</c:v>
                </c:pt>
                <c:pt idx="182">
                  <c:v>215.07</c:v>
                </c:pt>
                <c:pt idx="183">
                  <c:v>258.37</c:v>
                </c:pt>
                <c:pt idx="184">
                  <c:v>214.49</c:v>
                </c:pt>
                <c:pt idx="185">
                  <c:v>237.16</c:v>
                </c:pt>
                <c:pt idx="186">
                  <c:v>242.25</c:v>
                </c:pt>
                <c:pt idx="187">
                  <c:v>247.3</c:v>
                </c:pt>
                <c:pt idx="188">
                  <c:v>228.76</c:v>
                </c:pt>
                <c:pt idx="189">
                  <c:v>224.68</c:v>
                </c:pt>
                <c:pt idx="190">
                  <c:v>232.92</c:v>
                </c:pt>
                <c:pt idx="191">
                  <c:v>218.6</c:v>
                </c:pt>
                <c:pt idx="192">
                  <c:v>241.83</c:v>
                </c:pt>
                <c:pt idx="193">
                  <c:v>245.51</c:v>
                </c:pt>
                <c:pt idx="194">
                  <c:v>212.43</c:v>
                </c:pt>
                <c:pt idx="195">
                  <c:v>228.74</c:v>
                </c:pt>
                <c:pt idx="196">
                  <c:v>239.57</c:v>
                </c:pt>
                <c:pt idx="197">
                  <c:v>220.67</c:v>
                </c:pt>
                <c:pt idx="198">
                  <c:v>243.97</c:v>
                </c:pt>
                <c:pt idx="199">
                  <c:v>227.36</c:v>
                </c:pt>
                <c:pt idx="200">
                  <c:v>244.36</c:v>
                </c:pt>
                <c:pt idx="201">
                  <c:v>229.03</c:v>
                </c:pt>
                <c:pt idx="202">
                  <c:v>257.25</c:v>
                </c:pt>
                <c:pt idx="203">
                  <c:v>247.05</c:v>
                </c:pt>
                <c:pt idx="204">
                  <c:v>253.01</c:v>
                </c:pt>
                <c:pt idx="205">
                  <c:v>237.27</c:v>
                </c:pt>
                <c:pt idx="206">
                  <c:v>226.33</c:v>
                </c:pt>
                <c:pt idx="207">
                  <c:v>233.14</c:v>
                </c:pt>
                <c:pt idx="208">
                  <c:v>231.06</c:v>
                </c:pt>
                <c:pt idx="209">
                  <c:v>243.15</c:v>
                </c:pt>
                <c:pt idx="210">
                  <c:v>216.43</c:v>
                </c:pt>
                <c:pt idx="211">
                  <c:v>232.76</c:v>
                </c:pt>
                <c:pt idx="212">
                  <c:v>205.87</c:v>
                </c:pt>
                <c:pt idx="213">
                  <c:v>203.56</c:v>
                </c:pt>
                <c:pt idx="214">
                  <c:v>56.75</c:v>
                </c:pt>
                <c:pt idx="215">
                  <c:v>51.44</c:v>
                </c:pt>
                <c:pt idx="216">
                  <c:v>61.87</c:v>
                </c:pt>
                <c:pt idx="217">
                  <c:v>39.03</c:v>
                </c:pt>
                <c:pt idx="218">
                  <c:v>58.13</c:v>
                </c:pt>
                <c:pt idx="219">
                  <c:v>71.45</c:v>
                </c:pt>
                <c:pt idx="220">
                  <c:v>67.349999999999994</c:v>
                </c:pt>
                <c:pt idx="221">
                  <c:v>70.260000000000005</c:v>
                </c:pt>
                <c:pt idx="222">
                  <c:v>135.04</c:v>
                </c:pt>
                <c:pt idx="223">
                  <c:v>192.55</c:v>
                </c:pt>
                <c:pt idx="224">
                  <c:v>238.29</c:v>
                </c:pt>
                <c:pt idx="225">
                  <c:v>234.67</c:v>
                </c:pt>
                <c:pt idx="226">
                  <c:v>207.98</c:v>
                </c:pt>
                <c:pt idx="227">
                  <c:v>202.68</c:v>
                </c:pt>
                <c:pt idx="228">
                  <c:v>227.52</c:v>
                </c:pt>
                <c:pt idx="229">
                  <c:v>224.26</c:v>
                </c:pt>
                <c:pt idx="230">
                  <c:v>205.81</c:v>
                </c:pt>
                <c:pt idx="231">
                  <c:v>214.15</c:v>
                </c:pt>
                <c:pt idx="232">
                  <c:v>196.93</c:v>
                </c:pt>
                <c:pt idx="233">
                  <c:v>219.6</c:v>
                </c:pt>
                <c:pt idx="234">
                  <c:v>231.36</c:v>
                </c:pt>
                <c:pt idx="235">
                  <c:v>233.08</c:v>
                </c:pt>
                <c:pt idx="236">
                  <c:v>242.24</c:v>
                </c:pt>
                <c:pt idx="237">
                  <c:v>224.36</c:v>
                </c:pt>
                <c:pt idx="238">
                  <c:v>263.89999999999998</c:v>
                </c:pt>
                <c:pt idx="239">
                  <c:v>260.74</c:v>
                </c:pt>
                <c:pt idx="240">
                  <c:v>242.71</c:v>
                </c:pt>
                <c:pt idx="241">
                  <c:v>243.91</c:v>
                </c:pt>
                <c:pt idx="242">
                  <c:v>237.53</c:v>
                </c:pt>
                <c:pt idx="243">
                  <c:v>259.04000000000002</c:v>
                </c:pt>
                <c:pt idx="244">
                  <c:v>254.49</c:v>
                </c:pt>
                <c:pt idx="245">
                  <c:v>260.47000000000003</c:v>
                </c:pt>
                <c:pt idx="246">
                  <c:v>211.34</c:v>
                </c:pt>
                <c:pt idx="247">
                  <c:v>238.53</c:v>
                </c:pt>
                <c:pt idx="248">
                  <c:v>232.42</c:v>
                </c:pt>
                <c:pt idx="249">
                  <c:v>249.76</c:v>
                </c:pt>
                <c:pt idx="250">
                  <c:v>249.83</c:v>
                </c:pt>
                <c:pt idx="251">
                  <c:v>267.10000000000002</c:v>
                </c:pt>
                <c:pt idx="252">
                  <c:v>221.74</c:v>
                </c:pt>
                <c:pt idx="253">
                  <c:v>240.72</c:v>
                </c:pt>
                <c:pt idx="254">
                  <c:v>253.77</c:v>
                </c:pt>
                <c:pt idx="255">
                  <c:v>256.27</c:v>
                </c:pt>
                <c:pt idx="256">
                  <c:v>273.77999999999997</c:v>
                </c:pt>
                <c:pt idx="257">
                  <c:v>268.92</c:v>
                </c:pt>
                <c:pt idx="258">
                  <c:v>237.66</c:v>
                </c:pt>
                <c:pt idx="259">
                  <c:v>231.07</c:v>
                </c:pt>
                <c:pt idx="260">
                  <c:v>231.76</c:v>
                </c:pt>
                <c:pt idx="261">
                  <c:v>228.07</c:v>
                </c:pt>
                <c:pt idx="262">
                  <c:v>218.93</c:v>
                </c:pt>
                <c:pt idx="263">
                  <c:v>221.11</c:v>
                </c:pt>
                <c:pt idx="264">
                  <c:v>244.51</c:v>
                </c:pt>
                <c:pt idx="265">
                  <c:v>270.70999999999998</c:v>
                </c:pt>
                <c:pt idx="266">
                  <c:v>246</c:v>
                </c:pt>
                <c:pt idx="267">
                  <c:v>253.66</c:v>
                </c:pt>
                <c:pt idx="268">
                  <c:v>229.58</c:v>
                </c:pt>
                <c:pt idx="269">
                  <c:v>258.89</c:v>
                </c:pt>
                <c:pt idx="270">
                  <c:v>249.61</c:v>
                </c:pt>
                <c:pt idx="271">
                  <c:v>258.01</c:v>
                </c:pt>
                <c:pt idx="272">
                  <c:v>246.57</c:v>
                </c:pt>
                <c:pt idx="273">
                  <c:v>256.44</c:v>
                </c:pt>
                <c:pt idx="274">
                  <c:v>255.08</c:v>
                </c:pt>
                <c:pt idx="275">
                  <c:v>213.63</c:v>
                </c:pt>
                <c:pt idx="276">
                  <c:v>233.19</c:v>
                </c:pt>
                <c:pt idx="277">
                  <c:v>217.1</c:v>
                </c:pt>
                <c:pt idx="278">
                  <c:v>226.78</c:v>
                </c:pt>
                <c:pt idx="279">
                  <c:v>223.79</c:v>
                </c:pt>
                <c:pt idx="280">
                  <c:v>232.4</c:v>
                </c:pt>
                <c:pt idx="281">
                  <c:v>224.89</c:v>
                </c:pt>
                <c:pt idx="282">
                  <c:v>237.47</c:v>
                </c:pt>
                <c:pt idx="283">
                  <c:v>241.07</c:v>
                </c:pt>
                <c:pt idx="284">
                  <c:v>231.41</c:v>
                </c:pt>
                <c:pt idx="285">
                  <c:v>230.21</c:v>
                </c:pt>
                <c:pt idx="286">
                  <c:v>258.89999999999998</c:v>
                </c:pt>
                <c:pt idx="287">
                  <c:v>235.99</c:v>
                </c:pt>
                <c:pt idx="288">
                  <c:v>228.05</c:v>
                </c:pt>
                <c:pt idx="289">
                  <c:v>222.88</c:v>
                </c:pt>
                <c:pt idx="290">
                  <c:v>230.93</c:v>
                </c:pt>
                <c:pt idx="291">
                  <c:v>221.4</c:v>
                </c:pt>
                <c:pt idx="292">
                  <c:v>231.81</c:v>
                </c:pt>
                <c:pt idx="293">
                  <c:v>222.25</c:v>
                </c:pt>
                <c:pt idx="294">
                  <c:v>194.72</c:v>
                </c:pt>
                <c:pt idx="295">
                  <c:v>212.12</c:v>
                </c:pt>
                <c:pt idx="296">
                  <c:v>211.4</c:v>
                </c:pt>
                <c:pt idx="297">
                  <c:v>203.83</c:v>
                </c:pt>
                <c:pt idx="298">
                  <c:v>211.86</c:v>
                </c:pt>
                <c:pt idx="299">
                  <c:v>218.14</c:v>
                </c:pt>
                <c:pt idx="300">
                  <c:v>230.9</c:v>
                </c:pt>
                <c:pt idx="301">
                  <c:v>233.15</c:v>
                </c:pt>
                <c:pt idx="302">
                  <c:v>232.17</c:v>
                </c:pt>
                <c:pt idx="303">
                  <c:v>232.05</c:v>
                </c:pt>
                <c:pt idx="304">
                  <c:v>239.09</c:v>
                </c:pt>
                <c:pt idx="305">
                  <c:v>234.95</c:v>
                </c:pt>
                <c:pt idx="306">
                  <c:v>243.77</c:v>
                </c:pt>
                <c:pt idx="307">
                  <c:v>241.27</c:v>
                </c:pt>
                <c:pt idx="308">
                  <c:v>232.07</c:v>
                </c:pt>
                <c:pt idx="309">
                  <c:v>237.67</c:v>
                </c:pt>
                <c:pt idx="310">
                  <c:v>228.2</c:v>
                </c:pt>
                <c:pt idx="311">
                  <c:v>256.81</c:v>
                </c:pt>
                <c:pt idx="312">
                  <c:v>254.8</c:v>
                </c:pt>
                <c:pt idx="313">
                  <c:v>245.57</c:v>
                </c:pt>
                <c:pt idx="314">
                  <c:v>262.79000000000002</c:v>
                </c:pt>
                <c:pt idx="315">
                  <c:v>239.69</c:v>
                </c:pt>
                <c:pt idx="316">
                  <c:v>274.08</c:v>
                </c:pt>
                <c:pt idx="317">
                  <c:v>258.51</c:v>
                </c:pt>
                <c:pt idx="318">
                  <c:v>262.24</c:v>
                </c:pt>
                <c:pt idx="319">
                  <c:v>224.75</c:v>
                </c:pt>
                <c:pt idx="320">
                  <c:v>234.85</c:v>
                </c:pt>
                <c:pt idx="321">
                  <c:v>249.76</c:v>
                </c:pt>
                <c:pt idx="322">
                  <c:v>256.19</c:v>
                </c:pt>
                <c:pt idx="323">
                  <c:v>275.89</c:v>
                </c:pt>
                <c:pt idx="324">
                  <c:v>265.19</c:v>
                </c:pt>
                <c:pt idx="325">
                  <c:v>271.72000000000003</c:v>
                </c:pt>
                <c:pt idx="326">
                  <c:v>261.47000000000003</c:v>
                </c:pt>
                <c:pt idx="327">
                  <c:v>234.1</c:v>
                </c:pt>
                <c:pt idx="328">
                  <c:v>240.9</c:v>
                </c:pt>
                <c:pt idx="329">
                  <c:v>200.68</c:v>
                </c:pt>
                <c:pt idx="330">
                  <c:v>279.72000000000003</c:v>
                </c:pt>
                <c:pt idx="331">
                  <c:v>250.93</c:v>
                </c:pt>
                <c:pt idx="332">
                  <c:v>265.26</c:v>
                </c:pt>
                <c:pt idx="333">
                  <c:v>252.22</c:v>
                </c:pt>
                <c:pt idx="334">
                  <c:v>227.96</c:v>
                </c:pt>
                <c:pt idx="335">
                  <c:v>230.48</c:v>
                </c:pt>
                <c:pt idx="336">
                  <c:v>225.8</c:v>
                </c:pt>
                <c:pt idx="337">
                  <c:v>236.75</c:v>
                </c:pt>
                <c:pt idx="338">
                  <c:v>249.12</c:v>
                </c:pt>
                <c:pt idx="339">
                  <c:v>266.64999999999998</c:v>
                </c:pt>
                <c:pt idx="340">
                  <c:v>265.19</c:v>
                </c:pt>
                <c:pt idx="341">
                  <c:v>284.39999999999998</c:v>
                </c:pt>
                <c:pt idx="342">
                  <c:v>277.60000000000002</c:v>
                </c:pt>
                <c:pt idx="343">
                  <c:v>281.37</c:v>
                </c:pt>
                <c:pt idx="344">
                  <c:v>262.97000000000003</c:v>
                </c:pt>
                <c:pt idx="345">
                  <c:v>254.57</c:v>
                </c:pt>
                <c:pt idx="346">
                  <c:v>275.41000000000003</c:v>
                </c:pt>
                <c:pt idx="347">
                  <c:v>270.14999999999998</c:v>
                </c:pt>
                <c:pt idx="348">
                  <c:v>258.05</c:v>
                </c:pt>
                <c:pt idx="349">
                  <c:v>220.88</c:v>
                </c:pt>
                <c:pt idx="350">
                  <c:v>257.08</c:v>
                </c:pt>
                <c:pt idx="351">
                  <c:v>246.56</c:v>
                </c:pt>
                <c:pt idx="352">
                  <c:v>240.53</c:v>
                </c:pt>
                <c:pt idx="353">
                  <c:v>249.67</c:v>
                </c:pt>
                <c:pt idx="354">
                  <c:v>246.76</c:v>
                </c:pt>
                <c:pt idx="355">
                  <c:v>257.94</c:v>
                </c:pt>
                <c:pt idx="356">
                  <c:v>232.94</c:v>
                </c:pt>
                <c:pt idx="357">
                  <c:v>270.88</c:v>
                </c:pt>
                <c:pt idx="358">
                  <c:v>226.68</c:v>
                </c:pt>
                <c:pt idx="359">
                  <c:v>228.44</c:v>
                </c:pt>
                <c:pt idx="360">
                  <c:v>233.93</c:v>
                </c:pt>
                <c:pt idx="361">
                  <c:v>221.19</c:v>
                </c:pt>
                <c:pt idx="362">
                  <c:v>241.26</c:v>
                </c:pt>
                <c:pt idx="363">
                  <c:v>217.93</c:v>
                </c:pt>
                <c:pt idx="364">
                  <c:v>228.06</c:v>
                </c:pt>
                <c:pt idx="365">
                  <c:v>227.04</c:v>
                </c:pt>
                <c:pt idx="366">
                  <c:v>238.63</c:v>
                </c:pt>
                <c:pt idx="367">
                  <c:v>266.62</c:v>
                </c:pt>
                <c:pt idx="368">
                  <c:v>246.54</c:v>
                </c:pt>
                <c:pt idx="369">
                  <c:v>288.51</c:v>
                </c:pt>
                <c:pt idx="370">
                  <c:v>188.99</c:v>
                </c:pt>
                <c:pt idx="371">
                  <c:v>271.39</c:v>
                </c:pt>
                <c:pt idx="372">
                  <c:v>245.76</c:v>
                </c:pt>
                <c:pt idx="373">
                  <c:v>219.89</c:v>
                </c:pt>
                <c:pt idx="374">
                  <c:v>220.42</c:v>
                </c:pt>
                <c:pt idx="375">
                  <c:v>207.87</c:v>
                </c:pt>
                <c:pt idx="376">
                  <c:v>249.44</c:v>
                </c:pt>
                <c:pt idx="377">
                  <c:v>235.36</c:v>
                </c:pt>
                <c:pt idx="378">
                  <c:v>228.98</c:v>
                </c:pt>
                <c:pt idx="379">
                  <c:v>235.82</c:v>
                </c:pt>
                <c:pt idx="380">
                  <c:v>249.92</c:v>
                </c:pt>
                <c:pt idx="381">
                  <c:v>258.94</c:v>
                </c:pt>
                <c:pt idx="382">
                  <c:v>245.87</c:v>
                </c:pt>
                <c:pt idx="383">
                  <c:v>223.41</c:v>
                </c:pt>
                <c:pt idx="384">
                  <c:v>216.57</c:v>
                </c:pt>
                <c:pt idx="385">
                  <c:v>201.61</c:v>
                </c:pt>
                <c:pt idx="386">
                  <c:v>219.41</c:v>
                </c:pt>
                <c:pt idx="387">
                  <c:v>212.68</c:v>
                </c:pt>
                <c:pt idx="388">
                  <c:v>232.91</c:v>
                </c:pt>
                <c:pt idx="389">
                  <c:v>222.29</c:v>
                </c:pt>
                <c:pt idx="390">
                  <c:v>225.5</c:v>
                </c:pt>
                <c:pt idx="391">
                  <c:v>227.69</c:v>
                </c:pt>
                <c:pt idx="392">
                  <c:v>210.43</c:v>
                </c:pt>
                <c:pt idx="393">
                  <c:v>253.45</c:v>
                </c:pt>
                <c:pt idx="394">
                  <c:v>214.94</c:v>
                </c:pt>
                <c:pt idx="395">
                  <c:v>222.18</c:v>
                </c:pt>
                <c:pt idx="396">
                  <c:v>217.13</c:v>
                </c:pt>
                <c:pt idx="397">
                  <c:v>221.05</c:v>
                </c:pt>
                <c:pt idx="398">
                  <c:v>227.19</c:v>
                </c:pt>
                <c:pt idx="399">
                  <c:v>217.75</c:v>
                </c:pt>
                <c:pt idx="400">
                  <c:v>231.38</c:v>
                </c:pt>
                <c:pt idx="401">
                  <c:v>220.23</c:v>
                </c:pt>
                <c:pt idx="402">
                  <c:v>240.53</c:v>
                </c:pt>
                <c:pt idx="403">
                  <c:v>250.42</c:v>
                </c:pt>
                <c:pt idx="404">
                  <c:v>251.49</c:v>
                </c:pt>
                <c:pt idx="405">
                  <c:v>238.95</c:v>
                </c:pt>
                <c:pt idx="406">
                  <c:v>224.19</c:v>
                </c:pt>
                <c:pt idx="407">
                  <c:v>239.09</c:v>
                </c:pt>
                <c:pt idx="408">
                  <c:v>245.87</c:v>
                </c:pt>
                <c:pt idx="409">
                  <c:v>241.61</c:v>
                </c:pt>
                <c:pt idx="410">
                  <c:v>242.5</c:v>
                </c:pt>
                <c:pt idx="411">
                  <c:v>245.36</c:v>
                </c:pt>
                <c:pt idx="412">
                  <c:v>222.69</c:v>
                </c:pt>
                <c:pt idx="413">
                  <c:v>248.72</c:v>
                </c:pt>
                <c:pt idx="414">
                  <c:v>249.13</c:v>
                </c:pt>
                <c:pt idx="415">
                  <c:v>198.08</c:v>
                </c:pt>
                <c:pt idx="416">
                  <c:v>199.5</c:v>
                </c:pt>
                <c:pt idx="417">
                  <c:v>196.04</c:v>
                </c:pt>
                <c:pt idx="418">
                  <c:v>193.52</c:v>
                </c:pt>
                <c:pt idx="419">
                  <c:v>203.74</c:v>
                </c:pt>
                <c:pt idx="420">
                  <c:v>191.7</c:v>
                </c:pt>
                <c:pt idx="421">
                  <c:v>204.03</c:v>
                </c:pt>
                <c:pt idx="422">
                  <c:v>193.14</c:v>
                </c:pt>
                <c:pt idx="423">
                  <c:v>193.9</c:v>
                </c:pt>
                <c:pt idx="424">
                  <c:v>199.13</c:v>
                </c:pt>
                <c:pt idx="425">
                  <c:v>194.38</c:v>
                </c:pt>
                <c:pt idx="426">
                  <c:v>204.12</c:v>
                </c:pt>
                <c:pt idx="427">
                  <c:v>191.93</c:v>
                </c:pt>
                <c:pt idx="428">
                  <c:v>204.03</c:v>
                </c:pt>
                <c:pt idx="429">
                  <c:v>191.3</c:v>
                </c:pt>
                <c:pt idx="430">
                  <c:v>205</c:v>
                </c:pt>
                <c:pt idx="431">
                  <c:v>197.36</c:v>
                </c:pt>
                <c:pt idx="432">
                  <c:v>195.41</c:v>
                </c:pt>
                <c:pt idx="433">
                  <c:v>201.46</c:v>
                </c:pt>
                <c:pt idx="434">
                  <c:v>192.89</c:v>
                </c:pt>
                <c:pt idx="435">
                  <c:v>204.23</c:v>
                </c:pt>
                <c:pt idx="436">
                  <c:v>193.8</c:v>
                </c:pt>
                <c:pt idx="437">
                  <c:v>204.02</c:v>
                </c:pt>
                <c:pt idx="438">
                  <c:v>200.84</c:v>
                </c:pt>
                <c:pt idx="439">
                  <c:v>197.92</c:v>
                </c:pt>
                <c:pt idx="440">
                  <c:v>203.31</c:v>
                </c:pt>
                <c:pt idx="441">
                  <c:v>195.39</c:v>
                </c:pt>
                <c:pt idx="442">
                  <c:v>203.93</c:v>
                </c:pt>
                <c:pt idx="443">
                  <c:v>194.7</c:v>
                </c:pt>
                <c:pt idx="444">
                  <c:v>209.02</c:v>
                </c:pt>
                <c:pt idx="445">
                  <c:v>195.02</c:v>
                </c:pt>
                <c:pt idx="446">
                  <c:v>202.42</c:v>
                </c:pt>
                <c:pt idx="447">
                  <c:v>199.4</c:v>
                </c:pt>
                <c:pt idx="448">
                  <c:v>193.3</c:v>
                </c:pt>
                <c:pt idx="449">
                  <c:v>201.01</c:v>
                </c:pt>
                <c:pt idx="450">
                  <c:v>193.98</c:v>
                </c:pt>
                <c:pt idx="451">
                  <c:v>203.11</c:v>
                </c:pt>
                <c:pt idx="452">
                  <c:v>194.26</c:v>
                </c:pt>
                <c:pt idx="453">
                  <c:v>207.78</c:v>
                </c:pt>
                <c:pt idx="454">
                  <c:v>193.83</c:v>
                </c:pt>
                <c:pt idx="455">
                  <c:v>208.95</c:v>
                </c:pt>
                <c:pt idx="456">
                  <c:v>192.35</c:v>
                </c:pt>
                <c:pt idx="457">
                  <c:v>204.63</c:v>
                </c:pt>
                <c:pt idx="458">
                  <c:v>200.4</c:v>
                </c:pt>
                <c:pt idx="459">
                  <c:v>193.87</c:v>
                </c:pt>
                <c:pt idx="460">
                  <c:v>205.87</c:v>
                </c:pt>
                <c:pt idx="461">
                  <c:v>193.37</c:v>
                </c:pt>
                <c:pt idx="462">
                  <c:v>208.61</c:v>
                </c:pt>
                <c:pt idx="463">
                  <c:v>195.17</c:v>
                </c:pt>
                <c:pt idx="464">
                  <c:v>209.48</c:v>
                </c:pt>
                <c:pt idx="465">
                  <c:v>195.99</c:v>
                </c:pt>
                <c:pt idx="466">
                  <c:v>204.04</c:v>
                </c:pt>
                <c:pt idx="467">
                  <c:v>197.39</c:v>
                </c:pt>
                <c:pt idx="468">
                  <c:v>196.84</c:v>
                </c:pt>
                <c:pt idx="469">
                  <c:v>201.53</c:v>
                </c:pt>
                <c:pt idx="470">
                  <c:v>194.74</c:v>
                </c:pt>
                <c:pt idx="471">
                  <c:v>204.88</c:v>
                </c:pt>
                <c:pt idx="472">
                  <c:v>193.34</c:v>
                </c:pt>
                <c:pt idx="473">
                  <c:v>205.12</c:v>
                </c:pt>
                <c:pt idx="474">
                  <c:v>192.42</c:v>
                </c:pt>
                <c:pt idx="475">
                  <c:v>192.68</c:v>
                </c:pt>
                <c:pt idx="476">
                  <c:v>195.65</c:v>
                </c:pt>
                <c:pt idx="477">
                  <c:v>190.33</c:v>
                </c:pt>
                <c:pt idx="478">
                  <c:v>205.69</c:v>
                </c:pt>
                <c:pt idx="479">
                  <c:v>195.3</c:v>
                </c:pt>
                <c:pt idx="480">
                  <c:v>202.8</c:v>
                </c:pt>
                <c:pt idx="481">
                  <c:v>193.08</c:v>
                </c:pt>
                <c:pt idx="482">
                  <c:v>187.85</c:v>
                </c:pt>
                <c:pt idx="483">
                  <c:v>193.97</c:v>
                </c:pt>
                <c:pt idx="484">
                  <c:v>184.91</c:v>
                </c:pt>
                <c:pt idx="485">
                  <c:v>198.97</c:v>
                </c:pt>
                <c:pt idx="486">
                  <c:v>188.21</c:v>
                </c:pt>
                <c:pt idx="487">
                  <c:v>195.95</c:v>
                </c:pt>
                <c:pt idx="488">
                  <c:v>189.55</c:v>
                </c:pt>
                <c:pt idx="489">
                  <c:v>188.83</c:v>
                </c:pt>
                <c:pt idx="490">
                  <c:v>195.92</c:v>
                </c:pt>
                <c:pt idx="491">
                  <c:v>184.27</c:v>
                </c:pt>
                <c:pt idx="492">
                  <c:v>198.88</c:v>
                </c:pt>
                <c:pt idx="493">
                  <c:v>190.3</c:v>
                </c:pt>
                <c:pt idx="494">
                  <c:v>196.24</c:v>
                </c:pt>
                <c:pt idx="495">
                  <c:v>188.76</c:v>
                </c:pt>
                <c:pt idx="496">
                  <c:v>189.62</c:v>
                </c:pt>
                <c:pt idx="497">
                  <c:v>197.17</c:v>
                </c:pt>
                <c:pt idx="498">
                  <c:v>188.97</c:v>
                </c:pt>
                <c:pt idx="499">
                  <c:v>195.28</c:v>
                </c:pt>
                <c:pt idx="500">
                  <c:v>190.58</c:v>
                </c:pt>
                <c:pt idx="501">
                  <c:v>203.61</c:v>
                </c:pt>
                <c:pt idx="502">
                  <c:v>189.89</c:v>
                </c:pt>
                <c:pt idx="503">
                  <c:v>193.26</c:v>
                </c:pt>
                <c:pt idx="504">
                  <c:v>196.59</c:v>
                </c:pt>
                <c:pt idx="505">
                  <c:v>190.83</c:v>
                </c:pt>
                <c:pt idx="506">
                  <c:v>202.43</c:v>
                </c:pt>
                <c:pt idx="507">
                  <c:v>187.92</c:v>
                </c:pt>
                <c:pt idx="508">
                  <c:v>200.24</c:v>
                </c:pt>
                <c:pt idx="509">
                  <c:v>187.64</c:v>
                </c:pt>
                <c:pt idx="510">
                  <c:v>187.64</c:v>
                </c:pt>
                <c:pt idx="511">
                  <c:v>203.92</c:v>
                </c:pt>
                <c:pt idx="512">
                  <c:v>200.48</c:v>
                </c:pt>
                <c:pt idx="513">
                  <c:v>210.88</c:v>
                </c:pt>
                <c:pt idx="514">
                  <c:v>197</c:v>
                </c:pt>
                <c:pt idx="515">
                  <c:v>212.27</c:v>
                </c:pt>
                <c:pt idx="516">
                  <c:v>196.33</c:v>
                </c:pt>
                <c:pt idx="517">
                  <c:v>204.8</c:v>
                </c:pt>
                <c:pt idx="518">
                  <c:v>197.09</c:v>
                </c:pt>
                <c:pt idx="519">
                  <c:v>202.22</c:v>
                </c:pt>
                <c:pt idx="520">
                  <c:v>197.62</c:v>
                </c:pt>
                <c:pt idx="521">
                  <c:v>194.87</c:v>
                </c:pt>
                <c:pt idx="522">
                  <c:v>201.38</c:v>
                </c:pt>
                <c:pt idx="523">
                  <c:v>196.92</c:v>
                </c:pt>
                <c:pt idx="524">
                  <c:v>203.73</c:v>
                </c:pt>
                <c:pt idx="525">
                  <c:v>192.55</c:v>
                </c:pt>
                <c:pt idx="526">
                  <c:v>203</c:v>
                </c:pt>
                <c:pt idx="527">
                  <c:v>195.13</c:v>
                </c:pt>
                <c:pt idx="528">
                  <c:v>204.79</c:v>
                </c:pt>
                <c:pt idx="529">
                  <c:v>193.25</c:v>
                </c:pt>
                <c:pt idx="530">
                  <c:v>200.94</c:v>
                </c:pt>
                <c:pt idx="531">
                  <c:v>191.22</c:v>
                </c:pt>
                <c:pt idx="532">
                  <c:v>197.55</c:v>
                </c:pt>
                <c:pt idx="533">
                  <c:v>196.55</c:v>
                </c:pt>
                <c:pt idx="534">
                  <c:v>193.66</c:v>
                </c:pt>
                <c:pt idx="535">
                  <c:v>201.59</c:v>
                </c:pt>
                <c:pt idx="536">
                  <c:v>189.55</c:v>
                </c:pt>
                <c:pt idx="537">
                  <c:v>208.2</c:v>
                </c:pt>
                <c:pt idx="538">
                  <c:v>194.3</c:v>
                </c:pt>
                <c:pt idx="539">
                  <c:v>208.26</c:v>
                </c:pt>
                <c:pt idx="540">
                  <c:v>192.37</c:v>
                </c:pt>
                <c:pt idx="541">
                  <c:v>38.07</c:v>
                </c:pt>
                <c:pt idx="542">
                  <c:v>13.48</c:v>
                </c:pt>
                <c:pt idx="543">
                  <c:v>55.78</c:v>
                </c:pt>
                <c:pt idx="544">
                  <c:v>105.53</c:v>
                </c:pt>
                <c:pt idx="545">
                  <c:v>106.12</c:v>
                </c:pt>
                <c:pt idx="546">
                  <c:v>76.31</c:v>
                </c:pt>
                <c:pt idx="547">
                  <c:v>62.1</c:v>
                </c:pt>
                <c:pt idx="548">
                  <c:v>111.7</c:v>
                </c:pt>
                <c:pt idx="549">
                  <c:v>126.84</c:v>
                </c:pt>
                <c:pt idx="550">
                  <c:v>140.32</c:v>
                </c:pt>
                <c:pt idx="551">
                  <c:v>145.72999999999999</c:v>
                </c:pt>
                <c:pt idx="552">
                  <c:v>171.03</c:v>
                </c:pt>
                <c:pt idx="553">
                  <c:v>276.37</c:v>
                </c:pt>
                <c:pt idx="554">
                  <c:v>231.29</c:v>
                </c:pt>
                <c:pt idx="555">
                  <c:v>239.43</c:v>
                </c:pt>
                <c:pt idx="556">
                  <c:v>228.71</c:v>
                </c:pt>
                <c:pt idx="557">
                  <c:v>216.24</c:v>
                </c:pt>
                <c:pt idx="558">
                  <c:v>204.84</c:v>
                </c:pt>
                <c:pt idx="559">
                  <c:v>209.81</c:v>
                </c:pt>
                <c:pt idx="560">
                  <c:v>245.77</c:v>
                </c:pt>
                <c:pt idx="561">
                  <c:v>264.52999999999997</c:v>
                </c:pt>
                <c:pt idx="562">
                  <c:v>234.11</c:v>
                </c:pt>
                <c:pt idx="563">
                  <c:v>252.69</c:v>
                </c:pt>
                <c:pt idx="564">
                  <c:v>266.37</c:v>
                </c:pt>
                <c:pt idx="565">
                  <c:v>241.82</c:v>
                </c:pt>
                <c:pt idx="566">
                  <c:v>261.58</c:v>
                </c:pt>
                <c:pt idx="567">
                  <c:v>236.84</c:v>
                </c:pt>
                <c:pt idx="568">
                  <c:v>255.58</c:v>
                </c:pt>
                <c:pt idx="569">
                  <c:v>259.01</c:v>
                </c:pt>
                <c:pt idx="570">
                  <c:v>243.36</c:v>
                </c:pt>
                <c:pt idx="571">
                  <c:v>230.48</c:v>
                </c:pt>
                <c:pt idx="572">
                  <c:v>236.89</c:v>
                </c:pt>
                <c:pt idx="573">
                  <c:v>235.82</c:v>
                </c:pt>
                <c:pt idx="574">
                  <c:v>204.23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D-4D08-ABBA-C32C9A62CD83}"/>
            </c:ext>
          </c:extLst>
        </c:ser>
        <c:ser>
          <c:idx val="1"/>
          <c:order val="1"/>
          <c:tx>
            <c:v>Potencia Reactiva</c:v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'Comportamiento Carga'!$G$4:$G$578</c:f>
              <c:numCache>
                <c:formatCode>General</c:formatCode>
                <c:ptCount val="575"/>
                <c:pt idx="0">
                  <c:v>109.71</c:v>
                </c:pt>
                <c:pt idx="1">
                  <c:v>110.36</c:v>
                </c:pt>
                <c:pt idx="2">
                  <c:v>109.74</c:v>
                </c:pt>
                <c:pt idx="3">
                  <c:v>107.94</c:v>
                </c:pt>
                <c:pt idx="4">
                  <c:v>111.18</c:v>
                </c:pt>
                <c:pt idx="5">
                  <c:v>111.08</c:v>
                </c:pt>
                <c:pt idx="6">
                  <c:v>113.95</c:v>
                </c:pt>
                <c:pt idx="7">
                  <c:v>113.7</c:v>
                </c:pt>
                <c:pt idx="8">
                  <c:v>104.27</c:v>
                </c:pt>
                <c:pt idx="9">
                  <c:v>108.78</c:v>
                </c:pt>
                <c:pt idx="10">
                  <c:v>109</c:v>
                </c:pt>
                <c:pt idx="11">
                  <c:v>106.55</c:v>
                </c:pt>
                <c:pt idx="12">
                  <c:v>106.08</c:v>
                </c:pt>
                <c:pt idx="13">
                  <c:v>106.36</c:v>
                </c:pt>
                <c:pt idx="14">
                  <c:v>114.8</c:v>
                </c:pt>
                <c:pt idx="15">
                  <c:v>113.27</c:v>
                </c:pt>
                <c:pt idx="16">
                  <c:v>111.74</c:v>
                </c:pt>
                <c:pt idx="17">
                  <c:v>111.92</c:v>
                </c:pt>
                <c:pt idx="18">
                  <c:v>115.63</c:v>
                </c:pt>
                <c:pt idx="19">
                  <c:v>115.95</c:v>
                </c:pt>
                <c:pt idx="20">
                  <c:v>113.48</c:v>
                </c:pt>
                <c:pt idx="21">
                  <c:v>115.38</c:v>
                </c:pt>
                <c:pt idx="22">
                  <c:v>115.05</c:v>
                </c:pt>
                <c:pt idx="23">
                  <c:v>113.96</c:v>
                </c:pt>
                <c:pt idx="24">
                  <c:v>115.84</c:v>
                </c:pt>
                <c:pt idx="25">
                  <c:v>116.4</c:v>
                </c:pt>
                <c:pt idx="26">
                  <c:v>118.03</c:v>
                </c:pt>
                <c:pt idx="27">
                  <c:v>120.21</c:v>
                </c:pt>
                <c:pt idx="28">
                  <c:v>120.27</c:v>
                </c:pt>
                <c:pt idx="29">
                  <c:v>121.87</c:v>
                </c:pt>
                <c:pt idx="30">
                  <c:v>125.12</c:v>
                </c:pt>
                <c:pt idx="31">
                  <c:v>125.3</c:v>
                </c:pt>
                <c:pt idx="32">
                  <c:v>124.17</c:v>
                </c:pt>
                <c:pt idx="33">
                  <c:v>120.73</c:v>
                </c:pt>
                <c:pt idx="34">
                  <c:v>119.46</c:v>
                </c:pt>
                <c:pt idx="35">
                  <c:v>120.75</c:v>
                </c:pt>
                <c:pt idx="36">
                  <c:v>121.49</c:v>
                </c:pt>
                <c:pt idx="37">
                  <c:v>118.84</c:v>
                </c:pt>
                <c:pt idx="38">
                  <c:v>124.5</c:v>
                </c:pt>
                <c:pt idx="39">
                  <c:v>117.1</c:v>
                </c:pt>
                <c:pt idx="40">
                  <c:v>117.28</c:v>
                </c:pt>
                <c:pt idx="41">
                  <c:v>114.92</c:v>
                </c:pt>
                <c:pt idx="42">
                  <c:v>118.13</c:v>
                </c:pt>
                <c:pt idx="43">
                  <c:v>118.85</c:v>
                </c:pt>
                <c:pt idx="44">
                  <c:v>116.04</c:v>
                </c:pt>
                <c:pt idx="45">
                  <c:v>113.72</c:v>
                </c:pt>
                <c:pt idx="46">
                  <c:v>117.76</c:v>
                </c:pt>
                <c:pt idx="47">
                  <c:v>116.03</c:v>
                </c:pt>
                <c:pt idx="48">
                  <c:v>118.17</c:v>
                </c:pt>
                <c:pt idx="49">
                  <c:v>107.24</c:v>
                </c:pt>
                <c:pt idx="50">
                  <c:v>116.86</c:v>
                </c:pt>
                <c:pt idx="51">
                  <c:v>117.27</c:v>
                </c:pt>
                <c:pt idx="52">
                  <c:v>114.99</c:v>
                </c:pt>
                <c:pt idx="53">
                  <c:v>117.63</c:v>
                </c:pt>
                <c:pt idx="54">
                  <c:v>115.75</c:v>
                </c:pt>
                <c:pt idx="55">
                  <c:v>114.5</c:v>
                </c:pt>
                <c:pt idx="56">
                  <c:v>115.97</c:v>
                </c:pt>
                <c:pt idx="57">
                  <c:v>117.63</c:v>
                </c:pt>
                <c:pt idx="58">
                  <c:v>118.34</c:v>
                </c:pt>
                <c:pt idx="59">
                  <c:v>115.3</c:v>
                </c:pt>
                <c:pt idx="60">
                  <c:v>118.24</c:v>
                </c:pt>
                <c:pt idx="61">
                  <c:v>120.08</c:v>
                </c:pt>
                <c:pt idx="62">
                  <c:v>119.95</c:v>
                </c:pt>
                <c:pt idx="63">
                  <c:v>119.69</c:v>
                </c:pt>
                <c:pt idx="64">
                  <c:v>118.39</c:v>
                </c:pt>
                <c:pt idx="65">
                  <c:v>118.64</c:v>
                </c:pt>
                <c:pt idx="66">
                  <c:v>116.78</c:v>
                </c:pt>
                <c:pt idx="67">
                  <c:v>116.43</c:v>
                </c:pt>
                <c:pt idx="68">
                  <c:v>115.15</c:v>
                </c:pt>
                <c:pt idx="69">
                  <c:v>118.38</c:v>
                </c:pt>
                <c:pt idx="70">
                  <c:v>115.63</c:v>
                </c:pt>
                <c:pt idx="71">
                  <c:v>114.87</c:v>
                </c:pt>
                <c:pt idx="72">
                  <c:v>112.95</c:v>
                </c:pt>
                <c:pt idx="73">
                  <c:v>114.62</c:v>
                </c:pt>
                <c:pt idx="74">
                  <c:v>116.57</c:v>
                </c:pt>
                <c:pt idx="75">
                  <c:v>117.43</c:v>
                </c:pt>
                <c:pt idx="76">
                  <c:v>116.98</c:v>
                </c:pt>
                <c:pt idx="77">
                  <c:v>116.96</c:v>
                </c:pt>
                <c:pt idx="78">
                  <c:v>114.34</c:v>
                </c:pt>
                <c:pt idx="79">
                  <c:v>115.17</c:v>
                </c:pt>
                <c:pt idx="80">
                  <c:v>115.31</c:v>
                </c:pt>
                <c:pt idx="81">
                  <c:v>111.99</c:v>
                </c:pt>
                <c:pt idx="82">
                  <c:v>114.48</c:v>
                </c:pt>
                <c:pt idx="83">
                  <c:v>112.87</c:v>
                </c:pt>
                <c:pt idx="84">
                  <c:v>115.01</c:v>
                </c:pt>
                <c:pt idx="85">
                  <c:v>113.62</c:v>
                </c:pt>
                <c:pt idx="86">
                  <c:v>102.05</c:v>
                </c:pt>
                <c:pt idx="87">
                  <c:v>105.65</c:v>
                </c:pt>
                <c:pt idx="88">
                  <c:v>103.28</c:v>
                </c:pt>
                <c:pt idx="89">
                  <c:v>113.85</c:v>
                </c:pt>
                <c:pt idx="90">
                  <c:v>114.09</c:v>
                </c:pt>
                <c:pt idx="91">
                  <c:v>114.19</c:v>
                </c:pt>
                <c:pt idx="92">
                  <c:v>111.16</c:v>
                </c:pt>
                <c:pt idx="93">
                  <c:v>111.57</c:v>
                </c:pt>
                <c:pt idx="94">
                  <c:v>111.91</c:v>
                </c:pt>
                <c:pt idx="95">
                  <c:v>112.44</c:v>
                </c:pt>
                <c:pt idx="96">
                  <c:v>106.99</c:v>
                </c:pt>
                <c:pt idx="97">
                  <c:v>107.32</c:v>
                </c:pt>
                <c:pt idx="98">
                  <c:v>106.24</c:v>
                </c:pt>
                <c:pt idx="99">
                  <c:v>107.31</c:v>
                </c:pt>
                <c:pt idx="100">
                  <c:v>104.97</c:v>
                </c:pt>
                <c:pt idx="101">
                  <c:v>105.52</c:v>
                </c:pt>
                <c:pt idx="102">
                  <c:v>105.73</c:v>
                </c:pt>
                <c:pt idx="103">
                  <c:v>106.45</c:v>
                </c:pt>
                <c:pt idx="104">
                  <c:v>110.82</c:v>
                </c:pt>
                <c:pt idx="105">
                  <c:v>108.99</c:v>
                </c:pt>
                <c:pt idx="106">
                  <c:v>112.56</c:v>
                </c:pt>
                <c:pt idx="107">
                  <c:v>114.21</c:v>
                </c:pt>
                <c:pt idx="108">
                  <c:v>114.25</c:v>
                </c:pt>
                <c:pt idx="109">
                  <c:v>109.8</c:v>
                </c:pt>
                <c:pt idx="110">
                  <c:v>112.6</c:v>
                </c:pt>
                <c:pt idx="111">
                  <c:v>112.95</c:v>
                </c:pt>
                <c:pt idx="112">
                  <c:v>115.02</c:v>
                </c:pt>
                <c:pt idx="113">
                  <c:v>115.93</c:v>
                </c:pt>
                <c:pt idx="114">
                  <c:v>116.34</c:v>
                </c:pt>
                <c:pt idx="115">
                  <c:v>116.79</c:v>
                </c:pt>
                <c:pt idx="116">
                  <c:v>117.88</c:v>
                </c:pt>
                <c:pt idx="117">
                  <c:v>114.93</c:v>
                </c:pt>
                <c:pt idx="118">
                  <c:v>114.44</c:v>
                </c:pt>
                <c:pt idx="119">
                  <c:v>116.85</c:v>
                </c:pt>
                <c:pt idx="120">
                  <c:v>117.81</c:v>
                </c:pt>
                <c:pt idx="121">
                  <c:v>114.62</c:v>
                </c:pt>
                <c:pt idx="122">
                  <c:v>117.9</c:v>
                </c:pt>
                <c:pt idx="123">
                  <c:v>116.62</c:v>
                </c:pt>
                <c:pt idx="124">
                  <c:v>117.75</c:v>
                </c:pt>
                <c:pt idx="125">
                  <c:v>117.08</c:v>
                </c:pt>
                <c:pt idx="126">
                  <c:v>117.23</c:v>
                </c:pt>
                <c:pt idx="127">
                  <c:v>120.98</c:v>
                </c:pt>
                <c:pt idx="128">
                  <c:v>120.89</c:v>
                </c:pt>
                <c:pt idx="129">
                  <c:v>116.86</c:v>
                </c:pt>
                <c:pt idx="130">
                  <c:v>118.25</c:v>
                </c:pt>
                <c:pt idx="131">
                  <c:v>118.18</c:v>
                </c:pt>
                <c:pt idx="132">
                  <c:v>118.05</c:v>
                </c:pt>
                <c:pt idx="133">
                  <c:v>118.05</c:v>
                </c:pt>
                <c:pt idx="134">
                  <c:v>121.22</c:v>
                </c:pt>
                <c:pt idx="135">
                  <c:v>119.61</c:v>
                </c:pt>
                <c:pt idx="136">
                  <c:v>119.39</c:v>
                </c:pt>
                <c:pt idx="137">
                  <c:v>120.31</c:v>
                </c:pt>
                <c:pt idx="138">
                  <c:v>119.57</c:v>
                </c:pt>
                <c:pt idx="139">
                  <c:v>119.75</c:v>
                </c:pt>
                <c:pt idx="140">
                  <c:v>115.17</c:v>
                </c:pt>
                <c:pt idx="141">
                  <c:v>117.95</c:v>
                </c:pt>
                <c:pt idx="142">
                  <c:v>118.94</c:v>
                </c:pt>
                <c:pt idx="143">
                  <c:v>118.87</c:v>
                </c:pt>
                <c:pt idx="144">
                  <c:v>118.91</c:v>
                </c:pt>
                <c:pt idx="145">
                  <c:v>118.73</c:v>
                </c:pt>
                <c:pt idx="146">
                  <c:v>115.48</c:v>
                </c:pt>
                <c:pt idx="147">
                  <c:v>117.35</c:v>
                </c:pt>
                <c:pt idx="148">
                  <c:v>116.71</c:v>
                </c:pt>
                <c:pt idx="149">
                  <c:v>114.62</c:v>
                </c:pt>
                <c:pt idx="150">
                  <c:v>118.8</c:v>
                </c:pt>
                <c:pt idx="151">
                  <c:v>119.36</c:v>
                </c:pt>
                <c:pt idx="152">
                  <c:v>120.09</c:v>
                </c:pt>
                <c:pt idx="153">
                  <c:v>119.22</c:v>
                </c:pt>
                <c:pt idx="154">
                  <c:v>118.71</c:v>
                </c:pt>
                <c:pt idx="155">
                  <c:v>120.29</c:v>
                </c:pt>
                <c:pt idx="156">
                  <c:v>117.44</c:v>
                </c:pt>
                <c:pt idx="157">
                  <c:v>117.25</c:v>
                </c:pt>
                <c:pt idx="158">
                  <c:v>116.5</c:v>
                </c:pt>
                <c:pt idx="159">
                  <c:v>116.48</c:v>
                </c:pt>
                <c:pt idx="160">
                  <c:v>116.65</c:v>
                </c:pt>
                <c:pt idx="161">
                  <c:v>115.62</c:v>
                </c:pt>
                <c:pt idx="162">
                  <c:v>117.31</c:v>
                </c:pt>
                <c:pt idx="163">
                  <c:v>116.34</c:v>
                </c:pt>
                <c:pt idx="164">
                  <c:v>113.63</c:v>
                </c:pt>
                <c:pt idx="165">
                  <c:v>114.76</c:v>
                </c:pt>
                <c:pt idx="166">
                  <c:v>114.69</c:v>
                </c:pt>
                <c:pt idx="167">
                  <c:v>106.36</c:v>
                </c:pt>
                <c:pt idx="168">
                  <c:v>108.07</c:v>
                </c:pt>
                <c:pt idx="169">
                  <c:v>106.66</c:v>
                </c:pt>
                <c:pt idx="170">
                  <c:v>107.48</c:v>
                </c:pt>
                <c:pt idx="171">
                  <c:v>108.37</c:v>
                </c:pt>
                <c:pt idx="172">
                  <c:v>112.86</c:v>
                </c:pt>
                <c:pt idx="173">
                  <c:v>110.06</c:v>
                </c:pt>
                <c:pt idx="174">
                  <c:v>112.22</c:v>
                </c:pt>
                <c:pt idx="175">
                  <c:v>114.2</c:v>
                </c:pt>
                <c:pt idx="176">
                  <c:v>111.19</c:v>
                </c:pt>
                <c:pt idx="177">
                  <c:v>112.26</c:v>
                </c:pt>
                <c:pt idx="178">
                  <c:v>111.81</c:v>
                </c:pt>
                <c:pt idx="179">
                  <c:v>108.55</c:v>
                </c:pt>
                <c:pt idx="180">
                  <c:v>109.61</c:v>
                </c:pt>
                <c:pt idx="181">
                  <c:v>111.49</c:v>
                </c:pt>
                <c:pt idx="182">
                  <c:v>109.59</c:v>
                </c:pt>
                <c:pt idx="183">
                  <c:v>112</c:v>
                </c:pt>
                <c:pt idx="184">
                  <c:v>109.49</c:v>
                </c:pt>
                <c:pt idx="185">
                  <c:v>110.8</c:v>
                </c:pt>
                <c:pt idx="186">
                  <c:v>111.11</c:v>
                </c:pt>
                <c:pt idx="187">
                  <c:v>109.43</c:v>
                </c:pt>
                <c:pt idx="188">
                  <c:v>109.14</c:v>
                </c:pt>
                <c:pt idx="189">
                  <c:v>108.06</c:v>
                </c:pt>
                <c:pt idx="190">
                  <c:v>108.71</c:v>
                </c:pt>
                <c:pt idx="191">
                  <c:v>106.87</c:v>
                </c:pt>
                <c:pt idx="192">
                  <c:v>107.75</c:v>
                </c:pt>
                <c:pt idx="193">
                  <c:v>108.84</c:v>
                </c:pt>
                <c:pt idx="194">
                  <c:v>108.47</c:v>
                </c:pt>
                <c:pt idx="195">
                  <c:v>109.22</c:v>
                </c:pt>
                <c:pt idx="196">
                  <c:v>109.81</c:v>
                </c:pt>
                <c:pt idx="197">
                  <c:v>110.19</c:v>
                </c:pt>
                <c:pt idx="198">
                  <c:v>112.36</c:v>
                </c:pt>
                <c:pt idx="199">
                  <c:v>112.31</c:v>
                </c:pt>
                <c:pt idx="200">
                  <c:v>110.96</c:v>
                </c:pt>
                <c:pt idx="201">
                  <c:v>115.02</c:v>
                </c:pt>
                <c:pt idx="202">
                  <c:v>116.4</c:v>
                </c:pt>
                <c:pt idx="203">
                  <c:v>118.29</c:v>
                </c:pt>
                <c:pt idx="204">
                  <c:v>116.81</c:v>
                </c:pt>
                <c:pt idx="205">
                  <c:v>118.45</c:v>
                </c:pt>
                <c:pt idx="206">
                  <c:v>118.76</c:v>
                </c:pt>
                <c:pt idx="207">
                  <c:v>113.43</c:v>
                </c:pt>
                <c:pt idx="208">
                  <c:v>115.91</c:v>
                </c:pt>
                <c:pt idx="209">
                  <c:v>115.67</c:v>
                </c:pt>
                <c:pt idx="210">
                  <c:v>113.6</c:v>
                </c:pt>
                <c:pt idx="211">
                  <c:v>113.37</c:v>
                </c:pt>
                <c:pt idx="212">
                  <c:v>108.78</c:v>
                </c:pt>
                <c:pt idx="213">
                  <c:v>108.92</c:v>
                </c:pt>
                <c:pt idx="214">
                  <c:v>11.04</c:v>
                </c:pt>
                <c:pt idx="215">
                  <c:v>12.97</c:v>
                </c:pt>
                <c:pt idx="216">
                  <c:v>12.53</c:v>
                </c:pt>
                <c:pt idx="217">
                  <c:v>15.21</c:v>
                </c:pt>
                <c:pt idx="218">
                  <c:v>11.58</c:v>
                </c:pt>
                <c:pt idx="219">
                  <c:v>20.37</c:v>
                </c:pt>
                <c:pt idx="220">
                  <c:v>17.420000000000002</c:v>
                </c:pt>
                <c:pt idx="221">
                  <c:v>50.24</c:v>
                </c:pt>
                <c:pt idx="222">
                  <c:v>67.34</c:v>
                </c:pt>
                <c:pt idx="223">
                  <c:v>86.05</c:v>
                </c:pt>
                <c:pt idx="224">
                  <c:v>121.33</c:v>
                </c:pt>
                <c:pt idx="225">
                  <c:v>113.32</c:v>
                </c:pt>
                <c:pt idx="226">
                  <c:v>113.44</c:v>
                </c:pt>
                <c:pt idx="227">
                  <c:v>103.74</c:v>
                </c:pt>
                <c:pt idx="228">
                  <c:v>108.93</c:v>
                </c:pt>
                <c:pt idx="229">
                  <c:v>109.42</c:v>
                </c:pt>
                <c:pt idx="230">
                  <c:v>111.57</c:v>
                </c:pt>
                <c:pt idx="231">
                  <c:v>110.79</c:v>
                </c:pt>
                <c:pt idx="232">
                  <c:v>101.77</c:v>
                </c:pt>
                <c:pt idx="233">
                  <c:v>111.38</c:v>
                </c:pt>
                <c:pt idx="234">
                  <c:v>113.93</c:v>
                </c:pt>
                <c:pt idx="235">
                  <c:v>116.35</c:v>
                </c:pt>
                <c:pt idx="236">
                  <c:v>116.38</c:v>
                </c:pt>
                <c:pt idx="237">
                  <c:v>114.33</c:v>
                </c:pt>
                <c:pt idx="238">
                  <c:v>119.63</c:v>
                </c:pt>
                <c:pt idx="239">
                  <c:v>119.58</c:v>
                </c:pt>
                <c:pt idx="240">
                  <c:v>118.59</c:v>
                </c:pt>
                <c:pt idx="241">
                  <c:v>119.49</c:v>
                </c:pt>
                <c:pt idx="242">
                  <c:v>118.39</c:v>
                </c:pt>
                <c:pt idx="243">
                  <c:v>120.74</c:v>
                </c:pt>
                <c:pt idx="244">
                  <c:v>119.79</c:v>
                </c:pt>
                <c:pt idx="245">
                  <c:v>118.48</c:v>
                </c:pt>
                <c:pt idx="246">
                  <c:v>117.31</c:v>
                </c:pt>
                <c:pt idx="247">
                  <c:v>117.69</c:v>
                </c:pt>
                <c:pt idx="248">
                  <c:v>115.98</c:v>
                </c:pt>
                <c:pt idx="249">
                  <c:v>117.91</c:v>
                </c:pt>
                <c:pt idx="250">
                  <c:v>118.09</c:v>
                </c:pt>
                <c:pt idx="251">
                  <c:v>118.54</c:v>
                </c:pt>
                <c:pt idx="252">
                  <c:v>117.62</c:v>
                </c:pt>
                <c:pt idx="253">
                  <c:v>116.06</c:v>
                </c:pt>
                <c:pt idx="254">
                  <c:v>116.74</c:v>
                </c:pt>
                <c:pt idx="255">
                  <c:v>117.23</c:v>
                </c:pt>
                <c:pt idx="256">
                  <c:v>115.91</c:v>
                </c:pt>
                <c:pt idx="257">
                  <c:v>116.27</c:v>
                </c:pt>
                <c:pt idx="258">
                  <c:v>115.48</c:v>
                </c:pt>
                <c:pt idx="259">
                  <c:v>115.44</c:v>
                </c:pt>
                <c:pt idx="260">
                  <c:v>111.99</c:v>
                </c:pt>
                <c:pt idx="261">
                  <c:v>109.49</c:v>
                </c:pt>
                <c:pt idx="262">
                  <c:v>110.66</c:v>
                </c:pt>
                <c:pt idx="263">
                  <c:v>108.51</c:v>
                </c:pt>
                <c:pt idx="264">
                  <c:v>109.63</c:v>
                </c:pt>
                <c:pt idx="265">
                  <c:v>112.94</c:v>
                </c:pt>
                <c:pt idx="266">
                  <c:v>108.73</c:v>
                </c:pt>
                <c:pt idx="267">
                  <c:v>112.39</c:v>
                </c:pt>
                <c:pt idx="268">
                  <c:v>108.85</c:v>
                </c:pt>
                <c:pt idx="269">
                  <c:v>113.3</c:v>
                </c:pt>
                <c:pt idx="270">
                  <c:v>114.33</c:v>
                </c:pt>
                <c:pt idx="271">
                  <c:v>110.89</c:v>
                </c:pt>
                <c:pt idx="272">
                  <c:v>114.1</c:v>
                </c:pt>
                <c:pt idx="273">
                  <c:v>113.66</c:v>
                </c:pt>
                <c:pt idx="274">
                  <c:v>113.73</c:v>
                </c:pt>
                <c:pt idx="275">
                  <c:v>111.34</c:v>
                </c:pt>
                <c:pt idx="276">
                  <c:v>112.36</c:v>
                </c:pt>
                <c:pt idx="277">
                  <c:v>111.95</c:v>
                </c:pt>
                <c:pt idx="278">
                  <c:v>111.27</c:v>
                </c:pt>
                <c:pt idx="279">
                  <c:v>111.31</c:v>
                </c:pt>
                <c:pt idx="280">
                  <c:v>110.84</c:v>
                </c:pt>
                <c:pt idx="281">
                  <c:v>112.18</c:v>
                </c:pt>
                <c:pt idx="282">
                  <c:v>112.36</c:v>
                </c:pt>
                <c:pt idx="283">
                  <c:v>111.31</c:v>
                </c:pt>
                <c:pt idx="284">
                  <c:v>111.68</c:v>
                </c:pt>
                <c:pt idx="285">
                  <c:v>111.46</c:v>
                </c:pt>
                <c:pt idx="286">
                  <c:v>112.7</c:v>
                </c:pt>
                <c:pt idx="287">
                  <c:v>110.56</c:v>
                </c:pt>
                <c:pt idx="288">
                  <c:v>112.36</c:v>
                </c:pt>
                <c:pt idx="289">
                  <c:v>109.03</c:v>
                </c:pt>
                <c:pt idx="290">
                  <c:v>111.19</c:v>
                </c:pt>
                <c:pt idx="291">
                  <c:v>112.92</c:v>
                </c:pt>
                <c:pt idx="292">
                  <c:v>114.59</c:v>
                </c:pt>
                <c:pt idx="293">
                  <c:v>113</c:v>
                </c:pt>
                <c:pt idx="294">
                  <c:v>103.97</c:v>
                </c:pt>
                <c:pt idx="295">
                  <c:v>105.21</c:v>
                </c:pt>
                <c:pt idx="296">
                  <c:v>107.93</c:v>
                </c:pt>
                <c:pt idx="297">
                  <c:v>108.59</c:v>
                </c:pt>
                <c:pt idx="298">
                  <c:v>110.57</c:v>
                </c:pt>
                <c:pt idx="299">
                  <c:v>112.87</c:v>
                </c:pt>
                <c:pt idx="300">
                  <c:v>115.8</c:v>
                </c:pt>
                <c:pt idx="301">
                  <c:v>114.84</c:v>
                </c:pt>
                <c:pt idx="302">
                  <c:v>120.47</c:v>
                </c:pt>
                <c:pt idx="303">
                  <c:v>117.25</c:v>
                </c:pt>
                <c:pt idx="304">
                  <c:v>119.41</c:v>
                </c:pt>
                <c:pt idx="305">
                  <c:v>121.64</c:v>
                </c:pt>
                <c:pt idx="306">
                  <c:v>120.42</c:v>
                </c:pt>
                <c:pt idx="307">
                  <c:v>117.9</c:v>
                </c:pt>
                <c:pt idx="308">
                  <c:v>120.17</c:v>
                </c:pt>
                <c:pt idx="309">
                  <c:v>115.8</c:v>
                </c:pt>
                <c:pt idx="310">
                  <c:v>118.67</c:v>
                </c:pt>
                <c:pt idx="311">
                  <c:v>118.11</c:v>
                </c:pt>
                <c:pt idx="312">
                  <c:v>117.63</c:v>
                </c:pt>
                <c:pt idx="313">
                  <c:v>119.4</c:v>
                </c:pt>
                <c:pt idx="314">
                  <c:v>119.99</c:v>
                </c:pt>
                <c:pt idx="315">
                  <c:v>119.1</c:v>
                </c:pt>
                <c:pt idx="316">
                  <c:v>118.15</c:v>
                </c:pt>
                <c:pt idx="317">
                  <c:v>118.47</c:v>
                </c:pt>
                <c:pt idx="318">
                  <c:v>118.56</c:v>
                </c:pt>
                <c:pt idx="319">
                  <c:v>118.12</c:v>
                </c:pt>
                <c:pt idx="320">
                  <c:v>116.29</c:v>
                </c:pt>
                <c:pt idx="321">
                  <c:v>116.12</c:v>
                </c:pt>
                <c:pt idx="322">
                  <c:v>118.24</c:v>
                </c:pt>
                <c:pt idx="323">
                  <c:v>119.56</c:v>
                </c:pt>
                <c:pt idx="324">
                  <c:v>118.2</c:v>
                </c:pt>
                <c:pt idx="325">
                  <c:v>119.97</c:v>
                </c:pt>
                <c:pt idx="326">
                  <c:v>120.83</c:v>
                </c:pt>
                <c:pt idx="327">
                  <c:v>117.77</c:v>
                </c:pt>
                <c:pt idx="328">
                  <c:v>125.64</c:v>
                </c:pt>
                <c:pt idx="329">
                  <c:v>120.12</c:v>
                </c:pt>
                <c:pt idx="330">
                  <c:v>110.07</c:v>
                </c:pt>
                <c:pt idx="331">
                  <c:v>110</c:v>
                </c:pt>
                <c:pt idx="332">
                  <c:v>111.38</c:v>
                </c:pt>
                <c:pt idx="333">
                  <c:v>111.14</c:v>
                </c:pt>
                <c:pt idx="334">
                  <c:v>110.27</c:v>
                </c:pt>
                <c:pt idx="335">
                  <c:v>110.01</c:v>
                </c:pt>
                <c:pt idx="336">
                  <c:v>110.57</c:v>
                </c:pt>
                <c:pt idx="337">
                  <c:v>112.03</c:v>
                </c:pt>
                <c:pt idx="338">
                  <c:v>113.7</c:v>
                </c:pt>
                <c:pt idx="339">
                  <c:v>116.67</c:v>
                </c:pt>
                <c:pt idx="340">
                  <c:v>120.27</c:v>
                </c:pt>
                <c:pt idx="341">
                  <c:v>119.06</c:v>
                </c:pt>
                <c:pt idx="342">
                  <c:v>115.08</c:v>
                </c:pt>
                <c:pt idx="343">
                  <c:v>119.9</c:v>
                </c:pt>
                <c:pt idx="344">
                  <c:v>122.36</c:v>
                </c:pt>
                <c:pt idx="345">
                  <c:v>121.18</c:v>
                </c:pt>
                <c:pt idx="346">
                  <c:v>122.76</c:v>
                </c:pt>
                <c:pt idx="347">
                  <c:v>118.14</c:v>
                </c:pt>
                <c:pt idx="348">
                  <c:v>109.69</c:v>
                </c:pt>
                <c:pt idx="349">
                  <c:v>108.97</c:v>
                </c:pt>
                <c:pt idx="350">
                  <c:v>114.17</c:v>
                </c:pt>
                <c:pt idx="351">
                  <c:v>118.23</c:v>
                </c:pt>
                <c:pt idx="352">
                  <c:v>117.98</c:v>
                </c:pt>
                <c:pt idx="353">
                  <c:v>120.38</c:v>
                </c:pt>
                <c:pt idx="354">
                  <c:v>118.97</c:v>
                </c:pt>
                <c:pt idx="355">
                  <c:v>119.49</c:v>
                </c:pt>
                <c:pt idx="356">
                  <c:v>116.4</c:v>
                </c:pt>
                <c:pt idx="357">
                  <c:v>116.59</c:v>
                </c:pt>
                <c:pt idx="358">
                  <c:v>110.13</c:v>
                </c:pt>
                <c:pt idx="359">
                  <c:v>113.55</c:v>
                </c:pt>
                <c:pt idx="360">
                  <c:v>109.19</c:v>
                </c:pt>
                <c:pt idx="361">
                  <c:v>106.2</c:v>
                </c:pt>
                <c:pt idx="362">
                  <c:v>106.75</c:v>
                </c:pt>
                <c:pt idx="363">
                  <c:v>107.23</c:v>
                </c:pt>
                <c:pt idx="364">
                  <c:v>106.55</c:v>
                </c:pt>
                <c:pt idx="365">
                  <c:v>107.39</c:v>
                </c:pt>
                <c:pt idx="366">
                  <c:v>109.25</c:v>
                </c:pt>
                <c:pt idx="367">
                  <c:v>116.18</c:v>
                </c:pt>
                <c:pt idx="368">
                  <c:v>118.52</c:v>
                </c:pt>
                <c:pt idx="369">
                  <c:v>119.44</c:v>
                </c:pt>
                <c:pt idx="370">
                  <c:v>120.23</c:v>
                </c:pt>
                <c:pt idx="371">
                  <c:v>114.24</c:v>
                </c:pt>
                <c:pt idx="372">
                  <c:v>112.87</c:v>
                </c:pt>
                <c:pt idx="373">
                  <c:v>115.04</c:v>
                </c:pt>
                <c:pt idx="374">
                  <c:v>111.83</c:v>
                </c:pt>
                <c:pt idx="375">
                  <c:v>114.42</c:v>
                </c:pt>
                <c:pt idx="376">
                  <c:v>112.98</c:v>
                </c:pt>
                <c:pt idx="377">
                  <c:v>116.6</c:v>
                </c:pt>
                <c:pt idx="378">
                  <c:v>112.9</c:v>
                </c:pt>
                <c:pt idx="379">
                  <c:v>113.44</c:v>
                </c:pt>
                <c:pt idx="380">
                  <c:v>115.19</c:v>
                </c:pt>
                <c:pt idx="381">
                  <c:v>114.23</c:v>
                </c:pt>
                <c:pt idx="382">
                  <c:v>113.87</c:v>
                </c:pt>
                <c:pt idx="383">
                  <c:v>113.73</c:v>
                </c:pt>
                <c:pt idx="384">
                  <c:v>111.54</c:v>
                </c:pt>
                <c:pt idx="385">
                  <c:v>112.92</c:v>
                </c:pt>
                <c:pt idx="386">
                  <c:v>114.05</c:v>
                </c:pt>
                <c:pt idx="387">
                  <c:v>113.65</c:v>
                </c:pt>
                <c:pt idx="388">
                  <c:v>116.24</c:v>
                </c:pt>
                <c:pt idx="389">
                  <c:v>118.34</c:v>
                </c:pt>
                <c:pt idx="390">
                  <c:v>119.03</c:v>
                </c:pt>
                <c:pt idx="391">
                  <c:v>118.49</c:v>
                </c:pt>
                <c:pt idx="392">
                  <c:v>118.06</c:v>
                </c:pt>
                <c:pt idx="393">
                  <c:v>119.95</c:v>
                </c:pt>
                <c:pt idx="394">
                  <c:v>116.38</c:v>
                </c:pt>
                <c:pt idx="395">
                  <c:v>114.28</c:v>
                </c:pt>
                <c:pt idx="396">
                  <c:v>116.1</c:v>
                </c:pt>
                <c:pt idx="397">
                  <c:v>119.31</c:v>
                </c:pt>
                <c:pt idx="398">
                  <c:v>118.75</c:v>
                </c:pt>
                <c:pt idx="399">
                  <c:v>119.7</c:v>
                </c:pt>
                <c:pt idx="400">
                  <c:v>122.45</c:v>
                </c:pt>
                <c:pt idx="401">
                  <c:v>120.84</c:v>
                </c:pt>
                <c:pt idx="402">
                  <c:v>122.17</c:v>
                </c:pt>
                <c:pt idx="403">
                  <c:v>121.52</c:v>
                </c:pt>
                <c:pt idx="404">
                  <c:v>119.7</c:v>
                </c:pt>
                <c:pt idx="405">
                  <c:v>120.33</c:v>
                </c:pt>
                <c:pt idx="406">
                  <c:v>121.62</c:v>
                </c:pt>
                <c:pt idx="407">
                  <c:v>121.65</c:v>
                </c:pt>
                <c:pt idx="408">
                  <c:v>122.12</c:v>
                </c:pt>
                <c:pt idx="409">
                  <c:v>124.8</c:v>
                </c:pt>
                <c:pt idx="410">
                  <c:v>125.31</c:v>
                </c:pt>
                <c:pt idx="411">
                  <c:v>124.96</c:v>
                </c:pt>
                <c:pt idx="412">
                  <c:v>124.03</c:v>
                </c:pt>
                <c:pt idx="413">
                  <c:v>126.3</c:v>
                </c:pt>
                <c:pt idx="414">
                  <c:v>129.38999999999999</c:v>
                </c:pt>
                <c:pt idx="415">
                  <c:v>114.71</c:v>
                </c:pt>
                <c:pt idx="416">
                  <c:v>113.06</c:v>
                </c:pt>
                <c:pt idx="417">
                  <c:v>110.75</c:v>
                </c:pt>
                <c:pt idx="418">
                  <c:v>110.5</c:v>
                </c:pt>
                <c:pt idx="419">
                  <c:v>111.53</c:v>
                </c:pt>
                <c:pt idx="420">
                  <c:v>108.98</c:v>
                </c:pt>
                <c:pt idx="421">
                  <c:v>106.01</c:v>
                </c:pt>
                <c:pt idx="422">
                  <c:v>106.08</c:v>
                </c:pt>
                <c:pt idx="423">
                  <c:v>108.31</c:v>
                </c:pt>
                <c:pt idx="424">
                  <c:v>108.2</c:v>
                </c:pt>
                <c:pt idx="425">
                  <c:v>108.81</c:v>
                </c:pt>
                <c:pt idx="426">
                  <c:v>105.83</c:v>
                </c:pt>
                <c:pt idx="427">
                  <c:v>105.96</c:v>
                </c:pt>
                <c:pt idx="428">
                  <c:v>106.55</c:v>
                </c:pt>
                <c:pt idx="429">
                  <c:v>106.57</c:v>
                </c:pt>
                <c:pt idx="430">
                  <c:v>109.69</c:v>
                </c:pt>
                <c:pt idx="431">
                  <c:v>107.87</c:v>
                </c:pt>
                <c:pt idx="432">
                  <c:v>107.58</c:v>
                </c:pt>
                <c:pt idx="433">
                  <c:v>108.74</c:v>
                </c:pt>
                <c:pt idx="434">
                  <c:v>107.59</c:v>
                </c:pt>
                <c:pt idx="435">
                  <c:v>106.76</c:v>
                </c:pt>
                <c:pt idx="436">
                  <c:v>107.21</c:v>
                </c:pt>
                <c:pt idx="437">
                  <c:v>106.9</c:v>
                </c:pt>
                <c:pt idx="438">
                  <c:v>110.11</c:v>
                </c:pt>
                <c:pt idx="439">
                  <c:v>108.59</c:v>
                </c:pt>
                <c:pt idx="440">
                  <c:v>107.68</c:v>
                </c:pt>
                <c:pt idx="441">
                  <c:v>107.73</c:v>
                </c:pt>
                <c:pt idx="442">
                  <c:v>107.69</c:v>
                </c:pt>
                <c:pt idx="443">
                  <c:v>108.01</c:v>
                </c:pt>
                <c:pt idx="444">
                  <c:v>109.34</c:v>
                </c:pt>
                <c:pt idx="445">
                  <c:v>108.21</c:v>
                </c:pt>
                <c:pt idx="446">
                  <c:v>108.35</c:v>
                </c:pt>
                <c:pt idx="447">
                  <c:v>110.43</c:v>
                </c:pt>
                <c:pt idx="448">
                  <c:v>111.03</c:v>
                </c:pt>
                <c:pt idx="449">
                  <c:v>109.73</c:v>
                </c:pt>
                <c:pt idx="450">
                  <c:v>108.36</c:v>
                </c:pt>
                <c:pt idx="451">
                  <c:v>108.45</c:v>
                </c:pt>
                <c:pt idx="452">
                  <c:v>108.71</c:v>
                </c:pt>
                <c:pt idx="453">
                  <c:v>110.16</c:v>
                </c:pt>
                <c:pt idx="454">
                  <c:v>107.43</c:v>
                </c:pt>
                <c:pt idx="455">
                  <c:v>108.32</c:v>
                </c:pt>
                <c:pt idx="456">
                  <c:v>106.76</c:v>
                </c:pt>
                <c:pt idx="457">
                  <c:v>112.26</c:v>
                </c:pt>
                <c:pt idx="458">
                  <c:v>108.93</c:v>
                </c:pt>
                <c:pt idx="459">
                  <c:v>105.42</c:v>
                </c:pt>
                <c:pt idx="460">
                  <c:v>106.93</c:v>
                </c:pt>
                <c:pt idx="461">
                  <c:v>105.12</c:v>
                </c:pt>
                <c:pt idx="462">
                  <c:v>106.03</c:v>
                </c:pt>
                <c:pt idx="463">
                  <c:v>104.17</c:v>
                </c:pt>
                <c:pt idx="464">
                  <c:v>107.33</c:v>
                </c:pt>
                <c:pt idx="465">
                  <c:v>106.38</c:v>
                </c:pt>
                <c:pt idx="466">
                  <c:v>105.28</c:v>
                </c:pt>
                <c:pt idx="467">
                  <c:v>104.66</c:v>
                </c:pt>
                <c:pt idx="468">
                  <c:v>105.98</c:v>
                </c:pt>
                <c:pt idx="469">
                  <c:v>103.82</c:v>
                </c:pt>
                <c:pt idx="470">
                  <c:v>105.32</c:v>
                </c:pt>
                <c:pt idx="471">
                  <c:v>103.6</c:v>
                </c:pt>
                <c:pt idx="472">
                  <c:v>103.91</c:v>
                </c:pt>
                <c:pt idx="473">
                  <c:v>105.51</c:v>
                </c:pt>
                <c:pt idx="474">
                  <c:v>104.99</c:v>
                </c:pt>
                <c:pt idx="475">
                  <c:v>104.58</c:v>
                </c:pt>
                <c:pt idx="476">
                  <c:v>104.85</c:v>
                </c:pt>
                <c:pt idx="477">
                  <c:v>105.28</c:v>
                </c:pt>
                <c:pt idx="478">
                  <c:v>108.67</c:v>
                </c:pt>
                <c:pt idx="479">
                  <c:v>109.32</c:v>
                </c:pt>
                <c:pt idx="480">
                  <c:v>107.27</c:v>
                </c:pt>
                <c:pt idx="481">
                  <c:v>107.36</c:v>
                </c:pt>
                <c:pt idx="482">
                  <c:v>109.93</c:v>
                </c:pt>
                <c:pt idx="483">
                  <c:v>109.43</c:v>
                </c:pt>
                <c:pt idx="484">
                  <c:v>109.26</c:v>
                </c:pt>
                <c:pt idx="485">
                  <c:v>111.46</c:v>
                </c:pt>
                <c:pt idx="486">
                  <c:v>111.84</c:v>
                </c:pt>
                <c:pt idx="487">
                  <c:v>110.72</c:v>
                </c:pt>
                <c:pt idx="488">
                  <c:v>109.86</c:v>
                </c:pt>
                <c:pt idx="489">
                  <c:v>110.94</c:v>
                </c:pt>
                <c:pt idx="490">
                  <c:v>110.45</c:v>
                </c:pt>
                <c:pt idx="491">
                  <c:v>109.86</c:v>
                </c:pt>
                <c:pt idx="492">
                  <c:v>110.33</c:v>
                </c:pt>
                <c:pt idx="493">
                  <c:v>113.52</c:v>
                </c:pt>
                <c:pt idx="494">
                  <c:v>113.52</c:v>
                </c:pt>
                <c:pt idx="495">
                  <c:v>111.84</c:v>
                </c:pt>
                <c:pt idx="496">
                  <c:v>113.8</c:v>
                </c:pt>
                <c:pt idx="497">
                  <c:v>112.33</c:v>
                </c:pt>
                <c:pt idx="498">
                  <c:v>112.09</c:v>
                </c:pt>
                <c:pt idx="499">
                  <c:v>108.67</c:v>
                </c:pt>
                <c:pt idx="500">
                  <c:v>112.61</c:v>
                </c:pt>
                <c:pt idx="501">
                  <c:v>113.25</c:v>
                </c:pt>
                <c:pt idx="502">
                  <c:v>112.09</c:v>
                </c:pt>
                <c:pt idx="503">
                  <c:v>112.63</c:v>
                </c:pt>
                <c:pt idx="504">
                  <c:v>112.44</c:v>
                </c:pt>
                <c:pt idx="505">
                  <c:v>114.13</c:v>
                </c:pt>
                <c:pt idx="506">
                  <c:v>114.14</c:v>
                </c:pt>
                <c:pt idx="507">
                  <c:v>112.36</c:v>
                </c:pt>
                <c:pt idx="508">
                  <c:v>114.88</c:v>
                </c:pt>
                <c:pt idx="509">
                  <c:v>112.37</c:v>
                </c:pt>
                <c:pt idx="510">
                  <c:v>113.12</c:v>
                </c:pt>
                <c:pt idx="511">
                  <c:v>111.29</c:v>
                </c:pt>
                <c:pt idx="512">
                  <c:v>110.86</c:v>
                </c:pt>
                <c:pt idx="513">
                  <c:v>110.14</c:v>
                </c:pt>
                <c:pt idx="514">
                  <c:v>111.63</c:v>
                </c:pt>
                <c:pt idx="515">
                  <c:v>112.32</c:v>
                </c:pt>
                <c:pt idx="516">
                  <c:v>110.61</c:v>
                </c:pt>
                <c:pt idx="517">
                  <c:v>112.11</c:v>
                </c:pt>
                <c:pt idx="518">
                  <c:v>114.28</c:v>
                </c:pt>
                <c:pt idx="519">
                  <c:v>112.02</c:v>
                </c:pt>
                <c:pt idx="520">
                  <c:v>113.01</c:v>
                </c:pt>
                <c:pt idx="521">
                  <c:v>114.28</c:v>
                </c:pt>
                <c:pt idx="522">
                  <c:v>115.15</c:v>
                </c:pt>
                <c:pt idx="523">
                  <c:v>113.61</c:v>
                </c:pt>
                <c:pt idx="524">
                  <c:v>112.72</c:v>
                </c:pt>
                <c:pt idx="525">
                  <c:v>112.38</c:v>
                </c:pt>
                <c:pt idx="526">
                  <c:v>113.96</c:v>
                </c:pt>
                <c:pt idx="527">
                  <c:v>115.14</c:v>
                </c:pt>
                <c:pt idx="528">
                  <c:v>114.54</c:v>
                </c:pt>
                <c:pt idx="529">
                  <c:v>114.91</c:v>
                </c:pt>
                <c:pt idx="530">
                  <c:v>113.43</c:v>
                </c:pt>
                <c:pt idx="531">
                  <c:v>114.13</c:v>
                </c:pt>
                <c:pt idx="532">
                  <c:v>117.8</c:v>
                </c:pt>
                <c:pt idx="533">
                  <c:v>114.88</c:v>
                </c:pt>
                <c:pt idx="534">
                  <c:v>116.28</c:v>
                </c:pt>
                <c:pt idx="535">
                  <c:v>116.04</c:v>
                </c:pt>
                <c:pt idx="536">
                  <c:v>114.36</c:v>
                </c:pt>
                <c:pt idx="537">
                  <c:v>116.67</c:v>
                </c:pt>
                <c:pt idx="538">
                  <c:v>115.98</c:v>
                </c:pt>
                <c:pt idx="539">
                  <c:v>118.1</c:v>
                </c:pt>
                <c:pt idx="540">
                  <c:v>114.59</c:v>
                </c:pt>
                <c:pt idx="541">
                  <c:v>7.69</c:v>
                </c:pt>
                <c:pt idx="542">
                  <c:v>11.18</c:v>
                </c:pt>
                <c:pt idx="543">
                  <c:v>23.64</c:v>
                </c:pt>
                <c:pt idx="544">
                  <c:v>11.64</c:v>
                </c:pt>
                <c:pt idx="545">
                  <c:v>27.19</c:v>
                </c:pt>
                <c:pt idx="546">
                  <c:v>28.24</c:v>
                </c:pt>
                <c:pt idx="547">
                  <c:v>24.84</c:v>
                </c:pt>
                <c:pt idx="548">
                  <c:v>25.4</c:v>
                </c:pt>
                <c:pt idx="549">
                  <c:v>36.159999999999997</c:v>
                </c:pt>
                <c:pt idx="550">
                  <c:v>72.010000000000005</c:v>
                </c:pt>
                <c:pt idx="551">
                  <c:v>73.98</c:v>
                </c:pt>
                <c:pt idx="552">
                  <c:v>94.93</c:v>
                </c:pt>
                <c:pt idx="553">
                  <c:v>114.19</c:v>
                </c:pt>
                <c:pt idx="554">
                  <c:v>113.52</c:v>
                </c:pt>
                <c:pt idx="555">
                  <c:v>116.09</c:v>
                </c:pt>
                <c:pt idx="556">
                  <c:v>115.63</c:v>
                </c:pt>
                <c:pt idx="557">
                  <c:v>114.53</c:v>
                </c:pt>
                <c:pt idx="558">
                  <c:v>112.95</c:v>
                </c:pt>
                <c:pt idx="559">
                  <c:v>117.62</c:v>
                </c:pt>
                <c:pt idx="560">
                  <c:v>118.97</c:v>
                </c:pt>
                <c:pt idx="561">
                  <c:v>121.82</c:v>
                </c:pt>
                <c:pt idx="562">
                  <c:v>124.14</c:v>
                </c:pt>
                <c:pt idx="563">
                  <c:v>123.04</c:v>
                </c:pt>
                <c:pt idx="564">
                  <c:v>123.17</c:v>
                </c:pt>
                <c:pt idx="565">
                  <c:v>121.07</c:v>
                </c:pt>
                <c:pt idx="566">
                  <c:v>120.77</c:v>
                </c:pt>
                <c:pt idx="567">
                  <c:v>120.99</c:v>
                </c:pt>
                <c:pt idx="568">
                  <c:v>121.16</c:v>
                </c:pt>
                <c:pt idx="569">
                  <c:v>120.99</c:v>
                </c:pt>
                <c:pt idx="570">
                  <c:v>119.68</c:v>
                </c:pt>
                <c:pt idx="571">
                  <c:v>111.22</c:v>
                </c:pt>
                <c:pt idx="572">
                  <c:v>120.35</c:v>
                </c:pt>
                <c:pt idx="573">
                  <c:v>120.87</c:v>
                </c:pt>
                <c:pt idx="574">
                  <c:v>117.63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D-4D08-ABBA-C32C9A62C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194880"/>
        <c:axId val="228201768"/>
      </c:areaChart>
      <c:catAx>
        <c:axId val="2281948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crossAx val="228201768"/>
        <c:crosses val="autoZero"/>
        <c:auto val="1"/>
        <c:lblAlgn val="ctr"/>
        <c:lblOffset val="100"/>
        <c:noMultiLvlLbl val="0"/>
      </c:catAx>
      <c:valAx>
        <c:axId val="22820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POTENCIA</a:t>
                </a:r>
                <a:r>
                  <a:rPr lang="es-CO" b="1" baseline="0">
                    <a:solidFill>
                      <a:sysClr val="windowText" lastClr="000000"/>
                    </a:solidFill>
                  </a:rPr>
                  <a:t> ACTIVA Y REACTIVA DEMANDADA [kW-kVAr]</a:t>
                </a:r>
                <a:endParaRPr lang="es-CO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8194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solidFill>
                  <a:sysClr val="windowText" lastClr="000000"/>
                </a:solidFill>
                <a:effectLst/>
              </a:rPr>
              <a:t>COMPORTAMIENTO DEL FACTOR DE POTENCIA S/E #16 DESPUÉS DE COMPENSAR CON FUTURAS EXPANSIONES </a:t>
            </a:r>
            <a:endParaRPr lang="es-CO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Factor de Potencia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'Cálculo + Expansión'!$AA$4:$AA$578</c:f>
              <c:numCache>
                <c:formatCode>0.00</c:formatCode>
                <c:ptCount val="575"/>
                <c:pt idx="0">
                  <c:v>0.94174316539071068</c:v>
                </c:pt>
                <c:pt idx="1">
                  <c:v>0.94449912785313916</c:v>
                </c:pt>
                <c:pt idx="2">
                  <c:v>0.94107749089833026</c:v>
                </c:pt>
                <c:pt idx="3">
                  <c:v>0.94312823836361748</c:v>
                </c:pt>
                <c:pt idx="4">
                  <c:v>0.94022256743176014</c:v>
                </c:pt>
                <c:pt idx="5">
                  <c:v>0.94250285474571216</c:v>
                </c:pt>
                <c:pt idx="6">
                  <c:v>0.93883725099223381</c:v>
                </c:pt>
                <c:pt idx="7">
                  <c:v>0.94530803993252366</c:v>
                </c:pt>
                <c:pt idx="8">
                  <c:v>0.94408351639382071</c:v>
                </c:pt>
                <c:pt idx="9">
                  <c:v>0.94241061424582317</c:v>
                </c:pt>
                <c:pt idx="10">
                  <c:v>0.94183106471627531</c:v>
                </c:pt>
                <c:pt idx="11">
                  <c:v>0.94491588913353997</c:v>
                </c:pt>
                <c:pt idx="12">
                  <c:v>0.94479590152268478</c:v>
                </c:pt>
                <c:pt idx="13">
                  <c:v>0.94275775682819685</c:v>
                </c:pt>
                <c:pt idx="14">
                  <c:v>0.93825748220104266</c:v>
                </c:pt>
                <c:pt idx="15">
                  <c:v>0.93973523054206121</c:v>
                </c:pt>
                <c:pt idx="16">
                  <c:v>0.93874258038248437</c:v>
                </c:pt>
                <c:pt idx="17">
                  <c:v>0.93874010573714384</c:v>
                </c:pt>
                <c:pt idx="18">
                  <c:v>0.93466815643682877</c:v>
                </c:pt>
                <c:pt idx="19">
                  <c:v>0.93943767472387163</c:v>
                </c:pt>
                <c:pt idx="20">
                  <c:v>0.93958012624347054</c:v>
                </c:pt>
                <c:pt idx="21">
                  <c:v>0.94152932693901126</c:v>
                </c:pt>
                <c:pt idx="22">
                  <c:v>0.93813869026087982</c:v>
                </c:pt>
                <c:pt idx="23">
                  <c:v>0.94349883689612324</c:v>
                </c:pt>
                <c:pt idx="24">
                  <c:v>0.94274705685173965</c:v>
                </c:pt>
                <c:pt idx="25">
                  <c:v>0.93505785107947914</c:v>
                </c:pt>
                <c:pt idx="26">
                  <c:v>0.94062683975390171</c:v>
                </c:pt>
                <c:pt idx="27">
                  <c:v>0.94188950115239456</c:v>
                </c:pt>
                <c:pt idx="28">
                  <c:v>0.94244494435898352</c:v>
                </c:pt>
                <c:pt idx="29">
                  <c:v>0.93781159845072259</c:v>
                </c:pt>
                <c:pt idx="30">
                  <c:v>0.94054017033242487</c:v>
                </c:pt>
                <c:pt idx="31">
                  <c:v>0.94154787531429496</c:v>
                </c:pt>
                <c:pt idx="32">
                  <c:v>0.94370316140406363</c:v>
                </c:pt>
                <c:pt idx="33">
                  <c:v>0.93581058773049264</c:v>
                </c:pt>
                <c:pt idx="34">
                  <c:v>0.93771069253669737</c:v>
                </c:pt>
                <c:pt idx="35">
                  <c:v>0.94533474739924661</c:v>
                </c:pt>
                <c:pt idx="36">
                  <c:v>0.93824491297480639</c:v>
                </c:pt>
                <c:pt idx="37">
                  <c:v>0.94252708089555781</c:v>
                </c:pt>
                <c:pt idx="38">
                  <c:v>0.94000128100805358</c:v>
                </c:pt>
                <c:pt idx="39">
                  <c:v>0.94722801494090603</c:v>
                </c:pt>
                <c:pt idx="40">
                  <c:v>0.94767211713139643</c:v>
                </c:pt>
                <c:pt idx="41">
                  <c:v>0.94673762335713674</c:v>
                </c:pt>
                <c:pt idx="42">
                  <c:v>0.94382802344332495</c:v>
                </c:pt>
                <c:pt idx="43">
                  <c:v>0.94366383879016758</c:v>
                </c:pt>
                <c:pt idx="44">
                  <c:v>0.94813277035425614</c:v>
                </c:pt>
                <c:pt idx="45">
                  <c:v>0.94721991656781601</c:v>
                </c:pt>
                <c:pt idx="46">
                  <c:v>0.9463917677187319</c:v>
                </c:pt>
                <c:pt idx="47">
                  <c:v>0.9482244969533592</c:v>
                </c:pt>
                <c:pt idx="48">
                  <c:v>0.94125026179190274</c:v>
                </c:pt>
                <c:pt idx="49">
                  <c:v>0.94545031905713806</c:v>
                </c:pt>
                <c:pt idx="50">
                  <c:v>0.94016598983340172</c:v>
                </c:pt>
                <c:pt idx="51">
                  <c:v>0.94429178651795631</c:v>
                </c:pt>
                <c:pt idx="52">
                  <c:v>0.94384230440400751</c:v>
                </c:pt>
                <c:pt idx="53">
                  <c:v>0.9443800108499637</c:v>
                </c:pt>
                <c:pt idx="54">
                  <c:v>0.94715416140111897</c:v>
                </c:pt>
                <c:pt idx="55">
                  <c:v>0.9415357495309491</c:v>
                </c:pt>
                <c:pt idx="56">
                  <c:v>0.94617594117187875</c:v>
                </c:pt>
                <c:pt idx="57">
                  <c:v>0.94682123899489046</c:v>
                </c:pt>
                <c:pt idx="58">
                  <c:v>0.94734424303045717</c:v>
                </c:pt>
                <c:pt idx="59">
                  <c:v>0.94422873924458139</c:v>
                </c:pt>
                <c:pt idx="60">
                  <c:v>0.94328732175179486</c:v>
                </c:pt>
                <c:pt idx="61">
                  <c:v>0.94251292778654994</c:v>
                </c:pt>
                <c:pt idx="62">
                  <c:v>0.94589692820849003</c:v>
                </c:pt>
                <c:pt idx="63">
                  <c:v>0.94351217988493885</c:v>
                </c:pt>
                <c:pt idx="64">
                  <c:v>0.94324471053034298</c:v>
                </c:pt>
                <c:pt idx="65">
                  <c:v>0.93747920020744513</c:v>
                </c:pt>
                <c:pt idx="66">
                  <c:v>0.93554186691723784</c:v>
                </c:pt>
                <c:pt idx="67">
                  <c:v>0.93776050737843475</c:v>
                </c:pt>
                <c:pt idx="68">
                  <c:v>0.9409049147095111</c:v>
                </c:pt>
                <c:pt idx="69">
                  <c:v>0.93777810737476752</c:v>
                </c:pt>
                <c:pt idx="70">
                  <c:v>0.94541863758539335</c:v>
                </c:pt>
                <c:pt idx="71">
                  <c:v>0.94560251211945479</c:v>
                </c:pt>
                <c:pt idx="72">
                  <c:v>0.93858831769948281</c:v>
                </c:pt>
                <c:pt idx="73">
                  <c:v>0.94259456821240128</c:v>
                </c:pt>
                <c:pt idx="74">
                  <c:v>0.94606671342512449</c:v>
                </c:pt>
                <c:pt idx="75">
                  <c:v>0.94201940759852476</c:v>
                </c:pt>
                <c:pt idx="76">
                  <c:v>0.94669834188868662</c:v>
                </c:pt>
                <c:pt idx="77">
                  <c:v>0.93629360405593109</c:v>
                </c:pt>
                <c:pt idx="78">
                  <c:v>0.94526294621871054</c:v>
                </c:pt>
                <c:pt idx="79">
                  <c:v>0.9376453345659751</c:v>
                </c:pt>
                <c:pt idx="80">
                  <c:v>0.94173000932540618</c:v>
                </c:pt>
                <c:pt idx="81">
                  <c:v>0.94213470412644573</c:v>
                </c:pt>
                <c:pt idx="82">
                  <c:v>0.9387416921450582</c:v>
                </c:pt>
                <c:pt idx="83">
                  <c:v>0.94527273010760038</c:v>
                </c:pt>
                <c:pt idx="84">
                  <c:v>0.93873139642331704</c:v>
                </c:pt>
                <c:pt idx="85">
                  <c:v>0.94408292337816668</c:v>
                </c:pt>
                <c:pt idx="86">
                  <c:v>0.94200215007697441</c:v>
                </c:pt>
                <c:pt idx="87">
                  <c:v>0.94091038813008354</c:v>
                </c:pt>
                <c:pt idx="88">
                  <c:v>0.94647149122776464</c:v>
                </c:pt>
                <c:pt idx="89">
                  <c:v>0.94585592326168533</c:v>
                </c:pt>
                <c:pt idx="90">
                  <c:v>0.94586593892802617</c:v>
                </c:pt>
                <c:pt idx="91">
                  <c:v>0.93802332825565571</c:v>
                </c:pt>
                <c:pt idx="92">
                  <c:v>0.94943634255893383</c:v>
                </c:pt>
                <c:pt idx="93">
                  <c:v>0.9471022231100561</c:v>
                </c:pt>
                <c:pt idx="94">
                  <c:v>0.94374680408232137</c:v>
                </c:pt>
                <c:pt idx="95">
                  <c:v>0.94654630038338206</c:v>
                </c:pt>
                <c:pt idx="96">
                  <c:v>0.94025776926779636</c:v>
                </c:pt>
                <c:pt idx="97">
                  <c:v>0.94115987083112707</c:v>
                </c:pt>
                <c:pt idx="98">
                  <c:v>0.93991704259273312</c:v>
                </c:pt>
                <c:pt idx="99">
                  <c:v>0.9420148723764149</c:v>
                </c:pt>
                <c:pt idx="100">
                  <c:v>0.94045221154738079</c:v>
                </c:pt>
                <c:pt idx="101">
                  <c:v>0.94174597627377477</c:v>
                </c:pt>
                <c:pt idx="102">
                  <c:v>0.94110535712349397</c:v>
                </c:pt>
                <c:pt idx="103">
                  <c:v>0.93934759380653143</c:v>
                </c:pt>
                <c:pt idx="104">
                  <c:v>0.94576699191180136</c:v>
                </c:pt>
                <c:pt idx="105">
                  <c:v>0.94261710029361467</c:v>
                </c:pt>
                <c:pt idx="106">
                  <c:v>0.94618957194971176</c:v>
                </c:pt>
                <c:pt idx="107">
                  <c:v>0.94885297943140978</c:v>
                </c:pt>
                <c:pt idx="108">
                  <c:v>0.94014586129092159</c:v>
                </c:pt>
                <c:pt idx="109">
                  <c:v>0.94337222163826295</c:v>
                </c:pt>
                <c:pt idx="110">
                  <c:v>0.94149103129035294</c:v>
                </c:pt>
                <c:pt idx="111">
                  <c:v>0.9395882263940466</c:v>
                </c:pt>
                <c:pt idx="112">
                  <c:v>0.94516688902022483</c:v>
                </c:pt>
                <c:pt idx="113">
                  <c:v>0.94386597825462171</c:v>
                </c:pt>
                <c:pt idx="114">
                  <c:v>0.94043500739870312</c:v>
                </c:pt>
                <c:pt idx="115">
                  <c:v>0.93519246645678955</c:v>
                </c:pt>
                <c:pt idx="116">
                  <c:v>0.94027677443314905</c:v>
                </c:pt>
                <c:pt idx="117">
                  <c:v>0.94096328908995897</c:v>
                </c:pt>
                <c:pt idx="118">
                  <c:v>0.94710610581055499</c:v>
                </c:pt>
                <c:pt idx="119">
                  <c:v>0.94556619243180218</c:v>
                </c:pt>
                <c:pt idx="120">
                  <c:v>0.94262107752052171</c:v>
                </c:pt>
                <c:pt idx="121">
                  <c:v>0.9411422499911779</c:v>
                </c:pt>
                <c:pt idx="122">
                  <c:v>0.94268966754015582</c:v>
                </c:pt>
                <c:pt idx="123">
                  <c:v>0.94414618778487369</c:v>
                </c:pt>
                <c:pt idx="124">
                  <c:v>0.94041711804030981</c:v>
                </c:pt>
                <c:pt idx="125">
                  <c:v>0.946830415526138</c:v>
                </c:pt>
                <c:pt idx="126">
                  <c:v>0.94456118278295398</c:v>
                </c:pt>
                <c:pt idx="127">
                  <c:v>0.94466971586295956</c:v>
                </c:pt>
                <c:pt idx="128">
                  <c:v>0.94074307158380055</c:v>
                </c:pt>
                <c:pt idx="129">
                  <c:v>0.94186856337385527</c:v>
                </c:pt>
                <c:pt idx="130">
                  <c:v>0.93546624643542098</c:v>
                </c:pt>
                <c:pt idx="131">
                  <c:v>0.94213550897170761</c:v>
                </c:pt>
                <c:pt idx="132">
                  <c:v>0.94435060930663095</c:v>
                </c:pt>
                <c:pt idx="133">
                  <c:v>0.94020765268332818</c:v>
                </c:pt>
                <c:pt idx="134">
                  <c:v>0.94490018051963376</c:v>
                </c:pt>
                <c:pt idx="135">
                  <c:v>0.93720111902022052</c:v>
                </c:pt>
                <c:pt idx="136">
                  <c:v>0.93746495445792877</c:v>
                </c:pt>
                <c:pt idx="137">
                  <c:v>0.93644079516760992</c:v>
                </c:pt>
                <c:pt idx="138">
                  <c:v>0.94058131073464091</c:v>
                </c:pt>
                <c:pt idx="139">
                  <c:v>0.94268620528707081</c:v>
                </c:pt>
                <c:pt idx="140">
                  <c:v>0.94335733782296471</c:v>
                </c:pt>
                <c:pt idx="141">
                  <c:v>0.94907662714785535</c:v>
                </c:pt>
                <c:pt idx="142">
                  <c:v>0.94962611656997031</c:v>
                </c:pt>
                <c:pt idx="143">
                  <c:v>0.94544973718342673</c:v>
                </c:pt>
                <c:pt idx="144">
                  <c:v>0.94921152540722442</c:v>
                </c:pt>
                <c:pt idx="145">
                  <c:v>0.94951432659992752</c:v>
                </c:pt>
                <c:pt idx="146">
                  <c:v>0.95166970760700453</c:v>
                </c:pt>
                <c:pt idx="147">
                  <c:v>0.94886246849379952</c:v>
                </c:pt>
                <c:pt idx="148">
                  <c:v>0.95122907976896365</c:v>
                </c:pt>
                <c:pt idx="149">
                  <c:v>0.94620655507913465</c:v>
                </c:pt>
                <c:pt idx="150">
                  <c:v>0.95028775447110014</c:v>
                </c:pt>
                <c:pt idx="151">
                  <c:v>0.94984782959971392</c:v>
                </c:pt>
                <c:pt idx="152">
                  <c:v>0.94497692596042193</c:v>
                </c:pt>
                <c:pt idx="153">
                  <c:v>0.94586968785762315</c:v>
                </c:pt>
                <c:pt idx="154">
                  <c:v>0.94989506725432638</c:v>
                </c:pt>
                <c:pt idx="155">
                  <c:v>0.94973923986883635</c:v>
                </c:pt>
                <c:pt idx="156">
                  <c:v>0.94814446804545882</c:v>
                </c:pt>
                <c:pt idx="157">
                  <c:v>0.95020885149088796</c:v>
                </c:pt>
                <c:pt idx="158">
                  <c:v>0.94580473176150559</c:v>
                </c:pt>
                <c:pt idx="159">
                  <c:v>0.94974784557626646</c:v>
                </c:pt>
                <c:pt idx="160">
                  <c:v>0.9501189638943125</c:v>
                </c:pt>
                <c:pt idx="161">
                  <c:v>0.94543629499805681</c:v>
                </c:pt>
                <c:pt idx="162">
                  <c:v>0.94344337516586252</c:v>
                </c:pt>
                <c:pt idx="163">
                  <c:v>0.94070118286428717</c:v>
                </c:pt>
                <c:pt idx="164">
                  <c:v>0.94469574433742487</c:v>
                </c:pt>
                <c:pt idx="165">
                  <c:v>0.93844043181251091</c:v>
                </c:pt>
                <c:pt idx="166">
                  <c:v>0.94362691507900387</c:v>
                </c:pt>
                <c:pt idx="167">
                  <c:v>0.95566310322430448</c:v>
                </c:pt>
                <c:pt idx="168">
                  <c:v>0.94589138754615232</c:v>
                </c:pt>
                <c:pt idx="169">
                  <c:v>0.95061653516760514</c:v>
                </c:pt>
                <c:pt idx="170">
                  <c:v>0.94679071042936747</c:v>
                </c:pt>
                <c:pt idx="171">
                  <c:v>0.94935053593999097</c:v>
                </c:pt>
                <c:pt idx="172">
                  <c:v>0.9463084233459339</c:v>
                </c:pt>
                <c:pt idx="173">
                  <c:v>0.94779570917020062</c:v>
                </c:pt>
                <c:pt idx="174">
                  <c:v>0.93824235054013616</c:v>
                </c:pt>
                <c:pt idx="175">
                  <c:v>0.94071567362120001</c:v>
                </c:pt>
                <c:pt idx="176">
                  <c:v>0.94089617915860069</c:v>
                </c:pt>
                <c:pt idx="177">
                  <c:v>0.94656948813594088</c:v>
                </c:pt>
                <c:pt idx="178">
                  <c:v>0.94584281410203586</c:v>
                </c:pt>
                <c:pt idx="179">
                  <c:v>0.94664743258086903</c:v>
                </c:pt>
                <c:pt idx="180">
                  <c:v>0.94901237086215395</c:v>
                </c:pt>
                <c:pt idx="181">
                  <c:v>0.9442318945568724</c:v>
                </c:pt>
                <c:pt idx="182">
                  <c:v>0.94067978024603371</c:v>
                </c:pt>
                <c:pt idx="183">
                  <c:v>0.9482661038222675</c:v>
                </c:pt>
                <c:pt idx="184">
                  <c:v>0.94060943564289723</c:v>
                </c:pt>
                <c:pt idx="185">
                  <c:v>0.94477723093138044</c:v>
                </c:pt>
                <c:pt idx="186">
                  <c:v>0.94563674761655514</c:v>
                </c:pt>
                <c:pt idx="187">
                  <c:v>0.94761452855587303</c:v>
                </c:pt>
                <c:pt idx="188">
                  <c:v>0.94401198544027609</c:v>
                </c:pt>
                <c:pt idx="189">
                  <c:v>0.94379837377575337</c:v>
                </c:pt>
                <c:pt idx="190">
                  <c:v>0.94515057148060322</c:v>
                </c:pt>
                <c:pt idx="191">
                  <c:v>0.94320925778473352</c:v>
                </c:pt>
                <c:pt idx="192">
                  <c:v>0.94751930035131515</c:v>
                </c:pt>
                <c:pt idx="193">
                  <c:v>0.94760681973159577</c:v>
                </c:pt>
                <c:pt idx="194">
                  <c:v>0.94078827623140293</c:v>
                </c:pt>
                <c:pt idx="195">
                  <c:v>0.94395874190901663</c:v>
                </c:pt>
                <c:pt idx="196">
                  <c:v>0.94586052493413619</c:v>
                </c:pt>
                <c:pt idx="197">
                  <c:v>0.94157979704591344</c:v>
                </c:pt>
                <c:pt idx="198">
                  <c:v>0.94524989280423577</c:v>
                </c:pt>
                <c:pt idx="199">
                  <c:v>0.94174981754883613</c:v>
                </c:pt>
                <c:pt idx="200">
                  <c:v>0.94614924110559318</c:v>
                </c:pt>
                <c:pt idx="201">
                  <c:v>0.94043305939859223</c:v>
                </c:pt>
                <c:pt idx="202">
                  <c:v>0.94556176840465778</c:v>
                </c:pt>
                <c:pt idx="203">
                  <c:v>0.94237751944352433</c:v>
                </c:pt>
                <c:pt idx="204">
                  <c:v>0.94448010670937421</c:v>
                </c:pt>
                <c:pt idx="205">
                  <c:v>0.94015540708454259</c:v>
                </c:pt>
                <c:pt idx="206">
                  <c:v>0.93744041846690396</c:v>
                </c:pt>
                <c:pt idx="207">
                  <c:v>0.94232961609269428</c:v>
                </c:pt>
                <c:pt idx="208">
                  <c:v>0.94033578555581443</c:v>
                </c:pt>
                <c:pt idx="209">
                  <c:v>0.94311757348489311</c:v>
                </c:pt>
                <c:pt idx="210">
                  <c:v>0.93840725030350913</c:v>
                </c:pt>
                <c:pt idx="211">
                  <c:v>0.94228362078761851</c:v>
                </c:pt>
                <c:pt idx="212">
                  <c:v>0.93902573148315971</c:v>
                </c:pt>
                <c:pt idx="213">
                  <c:v>0.93836790058571229</c:v>
                </c:pt>
                <c:pt idx="214">
                  <c:v>0.97533317244128115</c:v>
                </c:pt>
                <c:pt idx="215">
                  <c:v>0.97312176769104186</c:v>
                </c:pt>
                <c:pt idx="216">
                  <c:v>0.97511090746836349</c:v>
                </c:pt>
                <c:pt idx="217">
                  <c:v>0.96911717616064297</c:v>
                </c:pt>
                <c:pt idx="218">
                  <c:v>0.97517864752401684</c:v>
                </c:pt>
                <c:pt idx="219">
                  <c:v>0.97129731049814227</c:v>
                </c:pt>
                <c:pt idx="220">
                  <c:v>0.97265184465667975</c:v>
                </c:pt>
                <c:pt idx="221">
                  <c:v>0.94718125208428716</c:v>
                </c:pt>
                <c:pt idx="222">
                  <c:v>0.95073063087047016</c:v>
                </c:pt>
                <c:pt idx="223">
                  <c:v>0.95075781418630434</c:v>
                </c:pt>
                <c:pt idx="224">
                  <c:v>0.93860528588663605</c:v>
                </c:pt>
                <c:pt idx="225">
                  <c:v>0.9427283893760362</c:v>
                </c:pt>
                <c:pt idx="226">
                  <c:v>0.93644273493248575</c:v>
                </c:pt>
                <c:pt idx="227">
                  <c:v>0.94158980364323808</c:v>
                </c:pt>
                <c:pt idx="228">
                  <c:v>0.94387489293464455</c:v>
                </c:pt>
                <c:pt idx="229">
                  <c:v>0.94286329028280502</c:v>
                </c:pt>
                <c:pt idx="230">
                  <c:v>0.93715215963921772</c:v>
                </c:pt>
                <c:pt idx="231">
                  <c:v>0.9396895668647719</c:v>
                </c:pt>
                <c:pt idx="232">
                  <c:v>0.94153222327979724</c:v>
                </c:pt>
                <c:pt idx="233">
                  <c:v>0.94058032848006567</c:v>
                </c:pt>
                <c:pt idx="234">
                  <c:v>0.94163150446402821</c:v>
                </c:pt>
                <c:pt idx="235">
                  <c:v>0.94051623303525222</c:v>
                </c:pt>
                <c:pt idx="236">
                  <c:v>0.94249922771211769</c:v>
                </c:pt>
                <c:pt idx="237">
                  <c:v>0.93980134068593191</c:v>
                </c:pt>
                <c:pt idx="238">
                  <c:v>0.94502963435213383</c:v>
                </c:pt>
                <c:pt idx="239">
                  <c:v>0.94443384712569178</c:v>
                </c:pt>
                <c:pt idx="240">
                  <c:v>0.9412674995992707</c:v>
                </c:pt>
                <c:pt idx="241">
                  <c:v>0.94098383035416633</c:v>
                </c:pt>
                <c:pt idx="242">
                  <c:v>0.94025033258070601</c:v>
                </c:pt>
                <c:pt idx="243">
                  <c:v>0.94342495236837387</c:v>
                </c:pt>
                <c:pt idx="244">
                  <c:v>0.94304597732476736</c:v>
                </c:pt>
                <c:pt idx="245">
                  <c:v>0.94500865233641562</c:v>
                </c:pt>
                <c:pt idx="246">
                  <c:v>0.9346996047227879</c:v>
                </c:pt>
                <c:pt idx="247">
                  <c:v>0.94090123826283256</c:v>
                </c:pt>
                <c:pt idx="248">
                  <c:v>0.94059789964200513</c:v>
                </c:pt>
                <c:pt idx="249">
                  <c:v>0.94317069697786426</c:v>
                </c:pt>
                <c:pt idx="250">
                  <c:v>0.94307910911145199</c:v>
                </c:pt>
                <c:pt idx="251">
                  <c:v>0.94626127321812503</c:v>
                </c:pt>
                <c:pt idx="252">
                  <c:v>0.93707515891106552</c:v>
                </c:pt>
                <c:pt idx="253">
                  <c:v>0.94236714147035194</c:v>
                </c:pt>
                <c:pt idx="254">
                  <c:v>0.9446738836565437</c:v>
                </c:pt>
                <c:pt idx="255">
                  <c:v>0.94489158577152355</c:v>
                </c:pt>
                <c:pt idx="256">
                  <c:v>0.94894309920870468</c:v>
                </c:pt>
                <c:pt idx="257">
                  <c:v>0.94786088058664153</c:v>
                </c:pt>
                <c:pt idx="258">
                  <c:v>0.94205934531152302</c:v>
                </c:pt>
                <c:pt idx="259">
                  <c:v>0.94063068624036528</c:v>
                </c:pt>
                <c:pt idx="260">
                  <c:v>0.94291246590761557</c:v>
                </c:pt>
                <c:pt idx="261">
                  <c:v>0.94364929613927073</c:v>
                </c:pt>
                <c:pt idx="262">
                  <c:v>0.94088524857519062</c:v>
                </c:pt>
                <c:pt idx="263">
                  <c:v>0.94273599225108673</c:v>
                </c:pt>
                <c:pt idx="264">
                  <c:v>0.94695374328857806</c:v>
                </c:pt>
                <c:pt idx="265">
                  <c:v>0.94999895023223646</c:v>
                </c:pt>
                <c:pt idx="266">
                  <c:v>0.94776532951731751</c:v>
                </c:pt>
                <c:pt idx="267">
                  <c:v>0.94715049232183202</c:v>
                </c:pt>
                <c:pt idx="268">
                  <c:v>0.94436380207072912</c:v>
                </c:pt>
                <c:pt idx="269">
                  <c:v>0.94763513688452405</c:v>
                </c:pt>
                <c:pt idx="270">
                  <c:v>0.94523663555987725</c:v>
                </c:pt>
                <c:pt idx="271">
                  <c:v>0.94881917674792982</c:v>
                </c:pt>
                <c:pt idx="272">
                  <c:v>0.94475611246878488</c:v>
                </c:pt>
                <c:pt idx="273">
                  <c:v>0.94696435510807253</c:v>
                </c:pt>
                <c:pt idx="274">
                  <c:v>0.94666181429290353</c:v>
                </c:pt>
                <c:pt idx="275">
                  <c:v>0.93920906161925855</c:v>
                </c:pt>
                <c:pt idx="276">
                  <c:v>0.94299493497293685</c:v>
                </c:pt>
                <c:pt idx="277">
                  <c:v>0.93963398597888315</c:v>
                </c:pt>
                <c:pt idx="278">
                  <c:v>0.94226818892626962</c:v>
                </c:pt>
                <c:pt idx="279">
                  <c:v>0.9415772728903552</c:v>
                </c:pt>
                <c:pt idx="280">
                  <c:v>0.94375188519954922</c:v>
                </c:pt>
                <c:pt idx="281">
                  <c:v>0.94127843061681515</c:v>
                </c:pt>
                <c:pt idx="282">
                  <c:v>0.94390613629423015</c:v>
                </c:pt>
                <c:pt idx="283">
                  <c:v>0.94527875290073393</c:v>
                </c:pt>
                <c:pt idx="284">
                  <c:v>0.9430266597187098</c:v>
                </c:pt>
                <c:pt idx="285">
                  <c:v>0.94290173325936066</c:v>
                </c:pt>
                <c:pt idx="286">
                  <c:v>0.9479736223514329</c:v>
                </c:pt>
                <c:pt idx="287">
                  <c:v>0.9446777264251347</c:v>
                </c:pt>
                <c:pt idx="288">
                  <c:v>0.94187188845794378</c:v>
                </c:pt>
                <c:pt idx="289">
                  <c:v>0.94280233113179968</c:v>
                </c:pt>
                <c:pt idx="290">
                  <c:v>0.94322311962196248</c:v>
                </c:pt>
                <c:pt idx="291">
                  <c:v>0.94001410704131827</c:v>
                </c:pt>
                <c:pt idx="292">
                  <c:v>0.9413230737339191</c:v>
                </c:pt>
                <c:pt idx="293">
                  <c:v>0.94015935630837222</c:v>
                </c:pt>
                <c:pt idx="294">
                  <c:v>0.9395188971300209</c:v>
                </c:pt>
                <c:pt idx="295">
                  <c:v>0.94281224712272071</c:v>
                </c:pt>
                <c:pt idx="296">
                  <c:v>0.94089764545254828</c:v>
                </c:pt>
                <c:pt idx="297">
                  <c:v>0.93865459537776041</c:v>
                </c:pt>
                <c:pt idx="298">
                  <c:v>0.93928937035739091</c:v>
                </c:pt>
                <c:pt idx="299">
                  <c:v>0.93928557405756707</c:v>
                </c:pt>
                <c:pt idx="300">
                  <c:v>0.940368266735639</c:v>
                </c:pt>
                <c:pt idx="301">
                  <c:v>0.94146515987123991</c:v>
                </c:pt>
                <c:pt idx="302">
                  <c:v>0.93773032077247598</c:v>
                </c:pt>
                <c:pt idx="303">
                  <c:v>0.93972405701579931</c:v>
                </c:pt>
                <c:pt idx="304">
                  <c:v>0.93997097521708117</c:v>
                </c:pt>
                <c:pt idx="305">
                  <c:v>0.93764229725271353</c:v>
                </c:pt>
                <c:pt idx="306">
                  <c:v>0.94038978566672204</c:v>
                </c:pt>
                <c:pt idx="307">
                  <c:v>0.94137271418422985</c:v>
                </c:pt>
                <c:pt idx="308">
                  <c:v>0.93789627723103652</c:v>
                </c:pt>
                <c:pt idx="309">
                  <c:v>0.9418667240059222</c:v>
                </c:pt>
                <c:pt idx="310">
                  <c:v>0.93793985483697295</c:v>
                </c:pt>
                <c:pt idx="311">
                  <c:v>0.94449276130808979</c:v>
                </c:pt>
                <c:pt idx="312">
                  <c:v>0.94436589496012391</c:v>
                </c:pt>
                <c:pt idx="313">
                  <c:v>0.94139738132597695</c:v>
                </c:pt>
                <c:pt idx="314">
                  <c:v>0.94460669526869578</c:v>
                </c:pt>
                <c:pt idx="315">
                  <c:v>0.94029454349898522</c:v>
                </c:pt>
                <c:pt idx="316">
                  <c:v>0.9477818219277574</c:v>
                </c:pt>
                <c:pt idx="317">
                  <c:v>0.94462558421196474</c:v>
                </c:pt>
                <c:pt idx="318">
                  <c:v>0.94531099544109853</c:v>
                </c:pt>
                <c:pt idx="319">
                  <c:v>0.93747459156912605</c:v>
                </c:pt>
                <c:pt idx="320">
                  <c:v>0.94094767887508735</c:v>
                </c:pt>
                <c:pt idx="321">
                  <c:v>0.94422234378493808</c:v>
                </c:pt>
                <c:pt idx="322">
                  <c:v>0.94429316471492919</c:v>
                </c:pt>
                <c:pt idx="323">
                  <c:v>0.94734621256977591</c:v>
                </c:pt>
                <c:pt idx="324">
                  <c:v>0.94608593338788083</c:v>
                </c:pt>
                <c:pt idx="325">
                  <c:v>0.94634367082658688</c:v>
                </c:pt>
                <c:pt idx="326">
                  <c:v>0.943863763281657</c:v>
                </c:pt>
                <c:pt idx="327">
                  <c:v>0.9398644292604823</c:v>
                </c:pt>
                <c:pt idx="328">
                  <c:v>0.93652568836538908</c:v>
                </c:pt>
                <c:pt idx="329">
                  <c:v>0.92993068828732828</c:v>
                </c:pt>
                <c:pt idx="330">
                  <c:v>0.95305446356503287</c:v>
                </c:pt>
                <c:pt idx="331">
                  <c:v>0.94798700417892523</c:v>
                </c:pt>
                <c:pt idx="332">
                  <c:v>0.94987277257628278</c:v>
                </c:pt>
                <c:pt idx="333">
                  <c:v>0.94758515668569265</c:v>
                </c:pt>
                <c:pt idx="334">
                  <c:v>0.94314553443029059</c:v>
                </c:pt>
                <c:pt idx="335">
                  <c:v>0.94384793584100724</c:v>
                </c:pt>
                <c:pt idx="336">
                  <c:v>0.94248704658268534</c:v>
                </c:pt>
                <c:pt idx="337">
                  <c:v>0.94395318222137026</c:v>
                </c:pt>
                <c:pt idx="338">
                  <c:v>0.94550471563300498</c:v>
                </c:pt>
                <c:pt idx="339">
                  <c:v>0.94721686224976043</c:v>
                </c:pt>
                <c:pt idx="340">
                  <c:v>0.94492018417999624</c:v>
                </c:pt>
                <c:pt idx="341">
                  <c:v>0.94914445675628778</c:v>
                </c:pt>
                <c:pt idx="342">
                  <c:v>0.95006530547679202</c:v>
                </c:pt>
                <c:pt idx="343">
                  <c:v>0.94815912936894109</c:v>
                </c:pt>
                <c:pt idx="344">
                  <c:v>0.9432879984810022</c:v>
                </c:pt>
                <c:pt idx="345">
                  <c:v>0.94224815530493</c:v>
                </c:pt>
                <c:pt idx="346">
                  <c:v>0.94550119491624551</c:v>
                </c:pt>
                <c:pt idx="347">
                  <c:v>0.94705946116031958</c:v>
                </c:pt>
                <c:pt idx="348">
                  <c:v>0.94949423389309551</c:v>
                </c:pt>
                <c:pt idx="349">
                  <c:v>0.9423960314212142</c:v>
                </c:pt>
                <c:pt idx="350">
                  <c:v>0.94679840664789428</c:v>
                </c:pt>
                <c:pt idx="351">
                  <c:v>0.94230955385145954</c:v>
                </c:pt>
                <c:pt idx="352">
                  <c:v>0.94116290649707213</c:v>
                </c:pt>
                <c:pt idx="353">
                  <c:v>0.9416886859207716</c:v>
                </c:pt>
                <c:pt idx="354">
                  <c:v>0.94191014507353288</c:v>
                </c:pt>
                <c:pt idx="355">
                  <c:v>0.94392413315420498</c:v>
                </c:pt>
                <c:pt idx="356">
                  <c:v>0.94045385299872575</c:v>
                </c:pt>
                <c:pt idx="357">
                  <c:v>0.94804648574019279</c:v>
                </c:pt>
                <c:pt idx="358">
                  <c:v>0.94295314173070077</c:v>
                </c:pt>
                <c:pt idx="359">
                  <c:v>0.94121821130760852</c:v>
                </c:pt>
                <c:pt idx="360">
                  <c:v>0.94507186633805829</c:v>
                </c:pt>
                <c:pt idx="361">
                  <c:v>0.94419494677581606</c:v>
                </c:pt>
                <c:pt idx="362">
                  <c:v>0.94798878514082796</c:v>
                </c:pt>
                <c:pt idx="363">
                  <c:v>0.94283374881457693</c:v>
                </c:pt>
                <c:pt idx="364">
                  <c:v>0.94544248485360605</c:v>
                </c:pt>
                <c:pt idx="365">
                  <c:v>0.94471592747617772</c:v>
                </c:pt>
                <c:pt idx="366">
                  <c:v>0.94600107447117054</c:v>
                </c:pt>
                <c:pt idx="367">
                  <c:v>0.94748290818544034</c:v>
                </c:pt>
                <c:pt idx="368">
                  <c:v>0.94213220767810102</c:v>
                </c:pt>
                <c:pt idx="369">
                  <c:v>0.94965975921711032</c:v>
                </c:pt>
                <c:pt idx="370">
                  <c:v>0.92648823728526264</c:v>
                </c:pt>
                <c:pt idx="371">
                  <c:v>0.9494177088820217</c:v>
                </c:pt>
                <c:pt idx="372">
                  <c:v>0.94531318439567769</c:v>
                </c:pt>
                <c:pt idx="373">
                  <c:v>0.93830011370102406</c:v>
                </c:pt>
                <c:pt idx="374">
                  <c:v>0.94048232970061851</c:v>
                </c:pt>
                <c:pt idx="375">
                  <c:v>0.93575782791253037</c:v>
                </c:pt>
                <c:pt idx="376">
                  <c:v>0.94598615667877228</c:v>
                </c:pt>
                <c:pt idx="377">
                  <c:v>0.94086980588252667</c:v>
                </c:pt>
                <c:pt idx="378">
                  <c:v>0.94174269883385298</c:v>
                </c:pt>
                <c:pt idx="379">
                  <c:v>0.94290275311359772</c:v>
                </c:pt>
                <c:pt idx="380">
                  <c:v>0.94479824624486253</c:v>
                </c:pt>
                <c:pt idx="381">
                  <c:v>0.94712134024530992</c:v>
                </c:pt>
                <c:pt idx="382">
                  <c:v>0.94474855169106819</c:v>
                </c:pt>
                <c:pt idx="383">
                  <c:v>0.93996298522292843</c:v>
                </c:pt>
                <c:pt idx="384">
                  <c:v>0.93977393014031774</c:v>
                </c:pt>
                <c:pt idx="385">
                  <c:v>0.9351716821556777</c:v>
                </c:pt>
                <c:pt idx="386">
                  <c:v>0.93882481244629445</c:v>
                </c:pt>
                <c:pt idx="387">
                  <c:v>0.93746721565826296</c:v>
                </c:pt>
                <c:pt idx="388">
                  <c:v>0.94054636412605619</c:v>
                </c:pt>
                <c:pt idx="389">
                  <c:v>0.93674168974485328</c:v>
                </c:pt>
                <c:pt idx="390">
                  <c:v>0.93706929294548391</c:v>
                </c:pt>
                <c:pt idx="391">
                  <c:v>0.93793440081351176</c:v>
                </c:pt>
                <c:pt idx="392">
                  <c:v>0.93396166181479534</c:v>
                </c:pt>
                <c:pt idx="393">
                  <c:v>0.94273710016886914</c:v>
                </c:pt>
                <c:pt idx="394">
                  <c:v>0.9362233443537965</c:v>
                </c:pt>
                <c:pt idx="395">
                  <c:v>0.93932765581499722</c:v>
                </c:pt>
                <c:pt idx="396">
                  <c:v>0.93694592569474799</c:v>
                </c:pt>
                <c:pt idx="397">
                  <c:v>0.9358080677735594</c:v>
                </c:pt>
                <c:pt idx="398">
                  <c:v>0.93765073467901627</c:v>
                </c:pt>
                <c:pt idx="399">
                  <c:v>0.93473104580569821</c:v>
                </c:pt>
                <c:pt idx="400">
                  <c:v>0.93628750951229522</c:v>
                </c:pt>
                <c:pt idx="401">
                  <c:v>0.93460127338195464</c:v>
                </c:pt>
                <c:pt idx="402">
                  <c:v>0.93859499376924704</c:v>
                </c:pt>
                <c:pt idx="403">
                  <c:v>0.94116964691340899</c:v>
                </c:pt>
                <c:pt idx="404">
                  <c:v>0.94247564413856744</c:v>
                </c:pt>
                <c:pt idx="405">
                  <c:v>0.93937331341984431</c:v>
                </c:pt>
                <c:pt idx="406">
                  <c:v>0.93507541100746794</c:v>
                </c:pt>
                <c:pt idx="407">
                  <c:v>0.93858921298798659</c:v>
                </c:pt>
                <c:pt idx="408">
                  <c:v>0.93982029819459167</c:v>
                </c:pt>
                <c:pt idx="409">
                  <c:v>0.93721369452128256</c:v>
                </c:pt>
                <c:pt idx="410">
                  <c:v>0.93710281766128589</c:v>
                </c:pt>
                <c:pt idx="411">
                  <c:v>0.9379734960370304</c:v>
                </c:pt>
                <c:pt idx="412">
                  <c:v>0.93311949169143371</c:v>
                </c:pt>
                <c:pt idx="413">
                  <c:v>0.93791373059988115</c:v>
                </c:pt>
                <c:pt idx="414">
                  <c:v>0.93611445458706066</c:v>
                </c:pt>
                <c:pt idx="415">
                  <c:v>0.93300587874629493</c:v>
                </c:pt>
                <c:pt idx="416">
                  <c:v>0.93452580725073942</c:v>
                </c:pt>
                <c:pt idx="417">
                  <c:v>0.93521344547049123</c:v>
                </c:pt>
                <c:pt idx="418">
                  <c:v>0.93472302541663155</c:v>
                </c:pt>
                <c:pt idx="419">
                  <c:v>0.93665982388012181</c:v>
                </c:pt>
                <c:pt idx="420">
                  <c:v>0.93530200202240499</c:v>
                </c:pt>
                <c:pt idx="421">
                  <c:v>0.94041469708934355</c:v>
                </c:pt>
                <c:pt idx="422">
                  <c:v>0.9376836814638293</c:v>
                </c:pt>
                <c:pt idx="423">
                  <c:v>0.93634273154463632</c:v>
                </c:pt>
                <c:pt idx="424">
                  <c:v>0.93775130199837708</c:v>
                </c:pt>
                <c:pt idx="425">
                  <c:v>0.9361217661647071</c:v>
                </c:pt>
                <c:pt idx="426">
                  <c:v>0.94055486064071137</c:v>
                </c:pt>
                <c:pt idx="427">
                  <c:v>0.93745735595690105</c:v>
                </c:pt>
                <c:pt idx="428">
                  <c:v>0.94005798531536633</c:v>
                </c:pt>
                <c:pt idx="429">
                  <c:v>0.93687360057592028</c:v>
                </c:pt>
                <c:pt idx="430">
                  <c:v>0.93820815927949774</c:v>
                </c:pt>
                <c:pt idx="431">
                  <c:v>0.93752975114521508</c:v>
                </c:pt>
                <c:pt idx="432">
                  <c:v>0.93723292760038113</c:v>
                </c:pt>
                <c:pt idx="433">
                  <c:v>0.9379688271301877</c:v>
                </c:pt>
                <c:pt idx="434">
                  <c:v>0.93657888040742376</c:v>
                </c:pt>
                <c:pt idx="435">
                  <c:v>0.93996710867131539</c:v>
                </c:pt>
                <c:pt idx="436">
                  <c:v>0.93707539732163081</c:v>
                </c:pt>
                <c:pt idx="437">
                  <c:v>0.93982397005708518</c:v>
                </c:pt>
                <c:pt idx="438">
                  <c:v>0.93688757330903571</c:v>
                </c:pt>
                <c:pt idx="439">
                  <c:v>0.93718105018772224</c:v>
                </c:pt>
                <c:pt idx="440">
                  <c:v>0.93913404422757674</c:v>
                </c:pt>
                <c:pt idx="441">
                  <c:v>0.93712502854447399</c:v>
                </c:pt>
                <c:pt idx="442">
                  <c:v>0.93927816785410057</c:v>
                </c:pt>
                <c:pt idx="443">
                  <c:v>0.93675597569586477</c:v>
                </c:pt>
                <c:pt idx="444">
                  <c:v>0.93941583831169306</c:v>
                </c:pt>
                <c:pt idx="445">
                  <c:v>0.93670066137770347</c:v>
                </c:pt>
                <c:pt idx="446">
                  <c:v>0.93846846489511959</c:v>
                </c:pt>
                <c:pt idx="447">
                  <c:v>0.93630332542423411</c:v>
                </c:pt>
                <c:pt idx="448">
                  <c:v>0.93429436724805803</c:v>
                </c:pt>
                <c:pt idx="449">
                  <c:v>0.93718793932258426</c:v>
                </c:pt>
                <c:pt idx="450">
                  <c:v>0.93632891509297966</c:v>
                </c:pt>
                <c:pt idx="451">
                  <c:v>0.93857138111648775</c:v>
                </c:pt>
                <c:pt idx="452">
                  <c:v>0.93615971539070186</c:v>
                </c:pt>
                <c:pt idx="453">
                  <c:v>0.93857602688782038</c:v>
                </c:pt>
                <c:pt idx="454">
                  <c:v>0.93693164368108894</c:v>
                </c:pt>
                <c:pt idx="455">
                  <c:v>0.94006765114028823</c:v>
                </c:pt>
                <c:pt idx="456">
                  <c:v>0.93701309152359713</c:v>
                </c:pt>
                <c:pt idx="457">
                  <c:v>0.93639215461919056</c:v>
                </c:pt>
                <c:pt idx="458">
                  <c:v>0.93757581156919634</c:v>
                </c:pt>
                <c:pt idx="459">
                  <c:v>0.93832061839116598</c:v>
                </c:pt>
                <c:pt idx="460">
                  <c:v>0.94024721714622495</c:v>
                </c:pt>
                <c:pt idx="461">
                  <c:v>0.93839977754615977</c:v>
                </c:pt>
                <c:pt idx="462">
                  <c:v>0.94148006722155209</c:v>
                </c:pt>
                <c:pt idx="463">
                  <c:v>0.93949457032231276</c:v>
                </c:pt>
                <c:pt idx="464">
                  <c:v>0.94083838152205279</c:v>
                </c:pt>
                <c:pt idx="465">
                  <c:v>0.93819899542058072</c:v>
                </c:pt>
                <c:pt idx="466">
                  <c:v>0.94089807389323021</c:v>
                </c:pt>
                <c:pt idx="467">
                  <c:v>0.93970953260810308</c:v>
                </c:pt>
                <c:pt idx="468">
                  <c:v>0.93868297463107508</c:v>
                </c:pt>
                <c:pt idx="469">
                  <c:v>0.94126582204413434</c:v>
                </c:pt>
                <c:pt idx="470">
                  <c:v>0.93860719265629255</c:v>
                </c:pt>
                <c:pt idx="471">
                  <c:v>0.94219476584672701</c:v>
                </c:pt>
                <c:pt idx="472">
                  <c:v>0.93921763869478381</c:v>
                </c:pt>
                <c:pt idx="473">
                  <c:v>0.94100224848783853</c:v>
                </c:pt>
                <c:pt idx="474">
                  <c:v>0.93824909571373416</c:v>
                </c:pt>
                <c:pt idx="475">
                  <c:v>0.93859545634523978</c:v>
                </c:pt>
                <c:pt idx="476">
                  <c:v>0.93915290316082267</c:v>
                </c:pt>
                <c:pt idx="477">
                  <c:v>0.93751678486877077</c:v>
                </c:pt>
                <c:pt idx="478">
                  <c:v>0.93905495518141746</c:v>
                </c:pt>
                <c:pt idx="479">
                  <c:v>0.93600839678545589</c:v>
                </c:pt>
                <c:pt idx="480">
                  <c:v>0.939282940484512</c:v>
                </c:pt>
                <c:pt idx="481">
                  <c:v>0.93678687226014001</c:v>
                </c:pt>
                <c:pt idx="482">
                  <c:v>0.93359957487515366</c:v>
                </c:pt>
                <c:pt idx="483">
                  <c:v>0.93558573345937157</c:v>
                </c:pt>
                <c:pt idx="484">
                  <c:v>0.93327140492770078</c:v>
                </c:pt>
                <c:pt idx="485">
                  <c:v>0.93548766874975331</c:v>
                </c:pt>
                <c:pt idx="486">
                  <c:v>0.93233759553072126</c:v>
                </c:pt>
                <c:pt idx="487">
                  <c:v>0.93521062607595951</c:v>
                </c:pt>
                <c:pt idx="488">
                  <c:v>0.93411027134701341</c:v>
                </c:pt>
                <c:pt idx="489">
                  <c:v>0.93314966196800053</c:v>
                </c:pt>
                <c:pt idx="490">
                  <c:v>0.93538949228942958</c:v>
                </c:pt>
                <c:pt idx="491">
                  <c:v>0.93266317124247544</c:v>
                </c:pt>
                <c:pt idx="492">
                  <c:v>0.93623836957533091</c:v>
                </c:pt>
                <c:pt idx="493">
                  <c:v>0.9317183608239471</c:v>
                </c:pt>
                <c:pt idx="494">
                  <c:v>0.93334149891380846</c:v>
                </c:pt>
                <c:pt idx="495">
                  <c:v>0.93248975782784604</c:v>
                </c:pt>
                <c:pt idx="496">
                  <c:v>0.9313285868492065</c:v>
                </c:pt>
                <c:pt idx="497">
                  <c:v>0.93441682850561258</c:v>
                </c:pt>
                <c:pt idx="498">
                  <c:v>0.93236951315629168</c:v>
                </c:pt>
                <c:pt idx="499">
                  <c:v>0.93645112249442908</c:v>
                </c:pt>
                <c:pt idx="500">
                  <c:v>0.93244357196802874</c:v>
                </c:pt>
                <c:pt idx="501">
                  <c:v>0.93546230246344164</c:v>
                </c:pt>
                <c:pt idx="502">
                  <c:v>0.93262321641955903</c:v>
                </c:pt>
                <c:pt idx="503">
                  <c:v>0.93316135454381932</c:v>
                </c:pt>
                <c:pt idx="504">
                  <c:v>0.93418699954590911</c:v>
                </c:pt>
                <c:pt idx="505">
                  <c:v>0.93143074507730361</c:v>
                </c:pt>
                <c:pt idx="506">
                  <c:v>0.93455033032932078</c:v>
                </c:pt>
                <c:pt idx="507">
                  <c:v>0.93188488015623494</c:v>
                </c:pt>
                <c:pt idx="508">
                  <c:v>0.93346498836280689</c:v>
                </c:pt>
                <c:pt idx="509">
                  <c:v>0.93179953676274696</c:v>
                </c:pt>
                <c:pt idx="510">
                  <c:v>0.93126081290312412</c:v>
                </c:pt>
                <c:pt idx="511">
                  <c:v>0.93686696339366715</c:v>
                </c:pt>
                <c:pt idx="512">
                  <c:v>0.93628636407370358</c:v>
                </c:pt>
                <c:pt idx="513">
                  <c:v>0.9393364857891211</c:v>
                </c:pt>
                <c:pt idx="514">
                  <c:v>0.9348565905123577</c:v>
                </c:pt>
                <c:pt idx="515">
                  <c:v>0.93824206369810337</c:v>
                </c:pt>
                <c:pt idx="516">
                  <c:v>0.93538603814096544</c:v>
                </c:pt>
                <c:pt idx="517">
                  <c:v>0.93653616797193917</c:v>
                </c:pt>
                <c:pt idx="518">
                  <c:v>0.93303949022813171</c:v>
                </c:pt>
                <c:pt idx="519">
                  <c:v>0.9359419455548984</c:v>
                </c:pt>
                <c:pt idx="520">
                  <c:v>0.93406456181688569</c:v>
                </c:pt>
                <c:pt idx="521">
                  <c:v>0.93243818758968577</c:v>
                </c:pt>
                <c:pt idx="522">
                  <c:v>0.93358085929269463</c:v>
                </c:pt>
                <c:pt idx="523">
                  <c:v>0.93346104851205858</c:v>
                </c:pt>
                <c:pt idx="524">
                  <c:v>0.9358526120583136</c:v>
                </c:pt>
                <c:pt idx="525">
                  <c:v>0.93314479910617454</c:v>
                </c:pt>
                <c:pt idx="526">
                  <c:v>0.93482150422388632</c:v>
                </c:pt>
                <c:pt idx="527">
                  <c:v>0.93190365519555751</c:v>
                </c:pt>
                <c:pt idx="528">
                  <c:v>0.93488946389802863</c:v>
                </c:pt>
                <c:pt idx="529">
                  <c:v>0.93154815983259098</c:v>
                </c:pt>
                <c:pt idx="530">
                  <c:v>0.93464827090690172</c:v>
                </c:pt>
                <c:pt idx="531">
                  <c:v>0.93153933642662956</c:v>
                </c:pt>
                <c:pt idx="532">
                  <c:v>0.93069540911893267</c:v>
                </c:pt>
                <c:pt idx="533">
                  <c:v>0.93247394086189594</c:v>
                </c:pt>
                <c:pt idx="534">
                  <c:v>0.93068907489327513</c:v>
                </c:pt>
                <c:pt idx="535">
                  <c:v>0.93302233299374315</c:v>
                </c:pt>
                <c:pt idx="536">
                  <c:v>0.93090765972898959</c:v>
                </c:pt>
                <c:pt idx="537">
                  <c:v>0.93432512199162865</c:v>
                </c:pt>
                <c:pt idx="538">
                  <c:v>0.93108056621532809</c:v>
                </c:pt>
                <c:pt idx="539">
                  <c:v>0.93337089270549511</c:v>
                </c:pt>
                <c:pt idx="540">
                  <c:v>0.93153146265630882</c:v>
                </c:pt>
                <c:pt idx="541">
                  <c:v>0.97469351652814373</c:v>
                </c:pt>
                <c:pt idx="542">
                  <c:v>0.96692648214084953</c:v>
                </c:pt>
                <c:pt idx="543">
                  <c:v>0.9659100828756535</c:v>
                </c:pt>
                <c:pt idx="544">
                  <c:v>0.98112498580382324</c:v>
                </c:pt>
                <c:pt idx="545">
                  <c:v>0.97233676309835326</c:v>
                </c:pt>
                <c:pt idx="546">
                  <c:v>0.96657180674943832</c:v>
                </c:pt>
                <c:pt idx="547">
                  <c:v>0.96628931650936933</c:v>
                </c:pt>
                <c:pt idx="548">
                  <c:v>0.97421051526283042</c:v>
                </c:pt>
                <c:pt idx="549">
                  <c:v>0.96996507529052101</c:v>
                </c:pt>
                <c:pt idx="550">
                  <c:v>0.94860593077158162</c:v>
                </c:pt>
                <c:pt idx="551">
                  <c:v>0.94848750865978582</c:v>
                </c:pt>
                <c:pt idx="552">
                  <c:v>0.93980753205538725</c:v>
                </c:pt>
                <c:pt idx="553">
                  <c:v>0.95032428147786896</c:v>
                </c:pt>
                <c:pt idx="554">
                  <c:v>0.94186925369266372</c:v>
                </c:pt>
                <c:pt idx="555">
                  <c:v>0.94207162425177826</c:v>
                </c:pt>
                <c:pt idx="556">
                  <c:v>0.93997823287390803</c:v>
                </c:pt>
                <c:pt idx="557">
                  <c:v>0.93775580206300146</c:v>
                </c:pt>
                <c:pt idx="558">
                  <c:v>0.93597964141271817</c:v>
                </c:pt>
                <c:pt idx="559">
                  <c:v>0.93409857421257014</c:v>
                </c:pt>
                <c:pt idx="560">
                  <c:v>0.94169855098799005</c:v>
                </c:pt>
                <c:pt idx="561">
                  <c:v>0.943909901236198</c:v>
                </c:pt>
                <c:pt idx="562">
                  <c:v>0.93586498181319822</c:v>
                </c:pt>
                <c:pt idx="563">
                  <c:v>0.94075073951982591</c:v>
                </c:pt>
                <c:pt idx="564">
                  <c:v>0.94350826277923794</c:v>
                </c:pt>
                <c:pt idx="565">
                  <c:v>0.93956182066143856</c:v>
                </c:pt>
                <c:pt idx="566">
                  <c:v>0.94392022790992414</c:v>
                </c:pt>
                <c:pt idx="567">
                  <c:v>0.93848519616950243</c:v>
                </c:pt>
                <c:pt idx="568">
                  <c:v>0.94247015979895177</c:v>
                </c:pt>
                <c:pt idx="569">
                  <c:v>0.94327431264416661</c:v>
                </c:pt>
                <c:pt idx="570">
                  <c:v>0.94074889008453277</c:v>
                </c:pt>
                <c:pt idx="571">
                  <c:v>0.94310756703586429</c:v>
                </c:pt>
                <c:pt idx="572">
                  <c:v>0.93889456869658949</c:v>
                </c:pt>
                <c:pt idx="573">
                  <c:v>0.93832584105149497</c:v>
                </c:pt>
                <c:pt idx="574">
                  <c:v>0.93262903337558678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D-4CC5-80D7-1A9B82DC1FE9}"/>
            </c:ext>
          </c:extLst>
        </c:ser>
        <c:ser>
          <c:idx val="1"/>
          <c:order val="1"/>
          <c:tx>
            <c:v>Límite Inferior FP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'Cálculo + Expansión'!$AT$4:$AT$578</c:f>
              <c:numCache>
                <c:formatCode>General</c:formatCode>
                <c:ptCount val="57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0.9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0.9</c:v>
                </c:pt>
                <c:pt idx="66">
                  <c:v>0.9</c:v>
                </c:pt>
                <c:pt idx="67">
                  <c:v>0.9</c:v>
                </c:pt>
                <c:pt idx="68">
                  <c:v>0.9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0.9</c:v>
                </c:pt>
                <c:pt idx="73">
                  <c:v>0.9</c:v>
                </c:pt>
                <c:pt idx="74">
                  <c:v>0.9</c:v>
                </c:pt>
                <c:pt idx="75">
                  <c:v>0.9</c:v>
                </c:pt>
                <c:pt idx="76">
                  <c:v>0.9</c:v>
                </c:pt>
                <c:pt idx="77">
                  <c:v>0.9</c:v>
                </c:pt>
                <c:pt idx="78">
                  <c:v>0.9</c:v>
                </c:pt>
                <c:pt idx="79">
                  <c:v>0.9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0.9</c:v>
                </c:pt>
                <c:pt idx="192">
                  <c:v>0.9</c:v>
                </c:pt>
                <c:pt idx="193">
                  <c:v>0.9</c:v>
                </c:pt>
                <c:pt idx="194">
                  <c:v>0.9</c:v>
                </c:pt>
                <c:pt idx="195">
                  <c:v>0.9</c:v>
                </c:pt>
                <c:pt idx="196">
                  <c:v>0.9</c:v>
                </c:pt>
                <c:pt idx="197">
                  <c:v>0.9</c:v>
                </c:pt>
                <c:pt idx="198">
                  <c:v>0.9</c:v>
                </c:pt>
                <c:pt idx="199">
                  <c:v>0.9</c:v>
                </c:pt>
                <c:pt idx="200">
                  <c:v>0.9</c:v>
                </c:pt>
                <c:pt idx="201">
                  <c:v>0.9</c:v>
                </c:pt>
                <c:pt idx="202">
                  <c:v>0.9</c:v>
                </c:pt>
                <c:pt idx="203">
                  <c:v>0.9</c:v>
                </c:pt>
                <c:pt idx="204">
                  <c:v>0.9</c:v>
                </c:pt>
                <c:pt idx="205">
                  <c:v>0.9</c:v>
                </c:pt>
                <c:pt idx="206">
                  <c:v>0.9</c:v>
                </c:pt>
                <c:pt idx="207">
                  <c:v>0.9</c:v>
                </c:pt>
                <c:pt idx="208">
                  <c:v>0.9</c:v>
                </c:pt>
                <c:pt idx="209">
                  <c:v>0.9</c:v>
                </c:pt>
                <c:pt idx="210">
                  <c:v>0.9</c:v>
                </c:pt>
                <c:pt idx="211">
                  <c:v>0.9</c:v>
                </c:pt>
                <c:pt idx="212">
                  <c:v>0.9</c:v>
                </c:pt>
                <c:pt idx="213">
                  <c:v>0.9</c:v>
                </c:pt>
                <c:pt idx="214">
                  <c:v>0.9</c:v>
                </c:pt>
                <c:pt idx="215">
                  <c:v>0.9</c:v>
                </c:pt>
                <c:pt idx="216">
                  <c:v>0.9</c:v>
                </c:pt>
                <c:pt idx="217">
                  <c:v>0.9</c:v>
                </c:pt>
                <c:pt idx="218">
                  <c:v>0.9</c:v>
                </c:pt>
                <c:pt idx="219">
                  <c:v>0.9</c:v>
                </c:pt>
                <c:pt idx="220">
                  <c:v>0.9</c:v>
                </c:pt>
                <c:pt idx="221">
                  <c:v>0.9</c:v>
                </c:pt>
                <c:pt idx="222">
                  <c:v>0.9</c:v>
                </c:pt>
                <c:pt idx="223">
                  <c:v>0.9</c:v>
                </c:pt>
                <c:pt idx="224">
                  <c:v>0.9</c:v>
                </c:pt>
                <c:pt idx="225">
                  <c:v>0.9</c:v>
                </c:pt>
                <c:pt idx="226">
                  <c:v>0.9</c:v>
                </c:pt>
                <c:pt idx="227">
                  <c:v>0.9</c:v>
                </c:pt>
                <c:pt idx="228">
                  <c:v>0.9</c:v>
                </c:pt>
                <c:pt idx="229">
                  <c:v>0.9</c:v>
                </c:pt>
                <c:pt idx="230">
                  <c:v>0.9</c:v>
                </c:pt>
                <c:pt idx="231">
                  <c:v>0.9</c:v>
                </c:pt>
                <c:pt idx="232">
                  <c:v>0.9</c:v>
                </c:pt>
                <c:pt idx="233">
                  <c:v>0.9</c:v>
                </c:pt>
                <c:pt idx="234">
                  <c:v>0.9</c:v>
                </c:pt>
                <c:pt idx="235">
                  <c:v>0.9</c:v>
                </c:pt>
                <c:pt idx="236">
                  <c:v>0.9</c:v>
                </c:pt>
                <c:pt idx="237">
                  <c:v>0.9</c:v>
                </c:pt>
                <c:pt idx="238">
                  <c:v>0.9</c:v>
                </c:pt>
                <c:pt idx="239">
                  <c:v>0.9</c:v>
                </c:pt>
                <c:pt idx="240">
                  <c:v>0.9</c:v>
                </c:pt>
                <c:pt idx="241">
                  <c:v>0.9</c:v>
                </c:pt>
                <c:pt idx="242">
                  <c:v>0.9</c:v>
                </c:pt>
                <c:pt idx="243">
                  <c:v>0.9</c:v>
                </c:pt>
                <c:pt idx="244">
                  <c:v>0.9</c:v>
                </c:pt>
                <c:pt idx="245">
                  <c:v>0.9</c:v>
                </c:pt>
                <c:pt idx="246">
                  <c:v>0.9</c:v>
                </c:pt>
                <c:pt idx="247">
                  <c:v>0.9</c:v>
                </c:pt>
                <c:pt idx="248">
                  <c:v>0.9</c:v>
                </c:pt>
                <c:pt idx="249">
                  <c:v>0.9</c:v>
                </c:pt>
                <c:pt idx="250">
                  <c:v>0.9</c:v>
                </c:pt>
                <c:pt idx="251">
                  <c:v>0.9</c:v>
                </c:pt>
                <c:pt idx="252">
                  <c:v>0.9</c:v>
                </c:pt>
                <c:pt idx="253">
                  <c:v>0.9</c:v>
                </c:pt>
                <c:pt idx="254">
                  <c:v>0.9</c:v>
                </c:pt>
                <c:pt idx="255">
                  <c:v>0.9</c:v>
                </c:pt>
                <c:pt idx="256">
                  <c:v>0.9</c:v>
                </c:pt>
                <c:pt idx="257">
                  <c:v>0.9</c:v>
                </c:pt>
                <c:pt idx="258">
                  <c:v>0.9</c:v>
                </c:pt>
                <c:pt idx="259">
                  <c:v>0.9</c:v>
                </c:pt>
                <c:pt idx="260">
                  <c:v>0.9</c:v>
                </c:pt>
                <c:pt idx="261">
                  <c:v>0.9</c:v>
                </c:pt>
                <c:pt idx="262">
                  <c:v>0.9</c:v>
                </c:pt>
                <c:pt idx="263">
                  <c:v>0.9</c:v>
                </c:pt>
                <c:pt idx="264">
                  <c:v>0.9</c:v>
                </c:pt>
                <c:pt idx="265">
                  <c:v>0.9</c:v>
                </c:pt>
                <c:pt idx="266">
                  <c:v>0.9</c:v>
                </c:pt>
                <c:pt idx="267">
                  <c:v>0.9</c:v>
                </c:pt>
                <c:pt idx="268">
                  <c:v>0.9</c:v>
                </c:pt>
                <c:pt idx="269">
                  <c:v>0.9</c:v>
                </c:pt>
                <c:pt idx="270">
                  <c:v>0.9</c:v>
                </c:pt>
                <c:pt idx="271">
                  <c:v>0.9</c:v>
                </c:pt>
                <c:pt idx="272">
                  <c:v>0.9</c:v>
                </c:pt>
                <c:pt idx="273">
                  <c:v>0.9</c:v>
                </c:pt>
                <c:pt idx="274">
                  <c:v>0.9</c:v>
                </c:pt>
                <c:pt idx="275">
                  <c:v>0.9</c:v>
                </c:pt>
                <c:pt idx="276">
                  <c:v>0.9</c:v>
                </c:pt>
                <c:pt idx="277">
                  <c:v>0.9</c:v>
                </c:pt>
                <c:pt idx="278">
                  <c:v>0.9</c:v>
                </c:pt>
                <c:pt idx="279">
                  <c:v>0.9</c:v>
                </c:pt>
                <c:pt idx="280">
                  <c:v>0.9</c:v>
                </c:pt>
                <c:pt idx="281">
                  <c:v>0.9</c:v>
                </c:pt>
                <c:pt idx="282">
                  <c:v>0.9</c:v>
                </c:pt>
                <c:pt idx="283">
                  <c:v>0.9</c:v>
                </c:pt>
                <c:pt idx="284">
                  <c:v>0.9</c:v>
                </c:pt>
                <c:pt idx="285">
                  <c:v>0.9</c:v>
                </c:pt>
                <c:pt idx="286">
                  <c:v>0.9</c:v>
                </c:pt>
                <c:pt idx="287">
                  <c:v>0.9</c:v>
                </c:pt>
                <c:pt idx="288">
                  <c:v>0.9</c:v>
                </c:pt>
                <c:pt idx="289">
                  <c:v>0.9</c:v>
                </c:pt>
                <c:pt idx="290">
                  <c:v>0.9</c:v>
                </c:pt>
                <c:pt idx="291">
                  <c:v>0.9</c:v>
                </c:pt>
                <c:pt idx="292">
                  <c:v>0.9</c:v>
                </c:pt>
                <c:pt idx="293">
                  <c:v>0.9</c:v>
                </c:pt>
                <c:pt idx="294">
                  <c:v>0.9</c:v>
                </c:pt>
                <c:pt idx="295">
                  <c:v>0.9</c:v>
                </c:pt>
                <c:pt idx="296">
                  <c:v>0.9</c:v>
                </c:pt>
                <c:pt idx="297">
                  <c:v>0.9</c:v>
                </c:pt>
                <c:pt idx="298">
                  <c:v>0.9</c:v>
                </c:pt>
                <c:pt idx="299">
                  <c:v>0.9</c:v>
                </c:pt>
                <c:pt idx="300">
                  <c:v>0.9</c:v>
                </c:pt>
                <c:pt idx="301">
                  <c:v>0.9</c:v>
                </c:pt>
                <c:pt idx="302">
                  <c:v>0.9</c:v>
                </c:pt>
                <c:pt idx="303">
                  <c:v>0.9</c:v>
                </c:pt>
                <c:pt idx="304">
                  <c:v>0.9</c:v>
                </c:pt>
                <c:pt idx="305">
                  <c:v>0.9</c:v>
                </c:pt>
                <c:pt idx="306">
                  <c:v>0.9</c:v>
                </c:pt>
                <c:pt idx="307">
                  <c:v>0.9</c:v>
                </c:pt>
                <c:pt idx="308">
                  <c:v>0.9</c:v>
                </c:pt>
                <c:pt idx="309">
                  <c:v>0.9</c:v>
                </c:pt>
                <c:pt idx="310">
                  <c:v>0.9</c:v>
                </c:pt>
                <c:pt idx="311">
                  <c:v>0.9</c:v>
                </c:pt>
                <c:pt idx="312">
                  <c:v>0.9</c:v>
                </c:pt>
                <c:pt idx="313">
                  <c:v>0.9</c:v>
                </c:pt>
                <c:pt idx="314">
                  <c:v>0.9</c:v>
                </c:pt>
                <c:pt idx="315">
                  <c:v>0.9</c:v>
                </c:pt>
                <c:pt idx="316">
                  <c:v>0.9</c:v>
                </c:pt>
                <c:pt idx="317">
                  <c:v>0.9</c:v>
                </c:pt>
                <c:pt idx="318">
                  <c:v>0.9</c:v>
                </c:pt>
                <c:pt idx="319">
                  <c:v>0.9</c:v>
                </c:pt>
                <c:pt idx="320">
                  <c:v>0.9</c:v>
                </c:pt>
                <c:pt idx="321">
                  <c:v>0.9</c:v>
                </c:pt>
                <c:pt idx="322">
                  <c:v>0.9</c:v>
                </c:pt>
                <c:pt idx="323">
                  <c:v>0.9</c:v>
                </c:pt>
                <c:pt idx="324">
                  <c:v>0.9</c:v>
                </c:pt>
                <c:pt idx="325">
                  <c:v>0.9</c:v>
                </c:pt>
                <c:pt idx="326">
                  <c:v>0.9</c:v>
                </c:pt>
                <c:pt idx="327">
                  <c:v>0.9</c:v>
                </c:pt>
                <c:pt idx="328">
                  <c:v>0.9</c:v>
                </c:pt>
                <c:pt idx="329">
                  <c:v>0.9</c:v>
                </c:pt>
                <c:pt idx="330">
                  <c:v>0.9</c:v>
                </c:pt>
                <c:pt idx="331">
                  <c:v>0.9</c:v>
                </c:pt>
                <c:pt idx="332">
                  <c:v>0.9</c:v>
                </c:pt>
                <c:pt idx="333">
                  <c:v>0.9</c:v>
                </c:pt>
                <c:pt idx="334">
                  <c:v>0.9</c:v>
                </c:pt>
                <c:pt idx="335">
                  <c:v>0.9</c:v>
                </c:pt>
                <c:pt idx="336">
                  <c:v>0.9</c:v>
                </c:pt>
                <c:pt idx="337">
                  <c:v>0.9</c:v>
                </c:pt>
                <c:pt idx="338">
                  <c:v>0.9</c:v>
                </c:pt>
                <c:pt idx="339">
                  <c:v>0.9</c:v>
                </c:pt>
                <c:pt idx="340">
                  <c:v>0.9</c:v>
                </c:pt>
                <c:pt idx="341">
                  <c:v>0.9</c:v>
                </c:pt>
                <c:pt idx="342">
                  <c:v>0.9</c:v>
                </c:pt>
                <c:pt idx="343">
                  <c:v>0.9</c:v>
                </c:pt>
                <c:pt idx="344">
                  <c:v>0.9</c:v>
                </c:pt>
                <c:pt idx="345">
                  <c:v>0.9</c:v>
                </c:pt>
                <c:pt idx="346">
                  <c:v>0.9</c:v>
                </c:pt>
                <c:pt idx="347">
                  <c:v>0.9</c:v>
                </c:pt>
                <c:pt idx="348">
                  <c:v>0.9</c:v>
                </c:pt>
                <c:pt idx="349">
                  <c:v>0.9</c:v>
                </c:pt>
                <c:pt idx="350">
                  <c:v>0.9</c:v>
                </c:pt>
                <c:pt idx="351">
                  <c:v>0.9</c:v>
                </c:pt>
                <c:pt idx="352">
                  <c:v>0.9</c:v>
                </c:pt>
                <c:pt idx="353">
                  <c:v>0.9</c:v>
                </c:pt>
                <c:pt idx="354">
                  <c:v>0.9</c:v>
                </c:pt>
                <c:pt idx="355">
                  <c:v>0.9</c:v>
                </c:pt>
                <c:pt idx="356">
                  <c:v>0.9</c:v>
                </c:pt>
                <c:pt idx="357">
                  <c:v>0.9</c:v>
                </c:pt>
                <c:pt idx="358">
                  <c:v>0.9</c:v>
                </c:pt>
                <c:pt idx="359">
                  <c:v>0.9</c:v>
                </c:pt>
                <c:pt idx="360">
                  <c:v>0.9</c:v>
                </c:pt>
                <c:pt idx="361">
                  <c:v>0.9</c:v>
                </c:pt>
                <c:pt idx="362">
                  <c:v>0.9</c:v>
                </c:pt>
                <c:pt idx="363">
                  <c:v>0.9</c:v>
                </c:pt>
                <c:pt idx="364">
                  <c:v>0.9</c:v>
                </c:pt>
                <c:pt idx="365">
                  <c:v>0.9</c:v>
                </c:pt>
                <c:pt idx="366">
                  <c:v>0.9</c:v>
                </c:pt>
                <c:pt idx="367">
                  <c:v>0.9</c:v>
                </c:pt>
                <c:pt idx="368">
                  <c:v>0.9</c:v>
                </c:pt>
                <c:pt idx="369">
                  <c:v>0.9</c:v>
                </c:pt>
                <c:pt idx="370">
                  <c:v>0.9</c:v>
                </c:pt>
                <c:pt idx="371">
                  <c:v>0.9</c:v>
                </c:pt>
                <c:pt idx="372">
                  <c:v>0.9</c:v>
                </c:pt>
                <c:pt idx="373">
                  <c:v>0.9</c:v>
                </c:pt>
                <c:pt idx="374">
                  <c:v>0.9</c:v>
                </c:pt>
                <c:pt idx="375">
                  <c:v>0.9</c:v>
                </c:pt>
                <c:pt idx="376">
                  <c:v>0.9</c:v>
                </c:pt>
                <c:pt idx="377">
                  <c:v>0.9</c:v>
                </c:pt>
                <c:pt idx="378">
                  <c:v>0.9</c:v>
                </c:pt>
                <c:pt idx="379">
                  <c:v>0.9</c:v>
                </c:pt>
                <c:pt idx="380">
                  <c:v>0.9</c:v>
                </c:pt>
                <c:pt idx="381">
                  <c:v>0.9</c:v>
                </c:pt>
                <c:pt idx="382">
                  <c:v>0.9</c:v>
                </c:pt>
                <c:pt idx="383">
                  <c:v>0.9</c:v>
                </c:pt>
                <c:pt idx="384">
                  <c:v>0.9</c:v>
                </c:pt>
                <c:pt idx="385">
                  <c:v>0.9</c:v>
                </c:pt>
                <c:pt idx="386">
                  <c:v>0.9</c:v>
                </c:pt>
                <c:pt idx="387">
                  <c:v>0.9</c:v>
                </c:pt>
                <c:pt idx="388">
                  <c:v>0.9</c:v>
                </c:pt>
                <c:pt idx="389">
                  <c:v>0.9</c:v>
                </c:pt>
                <c:pt idx="390">
                  <c:v>0.9</c:v>
                </c:pt>
                <c:pt idx="391">
                  <c:v>0.9</c:v>
                </c:pt>
                <c:pt idx="392">
                  <c:v>0.9</c:v>
                </c:pt>
                <c:pt idx="393">
                  <c:v>0.9</c:v>
                </c:pt>
                <c:pt idx="394">
                  <c:v>0.9</c:v>
                </c:pt>
                <c:pt idx="395">
                  <c:v>0.9</c:v>
                </c:pt>
                <c:pt idx="396">
                  <c:v>0.9</c:v>
                </c:pt>
                <c:pt idx="397">
                  <c:v>0.9</c:v>
                </c:pt>
                <c:pt idx="398">
                  <c:v>0.9</c:v>
                </c:pt>
                <c:pt idx="399">
                  <c:v>0.9</c:v>
                </c:pt>
                <c:pt idx="400">
                  <c:v>0.9</c:v>
                </c:pt>
                <c:pt idx="401">
                  <c:v>0.9</c:v>
                </c:pt>
                <c:pt idx="402">
                  <c:v>0.9</c:v>
                </c:pt>
                <c:pt idx="403">
                  <c:v>0.9</c:v>
                </c:pt>
                <c:pt idx="404">
                  <c:v>0.9</c:v>
                </c:pt>
                <c:pt idx="405">
                  <c:v>0.9</c:v>
                </c:pt>
                <c:pt idx="406">
                  <c:v>0.9</c:v>
                </c:pt>
                <c:pt idx="407">
                  <c:v>0.9</c:v>
                </c:pt>
                <c:pt idx="408">
                  <c:v>0.9</c:v>
                </c:pt>
                <c:pt idx="409">
                  <c:v>0.9</c:v>
                </c:pt>
                <c:pt idx="410">
                  <c:v>0.9</c:v>
                </c:pt>
                <c:pt idx="411">
                  <c:v>0.9</c:v>
                </c:pt>
                <c:pt idx="412">
                  <c:v>0.9</c:v>
                </c:pt>
                <c:pt idx="413">
                  <c:v>0.9</c:v>
                </c:pt>
                <c:pt idx="414">
                  <c:v>0.9</c:v>
                </c:pt>
                <c:pt idx="415">
                  <c:v>0.9</c:v>
                </c:pt>
                <c:pt idx="416">
                  <c:v>0.9</c:v>
                </c:pt>
                <c:pt idx="417">
                  <c:v>0.9</c:v>
                </c:pt>
                <c:pt idx="418">
                  <c:v>0.9</c:v>
                </c:pt>
                <c:pt idx="419">
                  <c:v>0.9</c:v>
                </c:pt>
                <c:pt idx="420">
                  <c:v>0.9</c:v>
                </c:pt>
                <c:pt idx="421">
                  <c:v>0.9</c:v>
                </c:pt>
                <c:pt idx="422">
                  <c:v>0.9</c:v>
                </c:pt>
                <c:pt idx="423">
                  <c:v>0.9</c:v>
                </c:pt>
                <c:pt idx="424">
                  <c:v>0.9</c:v>
                </c:pt>
                <c:pt idx="425">
                  <c:v>0.9</c:v>
                </c:pt>
                <c:pt idx="426">
                  <c:v>0.9</c:v>
                </c:pt>
                <c:pt idx="427">
                  <c:v>0.9</c:v>
                </c:pt>
                <c:pt idx="428">
                  <c:v>0.9</c:v>
                </c:pt>
                <c:pt idx="429">
                  <c:v>0.9</c:v>
                </c:pt>
                <c:pt idx="430">
                  <c:v>0.9</c:v>
                </c:pt>
                <c:pt idx="431">
                  <c:v>0.9</c:v>
                </c:pt>
                <c:pt idx="432">
                  <c:v>0.9</c:v>
                </c:pt>
                <c:pt idx="433">
                  <c:v>0.9</c:v>
                </c:pt>
                <c:pt idx="434">
                  <c:v>0.9</c:v>
                </c:pt>
                <c:pt idx="435">
                  <c:v>0.9</c:v>
                </c:pt>
                <c:pt idx="436">
                  <c:v>0.9</c:v>
                </c:pt>
                <c:pt idx="437">
                  <c:v>0.9</c:v>
                </c:pt>
                <c:pt idx="438">
                  <c:v>0.9</c:v>
                </c:pt>
                <c:pt idx="439">
                  <c:v>0.9</c:v>
                </c:pt>
                <c:pt idx="440">
                  <c:v>0.9</c:v>
                </c:pt>
                <c:pt idx="441">
                  <c:v>0.9</c:v>
                </c:pt>
                <c:pt idx="442">
                  <c:v>0.9</c:v>
                </c:pt>
                <c:pt idx="443">
                  <c:v>0.9</c:v>
                </c:pt>
                <c:pt idx="444">
                  <c:v>0.9</c:v>
                </c:pt>
                <c:pt idx="445">
                  <c:v>0.9</c:v>
                </c:pt>
                <c:pt idx="446">
                  <c:v>0.9</c:v>
                </c:pt>
                <c:pt idx="447">
                  <c:v>0.9</c:v>
                </c:pt>
                <c:pt idx="448">
                  <c:v>0.9</c:v>
                </c:pt>
                <c:pt idx="449">
                  <c:v>0.9</c:v>
                </c:pt>
                <c:pt idx="450">
                  <c:v>0.9</c:v>
                </c:pt>
                <c:pt idx="451">
                  <c:v>0.9</c:v>
                </c:pt>
                <c:pt idx="452">
                  <c:v>0.9</c:v>
                </c:pt>
                <c:pt idx="453">
                  <c:v>0.9</c:v>
                </c:pt>
                <c:pt idx="454">
                  <c:v>0.9</c:v>
                </c:pt>
                <c:pt idx="455">
                  <c:v>0.9</c:v>
                </c:pt>
                <c:pt idx="456">
                  <c:v>0.9</c:v>
                </c:pt>
                <c:pt idx="457">
                  <c:v>0.9</c:v>
                </c:pt>
                <c:pt idx="458">
                  <c:v>0.9</c:v>
                </c:pt>
                <c:pt idx="459">
                  <c:v>0.9</c:v>
                </c:pt>
                <c:pt idx="460">
                  <c:v>0.9</c:v>
                </c:pt>
                <c:pt idx="461">
                  <c:v>0.9</c:v>
                </c:pt>
                <c:pt idx="462">
                  <c:v>0.9</c:v>
                </c:pt>
                <c:pt idx="463">
                  <c:v>0.9</c:v>
                </c:pt>
                <c:pt idx="464">
                  <c:v>0.9</c:v>
                </c:pt>
                <c:pt idx="465">
                  <c:v>0.9</c:v>
                </c:pt>
                <c:pt idx="466">
                  <c:v>0.9</c:v>
                </c:pt>
                <c:pt idx="467">
                  <c:v>0.9</c:v>
                </c:pt>
                <c:pt idx="468">
                  <c:v>0.9</c:v>
                </c:pt>
                <c:pt idx="469">
                  <c:v>0.9</c:v>
                </c:pt>
                <c:pt idx="470">
                  <c:v>0.9</c:v>
                </c:pt>
                <c:pt idx="471">
                  <c:v>0.9</c:v>
                </c:pt>
                <c:pt idx="472">
                  <c:v>0.9</c:v>
                </c:pt>
                <c:pt idx="473">
                  <c:v>0.9</c:v>
                </c:pt>
                <c:pt idx="474">
                  <c:v>0.9</c:v>
                </c:pt>
                <c:pt idx="475">
                  <c:v>0.9</c:v>
                </c:pt>
                <c:pt idx="476">
                  <c:v>0.9</c:v>
                </c:pt>
                <c:pt idx="477">
                  <c:v>0.9</c:v>
                </c:pt>
                <c:pt idx="478">
                  <c:v>0.9</c:v>
                </c:pt>
                <c:pt idx="479">
                  <c:v>0.9</c:v>
                </c:pt>
                <c:pt idx="480">
                  <c:v>0.9</c:v>
                </c:pt>
                <c:pt idx="481">
                  <c:v>0.9</c:v>
                </c:pt>
                <c:pt idx="482">
                  <c:v>0.9</c:v>
                </c:pt>
                <c:pt idx="483">
                  <c:v>0.9</c:v>
                </c:pt>
                <c:pt idx="484">
                  <c:v>0.9</c:v>
                </c:pt>
                <c:pt idx="485">
                  <c:v>0.9</c:v>
                </c:pt>
                <c:pt idx="486">
                  <c:v>0.9</c:v>
                </c:pt>
                <c:pt idx="487">
                  <c:v>0.9</c:v>
                </c:pt>
                <c:pt idx="488">
                  <c:v>0.9</c:v>
                </c:pt>
                <c:pt idx="489">
                  <c:v>0.9</c:v>
                </c:pt>
                <c:pt idx="490">
                  <c:v>0.9</c:v>
                </c:pt>
                <c:pt idx="491">
                  <c:v>0.9</c:v>
                </c:pt>
                <c:pt idx="492">
                  <c:v>0.9</c:v>
                </c:pt>
                <c:pt idx="493">
                  <c:v>0.9</c:v>
                </c:pt>
                <c:pt idx="494">
                  <c:v>0.9</c:v>
                </c:pt>
                <c:pt idx="495">
                  <c:v>0.9</c:v>
                </c:pt>
                <c:pt idx="496">
                  <c:v>0.9</c:v>
                </c:pt>
                <c:pt idx="497">
                  <c:v>0.9</c:v>
                </c:pt>
                <c:pt idx="498">
                  <c:v>0.9</c:v>
                </c:pt>
                <c:pt idx="499">
                  <c:v>0.9</c:v>
                </c:pt>
                <c:pt idx="500">
                  <c:v>0.9</c:v>
                </c:pt>
                <c:pt idx="501">
                  <c:v>0.9</c:v>
                </c:pt>
                <c:pt idx="502">
                  <c:v>0.9</c:v>
                </c:pt>
                <c:pt idx="503">
                  <c:v>0.9</c:v>
                </c:pt>
                <c:pt idx="504">
                  <c:v>0.9</c:v>
                </c:pt>
                <c:pt idx="505">
                  <c:v>0.9</c:v>
                </c:pt>
                <c:pt idx="506">
                  <c:v>0.9</c:v>
                </c:pt>
                <c:pt idx="507">
                  <c:v>0.9</c:v>
                </c:pt>
                <c:pt idx="508">
                  <c:v>0.9</c:v>
                </c:pt>
                <c:pt idx="509">
                  <c:v>0.9</c:v>
                </c:pt>
                <c:pt idx="510">
                  <c:v>0.9</c:v>
                </c:pt>
                <c:pt idx="511">
                  <c:v>0.9</c:v>
                </c:pt>
                <c:pt idx="512">
                  <c:v>0.9</c:v>
                </c:pt>
                <c:pt idx="513">
                  <c:v>0.9</c:v>
                </c:pt>
                <c:pt idx="514">
                  <c:v>0.9</c:v>
                </c:pt>
                <c:pt idx="515">
                  <c:v>0.9</c:v>
                </c:pt>
                <c:pt idx="516">
                  <c:v>0.9</c:v>
                </c:pt>
                <c:pt idx="517">
                  <c:v>0.9</c:v>
                </c:pt>
                <c:pt idx="518">
                  <c:v>0.9</c:v>
                </c:pt>
                <c:pt idx="519">
                  <c:v>0.9</c:v>
                </c:pt>
                <c:pt idx="520">
                  <c:v>0.9</c:v>
                </c:pt>
                <c:pt idx="521">
                  <c:v>0.9</c:v>
                </c:pt>
                <c:pt idx="522">
                  <c:v>0.9</c:v>
                </c:pt>
                <c:pt idx="523">
                  <c:v>0.9</c:v>
                </c:pt>
                <c:pt idx="524">
                  <c:v>0.9</c:v>
                </c:pt>
                <c:pt idx="525">
                  <c:v>0.9</c:v>
                </c:pt>
                <c:pt idx="526">
                  <c:v>0.9</c:v>
                </c:pt>
                <c:pt idx="527">
                  <c:v>0.9</c:v>
                </c:pt>
                <c:pt idx="528">
                  <c:v>0.9</c:v>
                </c:pt>
                <c:pt idx="529">
                  <c:v>0.9</c:v>
                </c:pt>
                <c:pt idx="530">
                  <c:v>0.9</c:v>
                </c:pt>
                <c:pt idx="531">
                  <c:v>0.9</c:v>
                </c:pt>
                <c:pt idx="532">
                  <c:v>0.9</c:v>
                </c:pt>
                <c:pt idx="533">
                  <c:v>0.9</c:v>
                </c:pt>
                <c:pt idx="534">
                  <c:v>0.9</c:v>
                </c:pt>
                <c:pt idx="535">
                  <c:v>0.9</c:v>
                </c:pt>
                <c:pt idx="536">
                  <c:v>0.9</c:v>
                </c:pt>
                <c:pt idx="537">
                  <c:v>0.9</c:v>
                </c:pt>
                <c:pt idx="538">
                  <c:v>0.9</c:v>
                </c:pt>
                <c:pt idx="539">
                  <c:v>0.9</c:v>
                </c:pt>
                <c:pt idx="540">
                  <c:v>0.9</c:v>
                </c:pt>
                <c:pt idx="541">
                  <c:v>0.9</c:v>
                </c:pt>
                <c:pt idx="542">
                  <c:v>0.9</c:v>
                </c:pt>
                <c:pt idx="543">
                  <c:v>0.9</c:v>
                </c:pt>
                <c:pt idx="544">
                  <c:v>0.9</c:v>
                </c:pt>
                <c:pt idx="545">
                  <c:v>0.9</c:v>
                </c:pt>
                <c:pt idx="546">
                  <c:v>0.9</c:v>
                </c:pt>
                <c:pt idx="547">
                  <c:v>0.9</c:v>
                </c:pt>
                <c:pt idx="548">
                  <c:v>0.9</c:v>
                </c:pt>
                <c:pt idx="549">
                  <c:v>0.9</c:v>
                </c:pt>
                <c:pt idx="550">
                  <c:v>0.9</c:v>
                </c:pt>
                <c:pt idx="551">
                  <c:v>0.9</c:v>
                </c:pt>
                <c:pt idx="552">
                  <c:v>0.9</c:v>
                </c:pt>
                <c:pt idx="553">
                  <c:v>0.9</c:v>
                </c:pt>
                <c:pt idx="554">
                  <c:v>0.9</c:v>
                </c:pt>
                <c:pt idx="555">
                  <c:v>0.9</c:v>
                </c:pt>
                <c:pt idx="556">
                  <c:v>0.9</c:v>
                </c:pt>
                <c:pt idx="557">
                  <c:v>0.9</c:v>
                </c:pt>
                <c:pt idx="558">
                  <c:v>0.9</c:v>
                </c:pt>
                <c:pt idx="559">
                  <c:v>0.9</c:v>
                </c:pt>
                <c:pt idx="560">
                  <c:v>0.9</c:v>
                </c:pt>
                <c:pt idx="561">
                  <c:v>0.9</c:v>
                </c:pt>
                <c:pt idx="562">
                  <c:v>0.9</c:v>
                </c:pt>
                <c:pt idx="563">
                  <c:v>0.9</c:v>
                </c:pt>
                <c:pt idx="564">
                  <c:v>0.9</c:v>
                </c:pt>
                <c:pt idx="565">
                  <c:v>0.9</c:v>
                </c:pt>
                <c:pt idx="566">
                  <c:v>0.9</c:v>
                </c:pt>
                <c:pt idx="567">
                  <c:v>0.9</c:v>
                </c:pt>
                <c:pt idx="568">
                  <c:v>0.9</c:v>
                </c:pt>
                <c:pt idx="569">
                  <c:v>0.9</c:v>
                </c:pt>
                <c:pt idx="570">
                  <c:v>0.9</c:v>
                </c:pt>
                <c:pt idx="571">
                  <c:v>0.9</c:v>
                </c:pt>
                <c:pt idx="572">
                  <c:v>0.9</c:v>
                </c:pt>
                <c:pt idx="573">
                  <c:v>0.9</c:v>
                </c:pt>
                <c:pt idx="57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D-4CC5-80D7-1A9B82DC1FE9}"/>
            </c:ext>
          </c:extLst>
        </c:ser>
        <c:ser>
          <c:idx val="2"/>
          <c:order val="2"/>
          <c:tx>
            <c:v>Límite Superior FP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'Cálculo + Expansión'!$AU$4:$AU$578</c:f>
              <c:numCache>
                <c:formatCode>General</c:formatCode>
                <c:ptCount val="57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D-4CC5-80D7-1A9B82DC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23568"/>
        <c:axId val="229324224"/>
      </c:lineChart>
      <c:catAx>
        <c:axId val="2293235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crossAx val="229324224"/>
        <c:crosses val="autoZero"/>
        <c:auto val="1"/>
        <c:lblAlgn val="ctr"/>
        <c:lblOffset val="100"/>
        <c:noMultiLvlLbl val="0"/>
      </c:catAx>
      <c:valAx>
        <c:axId val="229324224"/>
        <c:scaling>
          <c:orientation val="minMax"/>
          <c:max val="1.01"/>
          <c:min val="0.890000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FACTOR</a:t>
                </a:r>
                <a:r>
                  <a:rPr lang="es-CO" b="1" baseline="0">
                    <a:solidFill>
                      <a:sysClr val="windowText" lastClr="000000"/>
                    </a:solidFill>
                  </a:rPr>
                  <a:t> DE POTENCIA</a:t>
                </a:r>
                <a:endParaRPr lang="es-CO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932356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ESPECTRO ARMÓNICO DE CORRIENTE [THDi]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numRef>
              <c:f>'Armónicos Corriente'!$C$580:$P$580</c:f>
              <c:numCache>
                <c:formatCode>General</c:formatCode>
                <c:ptCount val="1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29</c:v>
                </c:pt>
              </c:numCache>
            </c:numRef>
          </c:cat>
          <c:val>
            <c:numRef>
              <c:f>'Armónicos Corriente'!$C$578:$P$578</c:f>
              <c:numCache>
                <c:formatCode>0.00</c:formatCode>
                <c:ptCount val="14"/>
                <c:pt idx="0">
                  <c:v>4.5999999999999996</c:v>
                </c:pt>
                <c:pt idx="1">
                  <c:v>19.5</c:v>
                </c:pt>
                <c:pt idx="2">
                  <c:v>26</c:v>
                </c:pt>
                <c:pt idx="3">
                  <c:v>1.7</c:v>
                </c:pt>
                <c:pt idx="4">
                  <c:v>10.6</c:v>
                </c:pt>
                <c:pt idx="5">
                  <c:v>4.5999999999999996</c:v>
                </c:pt>
                <c:pt idx="6">
                  <c:v>1.7</c:v>
                </c:pt>
                <c:pt idx="7">
                  <c:v>3.1</c:v>
                </c:pt>
                <c:pt idx="8">
                  <c:v>4.4000000000000004</c:v>
                </c:pt>
                <c:pt idx="9">
                  <c:v>0.9</c:v>
                </c:pt>
                <c:pt idx="10">
                  <c:v>1.6</c:v>
                </c:pt>
                <c:pt idx="11">
                  <c:v>3</c:v>
                </c:pt>
                <c:pt idx="12">
                  <c:v>0.5</c:v>
                </c:pt>
                <c:pt idx="1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6-4188-AA7F-8DCC8A3F9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8368104"/>
        <c:axId val="498366136"/>
      </c:barChart>
      <c:catAx>
        <c:axId val="498368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ORDEN ARMÓNICO [n]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8366136"/>
        <c:crosses val="autoZero"/>
        <c:auto val="1"/>
        <c:lblAlgn val="ctr"/>
        <c:lblOffset val="100"/>
        <c:noMultiLvlLbl val="0"/>
      </c:catAx>
      <c:valAx>
        <c:axId val="49836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AMPLITUD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8368104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ESPECTRO ARMÓNICO DE TENSIÓN [THDv]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'Armónicos Voltaje'!$C$579:$Q$579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29</c:v>
                </c:pt>
                <c:pt idx="14">
                  <c:v>31</c:v>
                </c:pt>
              </c:numCache>
            </c:numRef>
          </c:cat>
          <c:val>
            <c:numRef>
              <c:f>'Armónicos Voltaje'!$C$577:$Q$577</c:f>
              <c:numCache>
                <c:formatCode>0.00</c:formatCode>
                <c:ptCount val="15"/>
                <c:pt idx="0">
                  <c:v>0.5</c:v>
                </c:pt>
                <c:pt idx="1">
                  <c:v>4.4000000000000004</c:v>
                </c:pt>
                <c:pt idx="2">
                  <c:v>1.7</c:v>
                </c:pt>
                <c:pt idx="3">
                  <c:v>0.5</c:v>
                </c:pt>
                <c:pt idx="4">
                  <c:v>1.2</c:v>
                </c:pt>
                <c:pt idx="5">
                  <c:v>0.5</c:v>
                </c:pt>
                <c:pt idx="6">
                  <c:v>0.5</c:v>
                </c:pt>
                <c:pt idx="7">
                  <c:v>0.9</c:v>
                </c:pt>
                <c:pt idx="8">
                  <c:v>0.7</c:v>
                </c:pt>
                <c:pt idx="9">
                  <c:v>0.4</c:v>
                </c:pt>
                <c:pt idx="10">
                  <c:v>0.7</c:v>
                </c:pt>
                <c:pt idx="11">
                  <c:v>0.7</c:v>
                </c:pt>
                <c:pt idx="12">
                  <c:v>0.5</c:v>
                </c:pt>
                <c:pt idx="13">
                  <c:v>0.7</c:v>
                </c:pt>
                <c:pt idx="1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A-42BE-85F5-6F17AF9F3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3531488"/>
        <c:axId val="673531816"/>
      </c:barChart>
      <c:catAx>
        <c:axId val="67353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ORDEN ARMÓNICO [n]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531816"/>
        <c:crosses val="autoZero"/>
        <c:auto val="1"/>
        <c:lblAlgn val="ctr"/>
        <c:lblOffset val="100"/>
        <c:noMultiLvlLbl val="0"/>
      </c:catAx>
      <c:valAx>
        <c:axId val="67353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AMPLITUD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531488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REDUCCIÓN</a:t>
            </a:r>
            <a:r>
              <a:rPr lang="es-CO" b="1" baseline="0">
                <a:solidFill>
                  <a:sysClr val="windowText" lastClr="000000"/>
                </a:solidFill>
              </a:rPr>
              <a:t> DE CORRIENTE POST-COMPENSACIÓN</a:t>
            </a:r>
            <a:endParaRPr lang="es-CO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I-Antes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'Análisis Técnico'!$O$4:$O$578</c:f>
              <c:numCache>
                <c:formatCode>0.00</c:formatCode>
                <c:ptCount val="575"/>
                <c:pt idx="0">
                  <c:v>310.32224410155635</c:v>
                </c:pt>
                <c:pt idx="1">
                  <c:v>327.1093699060836</c:v>
                </c:pt>
                <c:pt idx="2">
                  <c:v>306.31717628402203</c:v>
                </c:pt>
                <c:pt idx="3">
                  <c:v>312.04273098091966</c:v>
                </c:pt>
                <c:pt idx="4">
                  <c:v>310.21166884571051</c:v>
                </c:pt>
                <c:pt idx="5">
                  <c:v>320.56055126891511</c:v>
                </c:pt>
                <c:pt idx="6">
                  <c:v>312.62204916915533</c:v>
                </c:pt>
                <c:pt idx="7">
                  <c:v>346.0475743881974</c:v>
                </c:pt>
                <c:pt idx="8">
                  <c:v>303.41209188116267</c:v>
                </c:pt>
                <c:pt idx="9">
                  <c:v>310.82992875448321</c:v>
                </c:pt>
                <c:pt idx="10">
                  <c:v>308.06586786632573</c:v>
                </c:pt>
                <c:pt idx="11">
                  <c:v>314.55827709761348</c:v>
                </c:pt>
                <c:pt idx="12">
                  <c:v>311.88071063180649</c:v>
                </c:pt>
                <c:pt idx="13">
                  <c:v>303.38388717822227</c:v>
                </c:pt>
                <c:pt idx="14">
                  <c:v>312.43663529812108</c:v>
                </c:pt>
                <c:pt idx="15">
                  <c:v>315.43178244559692</c:v>
                </c:pt>
                <c:pt idx="16">
                  <c:v>303.46545646115783</c:v>
                </c:pt>
                <c:pt idx="17">
                  <c:v>304.15006152343796</c:v>
                </c:pt>
                <c:pt idx="18">
                  <c:v>298.34091871168073</c:v>
                </c:pt>
                <c:pt idx="19">
                  <c:v>320.44773245715356</c:v>
                </c:pt>
                <c:pt idx="20">
                  <c:v>315.3034189964194</c:v>
                </c:pt>
                <c:pt idx="21">
                  <c:v>331.33474779214112</c:v>
                </c:pt>
                <c:pt idx="22">
                  <c:v>309.17995363247087</c:v>
                </c:pt>
                <c:pt idx="23">
                  <c:v>334.83526481263078</c:v>
                </c:pt>
                <c:pt idx="24">
                  <c:v>337.31759205697267</c:v>
                </c:pt>
                <c:pt idx="25">
                  <c:v>303.46234163927483</c:v>
                </c:pt>
                <c:pt idx="26">
                  <c:v>335.96031907436384</c:v>
                </c:pt>
                <c:pt idx="27">
                  <c:v>348.83670612341297</c:v>
                </c:pt>
                <c:pt idx="28">
                  <c:v>352.75543621139087</c:v>
                </c:pt>
                <c:pt idx="29">
                  <c:v>337.0253671183512</c:v>
                </c:pt>
                <c:pt idx="30">
                  <c:v>359.05887393297814</c:v>
                </c:pt>
                <c:pt idx="31">
                  <c:v>366.43612737262333</c:v>
                </c:pt>
                <c:pt idx="32">
                  <c:v>376.81169742762529</c:v>
                </c:pt>
                <c:pt idx="33">
                  <c:v>320.66615865094752</c:v>
                </c:pt>
                <c:pt idx="34">
                  <c:v>327.12711892621684</c:v>
                </c:pt>
                <c:pt idx="35">
                  <c:v>370.61584050153925</c:v>
                </c:pt>
                <c:pt idx="36">
                  <c:v>338.23768858280573</c:v>
                </c:pt>
                <c:pt idx="37">
                  <c:v>347.67921645329852</c:v>
                </c:pt>
                <c:pt idx="38">
                  <c:v>357.14205098259094</c:v>
                </c:pt>
                <c:pt idx="39">
                  <c:v>369.60899459492578</c:v>
                </c:pt>
                <c:pt idx="40">
                  <c:v>373.63637822137986</c:v>
                </c:pt>
                <c:pt idx="41">
                  <c:v>357.1820334735724</c:v>
                </c:pt>
                <c:pt idx="42">
                  <c:v>353.63401270798386</c:v>
                </c:pt>
                <c:pt idx="43">
                  <c:v>355.37722004249355</c:v>
                </c:pt>
                <c:pt idx="44">
                  <c:v>367.95165667092141</c:v>
                </c:pt>
                <c:pt idx="45">
                  <c:v>355.7752076862493</c:v>
                </c:pt>
                <c:pt idx="46">
                  <c:v>366.18847699437566</c:v>
                </c:pt>
                <c:pt idx="47">
                  <c:v>368.5928538035281</c:v>
                </c:pt>
                <c:pt idx="48">
                  <c:v>340.51537859923559</c:v>
                </c:pt>
                <c:pt idx="49">
                  <c:v>320.88960613655286</c:v>
                </c:pt>
                <c:pt idx="50">
                  <c:v>328.48607279516256</c:v>
                </c:pt>
                <c:pt idx="51">
                  <c:v>353.38299085181444</c:v>
                </c:pt>
                <c:pt idx="52">
                  <c:v>341.22237648627447</c:v>
                </c:pt>
                <c:pt idx="53">
                  <c:v>355.43300267719786</c:v>
                </c:pt>
                <c:pt idx="54">
                  <c:v>363.56791915524457</c:v>
                </c:pt>
                <c:pt idx="55">
                  <c:v>327.90787638488473</c:v>
                </c:pt>
                <c:pt idx="56">
                  <c:v>357.4165044381262</c:v>
                </c:pt>
                <c:pt idx="57">
                  <c:v>368.78145001414748</c:v>
                </c:pt>
                <c:pt idx="58">
                  <c:v>375.52593834749024</c:v>
                </c:pt>
                <c:pt idx="59">
                  <c:v>345.07137828087195</c:v>
                </c:pt>
                <c:pt idx="60">
                  <c:v>350.39861989513372</c:v>
                </c:pt>
                <c:pt idx="61">
                  <c:v>352.46257737919331</c:v>
                </c:pt>
                <c:pt idx="62">
                  <c:v>371.44338508231755</c:v>
                </c:pt>
                <c:pt idx="63">
                  <c:v>357.67825372404644</c:v>
                </c:pt>
                <c:pt idx="64">
                  <c:v>350.70542438600745</c:v>
                </c:pt>
                <c:pt idx="65">
                  <c:v>322.57734778314637</c:v>
                </c:pt>
                <c:pt idx="66">
                  <c:v>307.67489232901426</c:v>
                </c:pt>
                <c:pt idx="67">
                  <c:v>315.75982237127283</c:v>
                </c:pt>
                <c:pt idx="68">
                  <c:v>326.45533418345502</c:v>
                </c:pt>
                <c:pt idx="69">
                  <c:v>323.37605368913995</c:v>
                </c:pt>
                <c:pt idx="70">
                  <c:v>354.62415447398536</c:v>
                </c:pt>
                <c:pt idx="71">
                  <c:v>348.96175730450841</c:v>
                </c:pt>
                <c:pt idx="72">
                  <c:v>307.24504690916297</c:v>
                </c:pt>
                <c:pt idx="73">
                  <c:v>331.51619804772423</c:v>
                </c:pt>
                <c:pt idx="74">
                  <c:v>359.05780119000303</c:v>
                </c:pt>
                <c:pt idx="75">
                  <c:v>342.61662896829404</c:v>
                </c:pt>
                <c:pt idx="76">
                  <c:v>365.25059313616032</c:v>
                </c:pt>
                <c:pt idx="77">
                  <c:v>309.17049864682605</c:v>
                </c:pt>
                <c:pt idx="78">
                  <c:v>344.4930165683059</c:v>
                </c:pt>
                <c:pt idx="79">
                  <c:v>310.22593145117463</c:v>
                </c:pt>
                <c:pt idx="80">
                  <c:v>332.35011709799488</c:v>
                </c:pt>
                <c:pt idx="81">
                  <c:v>321.81566054976207</c:v>
                </c:pt>
                <c:pt idx="82">
                  <c:v>314.10536013742905</c:v>
                </c:pt>
                <c:pt idx="83">
                  <c:v>338.68641209317849</c:v>
                </c:pt>
                <c:pt idx="84">
                  <c:v>316.10212490241292</c:v>
                </c:pt>
                <c:pt idx="85">
                  <c:v>337.37337469167693</c:v>
                </c:pt>
                <c:pt idx="86">
                  <c:v>281.62395885971733</c:v>
                </c:pt>
                <c:pt idx="87">
                  <c:v>289.26743335656096</c:v>
                </c:pt>
                <c:pt idx="88">
                  <c:v>311.62968877563713</c:v>
                </c:pt>
                <c:pt idx="89">
                  <c:v>346.63084006864966</c:v>
                </c:pt>
                <c:pt idx="90">
                  <c:v>347.66527079462247</c:v>
                </c:pt>
                <c:pt idx="91">
                  <c:v>308.68557006104425</c:v>
                </c:pt>
                <c:pt idx="92">
                  <c:v>357.67886005703235</c:v>
                </c:pt>
                <c:pt idx="93">
                  <c:v>346.17569054922166</c:v>
                </c:pt>
                <c:pt idx="94">
                  <c:v>328.32264221090242</c:v>
                </c:pt>
                <c:pt idx="95">
                  <c:v>345.77571066851215</c:v>
                </c:pt>
                <c:pt idx="96">
                  <c:v>293.92377340562768</c:v>
                </c:pt>
                <c:pt idx="97">
                  <c:v>297.31987604604012</c:v>
                </c:pt>
                <c:pt idx="98">
                  <c:v>288.94612409863214</c:v>
                </c:pt>
                <c:pt idx="99">
                  <c:v>302.52364373854061</c:v>
                </c:pt>
                <c:pt idx="100">
                  <c:v>287.12051059921828</c:v>
                </c:pt>
                <c:pt idx="101">
                  <c:v>293.79428817849231</c:v>
                </c:pt>
                <c:pt idx="102">
                  <c:v>290.74818026093101</c:v>
                </c:pt>
                <c:pt idx="103">
                  <c:v>286.42164293147391</c:v>
                </c:pt>
                <c:pt idx="104">
                  <c:v>333.84527629562575</c:v>
                </c:pt>
                <c:pt idx="105">
                  <c:v>312.97348617795228</c:v>
                </c:pt>
                <c:pt idx="106">
                  <c:v>343.76201885528508</c:v>
                </c:pt>
                <c:pt idx="107">
                  <c:v>365.85071287472107</c:v>
                </c:pt>
                <c:pt idx="108">
                  <c:v>318.20545857339317</c:v>
                </c:pt>
                <c:pt idx="109">
                  <c:v>317.50081107826594</c:v>
                </c:pt>
                <c:pt idx="110">
                  <c:v>320.13748072480934</c:v>
                </c:pt>
                <c:pt idx="111">
                  <c:v>309.7581500427487</c:v>
                </c:pt>
                <c:pt idx="112">
                  <c:v>350.39861989513372</c:v>
                </c:pt>
                <c:pt idx="113">
                  <c:v>345.12716091557627</c:v>
                </c:pt>
                <c:pt idx="114">
                  <c:v>328.14761635987793</c:v>
                </c:pt>
                <c:pt idx="115">
                  <c:v>305.71288241872463</c:v>
                </c:pt>
                <c:pt idx="116">
                  <c:v>333.15395113179579</c:v>
                </c:pt>
                <c:pt idx="117">
                  <c:v>325.96175188199828</c:v>
                </c:pt>
                <c:pt idx="118">
                  <c:v>357.8854463672339</c:v>
                </c:pt>
                <c:pt idx="119">
                  <c:v>356.64412949606645</c:v>
                </c:pt>
                <c:pt idx="120">
                  <c:v>344.24858441898334</c:v>
                </c:pt>
                <c:pt idx="121">
                  <c:v>325.8771377731772</c:v>
                </c:pt>
                <c:pt idx="122">
                  <c:v>345.0574326221959</c:v>
                </c:pt>
                <c:pt idx="123">
                  <c:v>349.78501091338632</c:v>
                </c:pt>
                <c:pt idx="124">
                  <c:v>333.53471462149093</c:v>
                </c:pt>
                <c:pt idx="125">
                  <c:v>366.61604169444445</c:v>
                </c:pt>
                <c:pt idx="126">
                  <c:v>355.08436121029592</c:v>
                </c:pt>
                <c:pt idx="127">
                  <c:v>366.82292783963896</c:v>
                </c:pt>
                <c:pt idx="128">
                  <c:v>347.89090841814556</c:v>
                </c:pt>
                <c:pt idx="129">
                  <c:v>335.60227603981508</c:v>
                </c:pt>
                <c:pt idx="130">
                  <c:v>305.82359398256534</c:v>
                </c:pt>
                <c:pt idx="131">
                  <c:v>346.35375210789471</c:v>
                </c:pt>
                <c:pt idx="132">
                  <c:v>356.91124249686214</c:v>
                </c:pt>
                <c:pt idx="133">
                  <c:v>333.37958875531888</c:v>
                </c:pt>
                <c:pt idx="134">
                  <c:v>369.40210844973114</c:v>
                </c:pt>
                <c:pt idx="135">
                  <c:v>324.63116296998697</c:v>
                </c:pt>
                <c:pt idx="136">
                  <c:v>325.37281845412383</c:v>
                </c:pt>
                <c:pt idx="137">
                  <c:v>322.7770242596448</c:v>
                </c:pt>
                <c:pt idx="138">
                  <c:v>341.68587377126141</c:v>
                </c:pt>
                <c:pt idx="139">
                  <c:v>352.32312079243246</c:v>
                </c:pt>
                <c:pt idx="140">
                  <c:v>338.69821226590437</c:v>
                </c:pt>
                <c:pt idx="141">
                  <c:v>382.9038281036207</c:v>
                </c:pt>
                <c:pt idx="142">
                  <c:v>391.26667581187303</c:v>
                </c:pt>
                <c:pt idx="143">
                  <c:v>363.91272939723552</c:v>
                </c:pt>
                <c:pt idx="144">
                  <c:v>387.89698024264243</c:v>
                </c:pt>
                <c:pt idx="145">
                  <c:v>389.52043681243367</c:v>
                </c:pt>
                <c:pt idx="146">
                  <c:v>389.00290227026119</c:v>
                </c:pt>
                <c:pt idx="147">
                  <c:v>387.21515879997946</c:v>
                </c:pt>
                <c:pt idx="148">
                  <c:v>394.81372377948412</c:v>
                </c:pt>
                <c:pt idx="149">
                  <c:v>352.18918116954359</c:v>
                </c:pt>
                <c:pt idx="150">
                  <c:v>395.94605063068309</c:v>
                </c:pt>
                <c:pt idx="151">
                  <c:v>403.53157945099065</c:v>
                </c:pt>
                <c:pt idx="152">
                  <c:v>365.4436868716752</c:v>
                </c:pt>
                <c:pt idx="153">
                  <c:v>368.31250808503984</c:v>
                </c:pt>
                <c:pt idx="154">
                  <c:v>392.43993013962137</c:v>
                </c:pt>
                <c:pt idx="155">
                  <c:v>397.74685959885488</c:v>
                </c:pt>
                <c:pt idx="156">
                  <c:v>373.73607335656419</c:v>
                </c:pt>
                <c:pt idx="157">
                  <c:v>388.86559718764397</c:v>
                </c:pt>
                <c:pt idx="158">
                  <c:v>356.91997768965922</c:v>
                </c:pt>
                <c:pt idx="159">
                  <c:v>382.04435109608414</c:v>
                </c:pt>
                <c:pt idx="160">
                  <c:v>385.65961152461085</c:v>
                </c:pt>
                <c:pt idx="161">
                  <c:v>350.80994020157982</c:v>
                </c:pt>
                <c:pt idx="162">
                  <c:v>347.76289040535499</c:v>
                </c:pt>
                <c:pt idx="163">
                  <c:v>329.82579618483066</c:v>
                </c:pt>
                <c:pt idx="164">
                  <c:v>341.5570722945003</c:v>
                </c:pt>
                <c:pt idx="165">
                  <c:v>313.37796725875637</c:v>
                </c:pt>
                <c:pt idx="166">
                  <c:v>338.58664699649574</c:v>
                </c:pt>
                <c:pt idx="167">
                  <c:v>383.57759118530964</c:v>
                </c:pt>
                <c:pt idx="168">
                  <c:v>327.23488083416834</c:v>
                </c:pt>
                <c:pt idx="169">
                  <c:v>347.86990817736927</c:v>
                </c:pt>
                <c:pt idx="170">
                  <c:v>327.37663615587576</c:v>
                </c:pt>
                <c:pt idx="171">
                  <c:v>345.53704201405577</c:v>
                </c:pt>
                <c:pt idx="172">
                  <c:v>345.80329548787142</c:v>
                </c:pt>
                <c:pt idx="173">
                  <c:v>344.96195849741355</c:v>
                </c:pt>
                <c:pt idx="174">
                  <c:v>302.36723584041664</c:v>
                </c:pt>
                <c:pt idx="175">
                  <c:v>321.54771587182847</c:v>
                </c:pt>
                <c:pt idx="176">
                  <c:v>310.88633816036395</c:v>
                </c:pt>
                <c:pt idx="177">
                  <c:v>345.21022187164698</c:v>
                </c:pt>
                <c:pt idx="178">
                  <c:v>338.34160185118753</c:v>
                </c:pt>
                <c:pt idx="179">
                  <c:v>330.72819170802762</c:v>
                </c:pt>
                <c:pt idx="180">
                  <c:v>348.15640051321475</c:v>
                </c:pt>
                <c:pt idx="181">
                  <c:v>329.85666466527096</c:v>
                </c:pt>
                <c:pt idx="182">
                  <c:v>303.29927306940112</c:v>
                </c:pt>
                <c:pt idx="183">
                  <c:v>356.35448889279411</c:v>
                </c:pt>
                <c:pt idx="184">
                  <c:v>305.91862460099514</c:v>
                </c:pt>
                <c:pt idx="185">
                  <c:v>330.73524116186388</c:v>
                </c:pt>
                <c:pt idx="186">
                  <c:v>337.83358142798755</c:v>
                </c:pt>
                <c:pt idx="187">
                  <c:v>341.08629137743543</c:v>
                </c:pt>
                <c:pt idx="188">
                  <c:v>319.02088787395843</c:v>
                </c:pt>
                <c:pt idx="189">
                  <c:v>313.33105913411862</c:v>
                </c:pt>
                <c:pt idx="190">
                  <c:v>324.82228188320681</c:v>
                </c:pt>
                <c:pt idx="191">
                  <c:v>308.27740313837859</c:v>
                </c:pt>
                <c:pt idx="192">
                  <c:v>333.54184328267371</c:v>
                </c:pt>
                <c:pt idx="193">
                  <c:v>338.6174500447803</c:v>
                </c:pt>
                <c:pt idx="194">
                  <c:v>302.98052787537603</c:v>
                </c:pt>
                <c:pt idx="195">
                  <c:v>318.99299655660627</c:v>
                </c:pt>
                <c:pt idx="196">
                  <c:v>334.09614490279864</c:v>
                </c:pt>
                <c:pt idx="197">
                  <c:v>311.19658989270818</c:v>
                </c:pt>
                <c:pt idx="198">
                  <c:v>340.23223472027291</c:v>
                </c:pt>
                <c:pt idx="199">
                  <c:v>320.63106302626608</c:v>
                </c:pt>
                <c:pt idx="200">
                  <c:v>337.03132293162201</c:v>
                </c:pt>
                <c:pt idx="201">
                  <c:v>322.98615572178795</c:v>
                </c:pt>
                <c:pt idx="202">
                  <c:v>354.80973900867474</c:v>
                </c:pt>
                <c:pt idx="203">
                  <c:v>344.52749759250497</c:v>
                </c:pt>
                <c:pt idx="204">
                  <c:v>352.83911016344734</c:v>
                </c:pt>
                <c:pt idx="205">
                  <c:v>334.6064933332255</c:v>
                </c:pt>
                <c:pt idx="206">
                  <c:v>322.80554947057311</c:v>
                </c:pt>
                <c:pt idx="207">
                  <c:v>325.12908637408054</c:v>
                </c:pt>
                <c:pt idx="208">
                  <c:v>325.8489330702368</c:v>
                </c:pt>
                <c:pt idx="209">
                  <c:v>339.08869070883458</c:v>
                </c:pt>
                <c:pt idx="210">
                  <c:v>308.68557006104425</c:v>
                </c:pt>
                <c:pt idx="211">
                  <c:v>328.24633282016924</c:v>
                </c:pt>
                <c:pt idx="212">
                  <c:v>293.62425869088008</c:v>
                </c:pt>
                <c:pt idx="213">
                  <c:v>290.32959682865669</c:v>
                </c:pt>
                <c:pt idx="214">
                  <c:v>73.430362565018527</c:v>
                </c:pt>
                <c:pt idx="215">
                  <c:v>67.252938965385752</c:v>
                </c:pt>
                <c:pt idx="216">
                  <c:v>80.055269284540898</c:v>
                </c:pt>
                <c:pt idx="217">
                  <c:v>52.674102399418175</c:v>
                </c:pt>
                <c:pt idx="218">
                  <c:v>75.215981954264791</c:v>
                </c:pt>
                <c:pt idx="219">
                  <c:v>94.397429596335854</c:v>
                </c:pt>
                <c:pt idx="220">
                  <c:v>88.053760484423222</c:v>
                </c:pt>
                <c:pt idx="221">
                  <c:v>110.2299725903889</c:v>
                </c:pt>
                <c:pt idx="222">
                  <c:v>192.60222418815974</c:v>
                </c:pt>
                <c:pt idx="223">
                  <c:v>265.5728483814201</c:v>
                </c:pt>
                <c:pt idx="224">
                  <c:v>336.04493318318498</c:v>
                </c:pt>
                <c:pt idx="225">
                  <c:v>330.93988195097575</c:v>
                </c:pt>
                <c:pt idx="226">
                  <c:v>300.04325083972606</c:v>
                </c:pt>
                <c:pt idx="227">
                  <c:v>289.07448754780967</c:v>
                </c:pt>
                <c:pt idx="228">
                  <c:v>317.29162619812479</c:v>
                </c:pt>
                <c:pt idx="229">
                  <c:v>316.25933407050678</c:v>
                </c:pt>
                <c:pt idx="230">
                  <c:v>296.91269090933758</c:v>
                </c:pt>
                <c:pt idx="231">
                  <c:v>305.43369601521334</c:v>
                </c:pt>
                <c:pt idx="232">
                  <c:v>280.87348940591158</c:v>
                </c:pt>
                <c:pt idx="233">
                  <c:v>309.68763828539772</c:v>
                </c:pt>
                <c:pt idx="234">
                  <c:v>326.27200361434251</c:v>
                </c:pt>
                <c:pt idx="235">
                  <c:v>328.69760806721541</c:v>
                </c:pt>
                <c:pt idx="236">
                  <c:v>341.6153620139105</c:v>
                </c:pt>
                <c:pt idx="237">
                  <c:v>319.99581619413152</c:v>
                </c:pt>
                <c:pt idx="238">
                  <c:v>368.02593246169619</c:v>
                </c:pt>
                <c:pt idx="239">
                  <c:v>363.61910432005561</c:v>
                </c:pt>
                <c:pt idx="240">
                  <c:v>342.27817253300947</c:v>
                </c:pt>
                <c:pt idx="241">
                  <c:v>343.97045470943243</c:v>
                </c:pt>
                <c:pt idx="242">
                  <c:v>334.97315447145047</c:v>
                </c:pt>
                <c:pt idx="243">
                  <c:v>361.24834234512241</c:v>
                </c:pt>
                <c:pt idx="244">
                  <c:v>354.90306764750693</c:v>
                </c:pt>
                <c:pt idx="245">
                  <c:v>363.24257153580152</c:v>
                </c:pt>
                <c:pt idx="246">
                  <c:v>304.89056944161797</c:v>
                </c:pt>
                <c:pt idx="247">
                  <c:v>336.38338961846955</c:v>
                </c:pt>
                <c:pt idx="248">
                  <c:v>327.76685287018279</c:v>
                </c:pt>
                <c:pt idx="249">
                  <c:v>348.30677109372203</c:v>
                </c:pt>
                <c:pt idx="250">
                  <c:v>348.40439070445461</c:v>
                </c:pt>
                <c:pt idx="251">
                  <c:v>368.39526254311767</c:v>
                </c:pt>
                <c:pt idx="252">
                  <c:v>316.25901356251882</c:v>
                </c:pt>
                <c:pt idx="253">
                  <c:v>339.47180459044142</c:v>
                </c:pt>
                <c:pt idx="254">
                  <c:v>353.89898022282932</c:v>
                </c:pt>
                <c:pt idx="255">
                  <c:v>357.38539489184876</c:v>
                </c:pt>
                <c:pt idx="256">
                  <c:v>377.60859220911544</c:v>
                </c:pt>
                <c:pt idx="257">
                  <c:v>370.90548110481171</c:v>
                </c:pt>
                <c:pt idx="258">
                  <c:v>335.15648504056293</c:v>
                </c:pt>
                <c:pt idx="259">
                  <c:v>325.86303542170697</c:v>
                </c:pt>
                <c:pt idx="260">
                  <c:v>323.2045854767818</c:v>
                </c:pt>
                <c:pt idx="261">
                  <c:v>321.63232998064962</c:v>
                </c:pt>
                <c:pt idx="262">
                  <c:v>308.74278073689493</c:v>
                </c:pt>
                <c:pt idx="263">
                  <c:v>311.81709335739663</c:v>
                </c:pt>
                <c:pt idx="264">
                  <c:v>337.23820907681653</c:v>
                </c:pt>
                <c:pt idx="265">
                  <c:v>369.31590588923342</c:v>
                </c:pt>
                <c:pt idx="266">
                  <c:v>339.29327811908252</c:v>
                </c:pt>
                <c:pt idx="267">
                  <c:v>349.85826393368484</c:v>
                </c:pt>
                <c:pt idx="268">
                  <c:v>320.16443188539682</c:v>
                </c:pt>
                <c:pt idx="269">
                  <c:v>357.07169419613524</c:v>
                </c:pt>
                <c:pt idx="270">
                  <c:v>348.09758621358088</c:v>
                </c:pt>
                <c:pt idx="271">
                  <c:v>355.85796214432713</c:v>
                </c:pt>
                <c:pt idx="272">
                  <c:v>343.8581059760532</c:v>
                </c:pt>
                <c:pt idx="273">
                  <c:v>353.6925538246241</c:v>
                </c:pt>
                <c:pt idx="274">
                  <c:v>351.81678610819341</c:v>
                </c:pt>
                <c:pt idx="275">
                  <c:v>304.69204053107643</c:v>
                </c:pt>
                <c:pt idx="276">
                  <c:v>328.85273393338747</c:v>
                </c:pt>
                <c:pt idx="277">
                  <c:v>309.64116462714367</c:v>
                </c:pt>
                <c:pt idx="278">
                  <c:v>319.81312664099499</c:v>
                </c:pt>
                <c:pt idx="279">
                  <c:v>315.59652355140781</c:v>
                </c:pt>
                <c:pt idx="280">
                  <c:v>324.09710763205078</c:v>
                </c:pt>
                <c:pt idx="281">
                  <c:v>317.14778221312883</c:v>
                </c:pt>
                <c:pt idx="282">
                  <c:v>331.16755658082229</c:v>
                </c:pt>
                <c:pt idx="283">
                  <c:v>336.18799370421033</c:v>
                </c:pt>
                <c:pt idx="284">
                  <c:v>322.71648742311908</c:v>
                </c:pt>
                <c:pt idx="285">
                  <c:v>321.04300838198975</c:v>
                </c:pt>
                <c:pt idx="286">
                  <c:v>357.08548660581488</c:v>
                </c:pt>
                <c:pt idx="287">
                  <c:v>329.10359909676276</c:v>
                </c:pt>
                <c:pt idx="288">
                  <c:v>321.60412527770927</c:v>
                </c:pt>
                <c:pt idx="289">
                  <c:v>314.31320956762039</c:v>
                </c:pt>
                <c:pt idx="290">
                  <c:v>322.04709580666736</c:v>
                </c:pt>
                <c:pt idx="291">
                  <c:v>312.22606155003211</c:v>
                </c:pt>
                <c:pt idx="292">
                  <c:v>326.90660943050113</c:v>
                </c:pt>
                <c:pt idx="293">
                  <c:v>316.98640644119149</c:v>
                </c:pt>
                <c:pt idx="294">
                  <c:v>280.91365421440264</c:v>
                </c:pt>
                <c:pt idx="295">
                  <c:v>299.13907938569474</c:v>
                </c:pt>
                <c:pt idx="296">
                  <c:v>298.12371007984098</c:v>
                </c:pt>
                <c:pt idx="297">
                  <c:v>290.71468717618927</c:v>
                </c:pt>
                <c:pt idx="298">
                  <c:v>302.16755936391831</c:v>
                </c:pt>
                <c:pt idx="299">
                  <c:v>311.12447559541738</c:v>
                </c:pt>
                <c:pt idx="300">
                  <c:v>325.62329544671371</c:v>
                </c:pt>
                <c:pt idx="301">
                  <c:v>328.79632452750673</c:v>
                </c:pt>
                <c:pt idx="302">
                  <c:v>331.13491106164872</c:v>
                </c:pt>
                <c:pt idx="303">
                  <c:v>327.2450658657857</c:v>
                </c:pt>
                <c:pt idx="304">
                  <c:v>337.17312130080029</c:v>
                </c:pt>
                <c:pt idx="305">
                  <c:v>335.09991538068817</c:v>
                </c:pt>
                <c:pt idx="306">
                  <c:v>343.77302178884975</c:v>
                </c:pt>
                <c:pt idx="307">
                  <c:v>340.24743392130199</c:v>
                </c:pt>
                <c:pt idx="308">
                  <c:v>330.99228500700701</c:v>
                </c:pt>
                <c:pt idx="309">
                  <c:v>335.1705873920331</c:v>
                </c:pt>
                <c:pt idx="310">
                  <c:v>325.47265669237299</c:v>
                </c:pt>
                <c:pt idx="311">
                  <c:v>358.13846046035701</c:v>
                </c:pt>
                <c:pt idx="312">
                  <c:v>355.33538306646534</c:v>
                </c:pt>
                <c:pt idx="313">
                  <c:v>346.31144505348414</c:v>
                </c:pt>
                <c:pt idx="314">
                  <c:v>366.4779643486516</c:v>
                </c:pt>
                <c:pt idx="315">
                  <c:v>338.01926238901177</c:v>
                </c:pt>
                <c:pt idx="316">
                  <c:v>378.02236449950459</c:v>
                </c:pt>
                <c:pt idx="317">
                  <c:v>360.50922243529021</c:v>
                </c:pt>
                <c:pt idx="318">
                  <c:v>361.69215143881382</c:v>
                </c:pt>
                <c:pt idx="319">
                  <c:v>320.55205780723418</c:v>
                </c:pt>
                <c:pt idx="320">
                  <c:v>331.19372427743923</c:v>
                </c:pt>
                <c:pt idx="321">
                  <c:v>348.30677109372203</c:v>
                </c:pt>
                <c:pt idx="322">
                  <c:v>357.27382962244013</c:v>
                </c:pt>
                <c:pt idx="323">
                  <c:v>380.518790651519</c:v>
                </c:pt>
                <c:pt idx="324">
                  <c:v>365.76091229430688</c:v>
                </c:pt>
                <c:pt idx="325">
                  <c:v>374.76735581511019</c:v>
                </c:pt>
                <c:pt idx="326">
                  <c:v>364.63713740340933</c:v>
                </c:pt>
                <c:pt idx="327">
                  <c:v>330.13604791717489</c:v>
                </c:pt>
                <c:pt idx="328">
                  <c:v>343.58616563186968</c:v>
                </c:pt>
                <c:pt idx="329">
                  <c:v>299.85158390521246</c:v>
                </c:pt>
                <c:pt idx="330">
                  <c:v>377.50448176185631</c:v>
                </c:pt>
                <c:pt idx="331">
                  <c:v>346.09293609114383</c:v>
                </c:pt>
                <c:pt idx="332">
                  <c:v>361.8807476494332</c:v>
                </c:pt>
                <c:pt idx="333">
                  <c:v>347.87215693981705</c:v>
                </c:pt>
                <c:pt idx="334">
                  <c:v>321.47720411447756</c:v>
                </c:pt>
                <c:pt idx="335">
                  <c:v>321.41954116624379</c:v>
                </c:pt>
                <c:pt idx="336">
                  <c:v>318.43109619691626</c:v>
                </c:pt>
                <c:pt idx="337">
                  <c:v>330.16346915614469</c:v>
                </c:pt>
                <c:pt idx="338">
                  <c:v>347.41424893845306</c:v>
                </c:pt>
                <c:pt idx="339">
                  <c:v>367.77460410753395</c:v>
                </c:pt>
                <c:pt idx="340">
                  <c:v>369.82492243091025</c:v>
                </c:pt>
                <c:pt idx="341">
                  <c:v>387.99247768792429</c:v>
                </c:pt>
                <c:pt idx="342">
                  <c:v>378.71558300340291</c:v>
                </c:pt>
                <c:pt idx="343">
                  <c:v>383.85880255643906</c:v>
                </c:pt>
                <c:pt idx="344">
                  <c:v>366.72898620482101</c:v>
                </c:pt>
                <c:pt idx="345">
                  <c:v>355.0146329169155</c:v>
                </c:pt>
                <c:pt idx="346">
                  <c:v>379.85675498689648</c:v>
                </c:pt>
                <c:pt idx="347">
                  <c:v>372.60194749540705</c:v>
                </c:pt>
                <c:pt idx="348">
                  <c:v>352.04451078540393</c:v>
                </c:pt>
                <c:pt idx="349">
                  <c:v>311.49273927358217</c:v>
                </c:pt>
                <c:pt idx="350">
                  <c:v>354.57526804412083</c:v>
                </c:pt>
                <c:pt idx="351">
                  <c:v>343.84416031737715</c:v>
                </c:pt>
                <c:pt idx="352">
                  <c:v>339.20385991250782</c:v>
                </c:pt>
                <c:pt idx="353">
                  <c:v>348.18126016563735</c:v>
                </c:pt>
                <c:pt idx="354">
                  <c:v>347.98962487843687</c:v>
                </c:pt>
                <c:pt idx="355">
                  <c:v>359.71431989075376</c:v>
                </c:pt>
                <c:pt idx="356">
                  <c:v>328.50017514663273</c:v>
                </c:pt>
                <c:pt idx="357">
                  <c:v>369.54782825634646</c:v>
                </c:pt>
                <c:pt idx="358">
                  <c:v>319.67210312629305</c:v>
                </c:pt>
                <c:pt idx="359">
                  <c:v>322.1541169850467</c:v>
                </c:pt>
                <c:pt idx="360">
                  <c:v>326.23079340949073</c:v>
                </c:pt>
                <c:pt idx="361">
                  <c:v>308.46402425616742</c:v>
                </c:pt>
                <c:pt idx="362">
                  <c:v>332.75567593093433</c:v>
                </c:pt>
                <c:pt idx="363">
                  <c:v>307.33254558987579</c:v>
                </c:pt>
                <c:pt idx="364">
                  <c:v>318.04469176663298</c:v>
                </c:pt>
                <c:pt idx="365">
                  <c:v>316.62223458167301</c:v>
                </c:pt>
                <c:pt idx="366">
                  <c:v>332.7852529872473</c:v>
                </c:pt>
                <c:pt idx="367">
                  <c:v>367.73322687849509</c:v>
                </c:pt>
                <c:pt idx="368">
                  <c:v>343.81626900002493</c:v>
                </c:pt>
                <c:pt idx="369">
                  <c:v>393.59954197518647</c:v>
                </c:pt>
                <c:pt idx="370">
                  <c:v>285.78687106900838</c:v>
                </c:pt>
                <c:pt idx="371">
                  <c:v>370.24359535768554</c:v>
                </c:pt>
                <c:pt idx="372">
                  <c:v>342.72850762329085</c:v>
                </c:pt>
                <c:pt idx="373">
                  <c:v>313.62043155164724</c:v>
                </c:pt>
                <c:pt idx="374">
                  <c:v>310.84403110595338</c:v>
                </c:pt>
                <c:pt idx="375">
                  <c:v>299.88455886168794</c:v>
                </c:pt>
                <c:pt idx="376">
                  <c:v>344.03786704887784</c:v>
                </c:pt>
                <c:pt idx="377">
                  <c:v>331.912944202419</c:v>
                </c:pt>
                <c:pt idx="378">
                  <c:v>322.91564396443698</c:v>
                </c:pt>
                <c:pt idx="379">
                  <c:v>328.8665228992694</c:v>
                </c:pt>
                <c:pt idx="380">
                  <c:v>348.52990163253929</c:v>
                </c:pt>
                <c:pt idx="381">
                  <c:v>357.14065624453343</c:v>
                </c:pt>
                <c:pt idx="382">
                  <c:v>342.88190986872775</c:v>
                </c:pt>
                <c:pt idx="383">
                  <c:v>315.06063419554056</c:v>
                </c:pt>
                <c:pt idx="384">
                  <c:v>308.88524653754263</c:v>
                </c:pt>
                <c:pt idx="385">
                  <c:v>290.85354265697271</c:v>
                </c:pt>
                <c:pt idx="386">
                  <c:v>312.93582648936706</c:v>
                </c:pt>
                <c:pt idx="387">
                  <c:v>303.33709301198024</c:v>
                </c:pt>
                <c:pt idx="388">
                  <c:v>328.45786809222216</c:v>
                </c:pt>
                <c:pt idx="389">
                  <c:v>317.04345686304816</c:v>
                </c:pt>
                <c:pt idx="390">
                  <c:v>321.62175321704694</c:v>
                </c:pt>
                <c:pt idx="391">
                  <c:v>324.74526381370032</c:v>
                </c:pt>
                <c:pt idx="392">
                  <c:v>303.57775398693894</c:v>
                </c:pt>
                <c:pt idx="393">
                  <c:v>353.45271914519481</c:v>
                </c:pt>
                <c:pt idx="394">
                  <c:v>310.08412508650218</c:v>
                </c:pt>
                <c:pt idx="395">
                  <c:v>316.88656820294233</c:v>
                </c:pt>
                <c:pt idx="396">
                  <c:v>309.68395244353616</c:v>
                </c:pt>
                <c:pt idx="397">
                  <c:v>318.89874313934729</c:v>
                </c:pt>
                <c:pt idx="398">
                  <c:v>324.03213354049177</c:v>
                </c:pt>
                <c:pt idx="399">
                  <c:v>314.13798379820344</c:v>
                </c:pt>
                <c:pt idx="400">
                  <c:v>330.00816522997928</c:v>
                </c:pt>
                <c:pt idx="401">
                  <c:v>317.71576657579033</c:v>
                </c:pt>
                <c:pt idx="402">
                  <c:v>339.20385991250782</c:v>
                </c:pt>
                <c:pt idx="403">
                  <c:v>353.15108551652685</c:v>
                </c:pt>
                <c:pt idx="404">
                  <c:v>350.71937004468356</c:v>
                </c:pt>
                <c:pt idx="405">
                  <c:v>336.9756883802176</c:v>
                </c:pt>
                <c:pt idx="406">
                  <c:v>323.42867778516296</c:v>
                </c:pt>
                <c:pt idx="407">
                  <c:v>341.00463404285483</c:v>
                </c:pt>
                <c:pt idx="408">
                  <c:v>346.7345155975899</c:v>
                </c:pt>
                <c:pt idx="409">
                  <c:v>344.59881061982583</c:v>
                </c:pt>
                <c:pt idx="410">
                  <c:v>345.86818250613698</c:v>
                </c:pt>
                <c:pt idx="411">
                  <c:v>349.94728766888977</c:v>
                </c:pt>
                <c:pt idx="412">
                  <c:v>321.26469626646121</c:v>
                </c:pt>
                <c:pt idx="413">
                  <c:v>350.75368576659434</c:v>
                </c:pt>
                <c:pt idx="414">
                  <c:v>355.32428992888208</c:v>
                </c:pt>
                <c:pt idx="415">
                  <c:v>289.08377482578635</c:v>
                </c:pt>
                <c:pt idx="416">
                  <c:v>291.15616456858021</c:v>
                </c:pt>
                <c:pt idx="417">
                  <c:v>286.10653885726549</c:v>
                </c:pt>
                <c:pt idx="418">
                  <c:v>282.42877677850453</c:v>
                </c:pt>
                <c:pt idx="419">
                  <c:v>293.92639641352918</c:v>
                </c:pt>
                <c:pt idx="420">
                  <c:v>279.77261527717707</c:v>
                </c:pt>
                <c:pt idx="421">
                  <c:v>290.99993928547269</c:v>
                </c:pt>
                <c:pt idx="422">
                  <c:v>278.63426034803678</c:v>
                </c:pt>
                <c:pt idx="423">
                  <c:v>279.73067765084568</c:v>
                </c:pt>
                <c:pt idx="424">
                  <c:v>287.27575987938576</c:v>
                </c:pt>
                <c:pt idx="425">
                  <c:v>283.68388605935149</c:v>
                </c:pt>
                <c:pt idx="426">
                  <c:v>291.12830273465022</c:v>
                </c:pt>
                <c:pt idx="427">
                  <c:v>276.88864858961739</c:v>
                </c:pt>
                <c:pt idx="428">
                  <c:v>290.99993928547269</c:v>
                </c:pt>
                <c:pt idx="429">
                  <c:v>275.97977635176267</c:v>
                </c:pt>
                <c:pt idx="430">
                  <c:v>295.74414088923862</c:v>
                </c:pt>
                <c:pt idx="431">
                  <c:v>284.72226168731771</c:v>
                </c:pt>
                <c:pt idx="432">
                  <c:v>281.90908571300542</c:v>
                </c:pt>
                <c:pt idx="433">
                  <c:v>290.63714450510253</c:v>
                </c:pt>
                <c:pt idx="434">
                  <c:v>278.27359676158648</c:v>
                </c:pt>
                <c:pt idx="435">
                  <c:v>291.28519139475611</c:v>
                </c:pt>
                <c:pt idx="436">
                  <c:v>279.58641221626561</c:v>
                </c:pt>
                <c:pt idx="437">
                  <c:v>290.98567668000851</c:v>
                </c:pt>
                <c:pt idx="438">
                  <c:v>289.74269881070575</c:v>
                </c:pt>
                <c:pt idx="439">
                  <c:v>285.53014812096637</c:v>
                </c:pt>
                <c:pt idx="440">
                  <c:v>289.97303169205242</c:v>
                </c:pt>
                <c:pt idx="441">
                  <c:v>281.88023262608942</c:v>
                </c:pt>
                <c:pt idx="442">
                  <c:v>290.85731323083098</c:v>
                </c:pt>
                <c:pt idx="443">
                  <c:v>280.88480112748658</c:v>
                </c:pt>
                <c:pt idx="444">
                  <c:v>298.11697941209383</c:v>
                </c:pt>
                <c:pt idx="445">
                  <c:v>281.346450518143</c:v>
                </c:pt>
                <c:pt idx="446">
                  <c:v>288.70365980574121</c:v>
                </c:pt>
                <c:pt idx="447">
                  <c:v>287.66527655275212</c:v>
                </c:pt>
                <c:pt idx="448">
                  <c:v>282.10770231131107</c:v>
                </c:pt>
                <c:pt idx="449">
                  <c:v>289.98795004949193</c:v>
                </c:pt>
                <c:pt idx="450">
                  <c:v>283.10011430081801</c:v>
                </c:pt>
                <c:pt idx="451">
                  <c:v>289.687779582769</c:v>
                </c:pt>
                <c:pt idx="452">
                  <c:v>283.50875453179145</c:v>
                </c:pt>
                <c:pt idx="453">
                  <c:v>296.34841633453664</c:v>
                </c:pt>
                <c:pt idx="454">
                  <c:v>279.62969184663962</c:v>
                </c:pt>
                <c:pt idx="455">
                  <c:v>298.01714117384461</c:v>
                </c:pt>
                <c:pt idx="456">
                  <c:v>277.49456341485387</c:v>
                </c:pt>
                <c:pt idx="457">
                  <c:v>295.2103587812922</c:v>
                </c:pt>
                <c:pt idx="458">
                  <c:v>289.10793089855326</c:v>
                </c:pt>
                <c:pt idx="459">
                  <c:v>279.68739802047168</c:v>
                </c:pt>
                <c:pt idx="460">
                  <c:v>293.62425869088008</c:v>
                </c:pt>
                <c:pt idx="461">
                  <c:v>278.96607084757107</c:v>
                </c:pt>
                <c:pt idx="462">
                  <c:v>294.18915401965768</c:v>
                </c:pt>
                <c:pt idx="463">
                  <c:v>281.56284867001312</c:v>
                </c:pt>
                <c:pt idx="464">
                  <c:v>298.77305926344565</c:v>
                </c:pt>
                <c:pt idx="465">
                  <c:v>282.74582523357014</c:v>
                </c:pt>
                <c:pt idx="466">
                  <c:v>291.01420189093687</c:v>
                </c:pt>
                <c:pt idx="467">
                  <c:v>281.5295692572634</c:v>
                </c:pt>
                <c:pt idx="468">
                  <c:v>283.97208142750111</c:v>
                </c:pt>
                <c:pt idx="469">
                  <c:v>287.43428791943006</c:v>
                </c:pt>
                <c:pt idx="470">
                  <c:v>280.9425073013187</c:v>
                </c:pt>
                <c:pt idx="471">
                  <c:v>288.92897692127633</c:v>
                </c:pt>
                <c:pt idx="472">
                  <c:v>278.92279121719702</c:v>
                </c:pt>
                <c:pt idx="473">
                  <c:v>292.55456328106732</c:v>
                </c:pt>
                <c:pt idx="474">
                  <c:v>277.59554921905993</c:v>
                </c:pt>
                <c:pt idx="475">
                  <c:v>277.97063934896829</c:v>
                </c:pt>
                <c:pt idx="476">
                  <c:v>282.25532275599772</c:v>
                </c:pt>
                <c:pt idx="477">
                  <c:v>274.58040163633558</c:v>
                </c:pt>
                <c:pt idx="478">
                  <c:v>293.36753179252503</c:v>
                </c:pt>
                <c:pt idx="479">
                  <c:v>281.75039373496736</c:v>
                </c:pt>
                <c:pt idx="480">
                  <c:v>289.24563881337974</c:v>
                </c:pt>
                <c:pt idx="481">
                  <c:v>278.54770108728877</c:v>
                </c:pt>
                <c:pt idx="482">
                  <c:v>274.1538121012922</c:v>
                </c:pt>
                <c:pt idx="483">
                  <c:v>283.08552000685467</c:v>
                </c:pt>
                <c:pt idx="484">
                  <c:v>273.03794955461308</c:v>
                </c:pt>
                <c:pt idx="485">
                  <c:v>287.04493518405758</c:v>
                </c:pt>
                <c:pt idx="486">
                  <c:v>277.9107267626074</c:v>
                </c:pt>
                <c:pt idx="487">
                  <c:v>285.97519021159547</c:v>
                </c:pt>
                <c:pt idx="488">
                  <c:v>276.63484207505957</c:v>
                </c:pt>
                <c:pt idx="489">
                  <c:v>278.82621823804874</c:v>
                </c:pt>
                <c:pt idx="490">
                  <c:v>282.64483942936403</c:v>
                </c:pt>
                <c:pt idx="491">
                  <c:v>272.09292609609298</c:v>
                </c:pt>
                <c:pt idx="492">
                  <c:v>286.91509629293546</c:v>
                </c:pt>
                <c:pt idx="493">
                  <c:v>280.9968189943371</c:v>
                </c:pt>
                <c:pt idx="494">
                  <c:v>286.39842473653226</c:v>
                </c:pt>
                <c:pt idx="495">
                  <c:v>278.72285629727304</c:v>
                </c:pt>
                <c:pt idx="496">
                  <c:v>279.99273156965944</c:v>
                </c:pt>
                <c:pt idx="497">
                  <c:v>287.75569407512262</c:v>
                </c:pt>
                <c:pt idx="498">
                  <c:v>279.03294211959997</c:v>
                </c:pt>
                <c:pt idx="499">
                  <c:v>281.7215406480513</c:v>
                </c:pt>
                <c:pt idx="500">
                  <c:v>281.41026675743962</c:v>
                </c:pt>
                <c:pt idx="501">
                  <c:v>293.738851348575</c:v>
                </c:pt>
                <c:pt idx="502">
                  <c:v>280.39141334122263</c:v>
                </c:pt>
                <c:pt idx="503">
                  <c:v>282.04932513545771</c:v>
                </c:pt>
                <c:pt idx="504">
                  <c:v>286.9092250252491</c:v>
                </c:pt>
                <c:pt idx="505">
                  <c:v>281.77941654592405</c:v>
                </c:pt>
                <c:pt idx="506">
                  <c:v>295.43229269983811</c:v>
                </c:pt>
                <c:pt idx="507">
                  <c:v>277.48251300796539</c:v>
                </c:pt>
                <c:pt idx="508">
                  <c:v>292.23614232186719</c:v>
                </c:pt>
                <c:pt idx="509">
                  <c:v>277.06906524486288</c:v>
                </c:pt>
                <c:pt idx="510">
                  <c:v>277.06906524486288</c:v>
                </c:pt>
                <c:pt idx="511">
                  <c:v>294.18607419577336</c:v>
                </c:pt>
                <c:pt idx="512">
                  <c:v>289.22334324621733</c:v>
                </c:pt>
                <c:pt idx="513">
                  <c:v>300.76982402842953</c:v>
                </c:pt>
                <c:pt idx="514">
                  <c:v>287.50759107774587</c:v>
                </c:pt>
                <c:pt idx="515">
                  <c:v>302.75232618794928</c:v>
                </c:pt>
                <c:pt idx="516">
                  <c:v>286.52977338220234</c:v>
                </c:pt>
                <c:pt idx="517">
                  <c:v>295.45561002007838</c:v>
                </c:pt>
                <c:pt idx="518">
                  <c:v>287.63893972341594</c:v>
                </c:pt>
                <c:pt idx="519">
                  <c:v>291.73356180791137</c:v>
                </c:pt>
                <c:pt idx="520">
                  <c:v>288.41243730347281</c:v>
                </c:pt>
                <c:pt idx="521">
                  <c:v>287.74487712783218</c:v>
                </c:pt>
                <c:pt idx="522">
                  <c:v>293.89989183368766</c:v>
                </c:pt>
                <c:pt idx="523">
                  <c:v>287.3908367260392</c:v>
                </c:pt>
                <c:pt idx="524">
                  <c:v>293.91196987007112</c:v>
                </c:pt>
                <c:pt idx="525">
                  <c:v>281.01313026406081</c:v>
                </c:pt>
                <c:pt idx="526">
                  <c:v>296.26416745574829</c:v>
                </c:pt>
                <c:pt idx="527">
                  <c:v>288.128792907856</c:v>
                </c:pt>
                <c:pt idx="528">
                  <c:v>298.87654607518567</c:v>
                </c:pt>
                <c:pt idx="529">
                  <c:v>285.35278649845316</c:v>
                </c:pt>
                <c:pt idx="530">
                  <c:v>293.25774289930081</c:v>
                </c:pt>
                <c:pt idx="531">
                  <c:v>282.35529021595971</c:v>
                </c:pt>
                <c:pt idx="532">
                  <c:v>291.70216286038516</c:v>
                </c:pt>
                <c:pt idx="533">
                  <c:v>286.85084784939573</c:v>
                </c:pt>
                <c:pt idx="534">
                  <c:v>285.95819215156763</c:v>
                </c:pt>
                <c:pt idx="535">
                  <c:v>294.20637200691777</c:v>
                </c:pt>
                <c:pt idx="536">
                  <c:v>279.88936962888386</c:v>
                </c:pt>
                <c:pt idx="537">
                  <c:v>303.85320031668374</c:v>
                </c:pt>
                <c:pt idx="538">
                  <c:v>286.90321561008773</c:v>
                </c:pt>
                <c:pt idx="539">
                  <c:v>303.94076608046373</c:v>
                </c:pt>
                <c:pt idx="540">
                  <c:v>284.05337924298806</c:v>
                </c:pt>
                <c:pt idx="541">
                  <c:v>51.378505722414808</c:v>
                </c:pt>
                <c:pt idx="542">
                  <c:v>21.972562475087962</c:v>
                </c:pt>
                <c:pt idx="543">
                  <c:v>76.934061193017982</c:v>
                </c:pt>
                <c:pt idx="544">
                  <c:v>133.78957818968206</c:v>
                </c:pt>
                <c:pt idx="545">
                  <c:v>138.74187175363019</c:v>
                </c:pt>
                <c:pt idx="546">
                  <c:v>102.98644002304896</c:v>
                </c:pt>
                <c:pt idx="547">
                  <c:v>85.650864110548881</c:v>
                </c:pt>
                <c:pt idx="548">
                  <c:v>144.53165636145496</c:v>
                </c:pt>
                <c:pt idx="549">
                  <c:v>165.83131373191156</c:v>
                </c:pt>
                <c:pt idx="550">
                  <c:v>204.78713289354977</c:v>
                </c:pt>
                <c:pt idx="551">
                  <c:v>212.68264592771527</c:v>
                </c:pt>
                <c:pt idx="552">
                  <c:v>249.60620965495877</c:v>
                </c:pt>
                <c:pt idx="553">
                  <c:v>377.03755646487917</c:v>
                </c:pt>
                <c:pt idx="554">
                  <c:v>326.1732871540512</c:v>
                </c:pt>
                <c:pt idx="555">
                  <c:v>337.6526012507868</c:v>
                </c:pt>
                <c:pt idx="556">
                  <c:v>326.20004957104572</c:v>
                </c:pt>
                <c:pt idx="557">
                  <c:v>311.95957573604369</c:v>
                </c:pt>
                <c:pt idx="558">
                  <c:v>295.51331619391044</c:v>
                </c:pt>
                <c:pt idx="559">
                  <c:v>306.20288164478103</c:v>
                </c:pt>
                <c:pt idx="560">
                  <c:v>346.59349208288796</c:v>
                </c:pt>
                <c:pt idx="561">
                  <c:v>368.90450895828911</c:v>
                </c:pt>
                <c:pt idx="562">
                  <c:v>337.73980889551052</c:v>
                </c:pt>
                <c:pt idx="563">
                  <c:v>356.35231930026026</c:v>
                </c:pt>
                <c:pt idx="564">
                  <c:v>371.47051015468747</c:v>
                </c:pt>
                <c:pt idx="565">
                  <c:v>344.89832533457337</c:v>
                </c:pt>
                <c:pt idx="566">
                  <c:v>364.79053964884611</c:v>
                </c:pt>
                <c:pt idx="567">
                  <c:v>337.79554781341642</c:v>
                </c:pt>
                <c:pt idx="568">
                  <c:v>360.4278988751455</c:v>
                </c:pt>
                <c:pt idx="569">
                  <c:v>361.20650536909409</c:v>
                </c:pt>
                <c:pt idx="570">
                  <c:v>343.19482537857192</c:v>
                </c:pt>
                <c:pt idx="571">
                  <c:v>325.03099668496566</c:v>
                </c:pt>
                <c:pt idx="572">
                  <c:v>337.86686084073727</c:v>
                </c:pt>
                <c:pt idx="573">
                  <c:v>336.34076205607101</c:v>
                </c:pt>
                <c:pt idx="574">
                  <c:v>298.05926561323878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D-4848-A34F-78AB84892680}"/>
            </c:ext>
          </c:extLst>
        </c:ser>
        <c:ser>
          <c:idx val="1"/>
          <c:order val="1"/>
          <c:tx>
            <c:v>I-Después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Técnico'!$P$4:$P$578</c:f>
              <c:numCache>
                <c:formatCode>0.00</c:formatCode>
                <c:ptCount val="575"/>
                <c:pt idx="0">
                  <c:v>283.14632974023988</c:v>
                </c:pt>
                <c:pt idx="1">
                  <c:v>301.10729068572186</c:v>
                </c:pt>
                <c:pt idx="2">
                  <c:v>279.67893786639416</c:v>
                </c:pt>
                <c:pt idx="3">
                  <c:v>284.16144364683004</c:v>
                </c:pt>
                <c:pt idx="4">
                  <c:v>280.44220414851054</c:v>
                </c:pt>
                <c:pt idx="5">
                  <c:v>292.41353425543252</c:v>
                </c:pt>
                <c:pt idx="6">
                  <c:v>283.31811349462373</c:v>
                </c:pt>
                <c:pt idx="7">
                  <c:v>318.65232321071602</c:v>
                </c:pt>
                <c:pt idx="8">
                  <c:v>275.69398999336659</c:v>
                </c:pt>
                <c:pt idx="9">
                  <c:v>283.33256375224448</c:v>
                </c:pt>
                <c:pt idx="10">
                  <c:v>280.99147783788271</c:v>
                </c:pt>
                <c:pt idx="11">
                  <c:v>289.06836017748913</c:v>
                </c:pt>
                <c:pt idx="12">
                  <c:v>286.58907084212052</c:v>
                </c:pt>
                <c:pt idx="13">
                  <c:v>276.21007895977766</c:v>
                </c:pt>
                <c:pt idx="14">
                  <c:v>283.41669221143377</c:v>
                </c:pt>
                <c:pt idx="15">
                  <c:v>285.51857137474263</c:v>
                </c:pt>
                <c:pt idx="16">
                  <c:v>274.83196590517241</c:v>
                </c:pt>
                <c:pt idx="17">
                  <c:v>275.47075162918946</c:v>
                </c:pt>
                <c:pt idx="18">
                  <c:v>268.78374599462126</c:v>
                </c:pt>
                <c:pt idx="19">
                  <c:v>293.71669165888784</c:v>
                </c:pt>
                <c:pt idx="20">
                  <c:v>285.47061294809811</c:v>
                </c:pt>
                <c:pt idx="21">
                  <c:v>302.9690479469192</c:v>
                </c:pt>
                <c:pt idx="22">
                  <c:v>283.71211596405522</c:v>
                </c:pt>
                <c:pt idx="23">
                  <c:v>308.86832178395747</c:v>
                </c:pt>
                <c:pt idx="24">
                  <c:v>311.57071027043719</c:v>
                </c:pt>
                <c:pt idx="25">
                  <c:v>273.33756691743417</c:v>
                </c:pt>
                <c:pt idx="26">
                  <c:v>307.74760984832977</c:v>
                </c:pt>
                <c:pt idx="27">
                  <c:v>322.92004122471968</c:v>
                </c:pt>
                <c:pt idx="28">
                  <c:v>326.3674527901116</c:v>
                </c:pt>
                <c:pt idx="29">
                  <c:v>306.57977377423418</c:v>
                </c:pt>
                <c:pt idx="30">
                  <c:v>333.32880108765073</c:v>
                </c:pt>
                <c:pt idx="31">
                  <c:v>339.82395549893016</c:v>
                </c:pt>
                <c:pt idx="32">
                  <c:v>348.56314321484638</c:v>
                </c:pt>
                <c:pt idx="33">
                  <c:v>292.29946243602751</c:v>
                </c:pt>
                <c:pt idx="34">
                  <c:v>297.38807630250767</c:v>
                </c:pt>
                <c:pt idx="35">
                  <c:v>345.77207518438456</c:v>
                </c:pt>
                <c:pt idx="36">
                  <c:v>307.4918931211418</c:v>
                </c:pt>
                <c:pt idx="37">
                  <c:v>321.5079998730306</c:v>
                </c:pt>
                <c:pt idx="38">
                  <c:v>328.00357634217607</c:v>
                </c:pt>
                <c:pt idx="39">
                  <c:v>343.89465312965507</c:v>
                </c:pt>
                <c:pt idx="40">
                  <c:v>347.52661111292178</c:v>
                </c:pt>
                <c:pt idx="41">
                  <c:v>332.26435547898484</c:v>
                </c:pt>
                <c:pt idx="42">
                  <c:v>326.526064976459</c:v>
                </c:pt>
                <c:pt idx="43">
                  <c:v>328.25763363411284</c:v>
                </c:pt>
                <c:pt idx="44">
                  <c:v>345.74551127907392</c:v>
                </c:pt>
                <c:pt idx="45">
                  <c:v>330.70174403798791</c:v>
                </c:pt>
                <c:pt idx="46">
                  <c:v>341.02607413336506</c:v>
                </c:pt>
                <c:pt idx="47">
                  <c:v>346.32054899009972</c:v>
                </c:pt>
                <c:pt idx="48">
                  <c:v>311.72902501155812</c:v>
                </c:pt>
                <c:pt idx="49">
                  <c:v>294.82414845618985</c:v>
                </c:pt>
                <c:pt idx="50">
                  <c:v>300.93700681885889</c:v>
                </c:pt>
                <c:pt idx="51">
                  <c:v>326.0662140745842</c:v>
                </c:pt>
                <c:pt idx="52">
                  <c:v>314.76029451897375</c:v>
                </c:pt>
                <c:pt idx="53">
                  <c:v>327.96544389333729</c:v>
                </c:pt>
                <c:pt idx="54">
                  <c:v>338.16525254337608</c:v>
                </c:pt>
                <c:pt idx="55">
                  <c:v>299.74732165075136</c:v>
                </c:pt>
                <c:pt idx="56">
                  <c:v>332.74881130376798</c:v>
                </c:pt>
                <c:pt idx="57">
                  <c:v>343.29769905496534</c:v>
                </c:pt>
                <c:pt idx="58">
                  <c:v>349.48541814848971</c:v>
                </c:pt>
                <c:pt idx="59">
                  <c:v>318.22563458237619</c:v>
                </c:pt>
                <c:pt idx="60">
                  <c:v>323.7196319749915</c:v>
                </c:pt>
                <c:pt idx="61">
                  <c:v>326.0558294322343</c:v>
                </c:pt>
                <c:pt idx="62">
                  <c:v>346.28708118567357</c:v>
                </c:pt>
                <c:pt idx="63">
                  <c:v>330.51316409231157</c:v>
                </c:pt>
                <c:pt idx="64">
                  <c:v>324.03115855412062</c:v>
                </c:pt>
                <c:pt idx="65">
                  <c:v>293.25412401863719</c:v>
                </c:pt>
                <c:pt idx="66">
                  <c:v>277.00139928308835</c:v>
                </c:pt>
                <c:pt idx="67">
                  <c:v>286.75299380842921</c:v>
                </c:pt>
                <c:pt idx="68">
                  <c:v>298.67683051473279</c:v>
                </c:pt>
                <c:pt idx="69">
                  <c:v>293.85300095263972</c:v>
                </c:pt>
                <c:pt idx="70">
                  <c:v>326.70979406808817</c:v>
                </c:pt>
                <c:pt idx="71">
                  <c:v>324.93704736625938</c:v>
                </c:pt>
                <c:pt idx="72">
                  <c:v>278.42352271767646</c:v>
                </c:pt>
                <c:pt idx="73">
                  <c:v>306.13899117159838</c:v>
                </c:pt>
                <c:pt idx="74">
                  <c:v>334.3679763438551</c:v>
                </c:pt>
                <c:pt idx="75">
                  <c:v>313.33246373339222</c:v>
                </c:pt>
                <c:pt idx="76">
                  <c:v>339.9848786436894</c:v>
                </c:pt>
                <c:pt idx="77">
                  <c:v>281.30601241583526</c:v>
                </c:pt>
                <c:pt idx="78">
                  <c:v>320.82196069827978</c:v>
                </c:pt>
                <c:pt idx="79">
                  <c:v>281.64363932373584</c:v>
                </c:pt>
                <c:pt idx="80">
                  <c:v>303.82860731224446</c:v>
                </c:pt>
                <c:pt idx="81">
                  <c:v>293.75510318805243</c:v>
                </c:pt>
                <c:pt idx="82">
                  <c:v>284.74477926639969</c:v>
                </c:pt>
                <c:pt idx="83">
                  <c:v>315.26723868733973</c:v>
                </c:pt>
                <c:pt idx="84">
                  <c:v>286.61034509955226</c:v>
                </c:pt>
                <c:pt idx="85">
                  <c:v>311.00481197030228</c:v>
                </c:pt>
                <c:pt idx="86">
                  <c:v>256.14161377546293</c:v>
                </c:pt>
                <c:pt idx="87">
                  <c:v>263.74662547825278</c:v>
                </c:pt>
                <c:pt idx="88">
                  <c:v>285.67878132538812</c:v>
                </c:pt>
                <c:pt idx="89">
                  <c:v>322.59376528012064</c:v>
                </c:pt>
                <c:pt idx="90">
                  <c:v>323.57733064893915</c:v>
                </c:pt>
                <c:pt idx="91">
                  <c:v>280.02863803947491</c:v>
                </c:pt>
                <c:pt idx="92">
                  <c:v>335.27090777534539</c:v>
                </c:pt>
                <c:pt idx="93">
                  <c:v>321.60064832122174</c:v>
                </c:pt>
                <c:pt idx="94">
                  <c:v>302.58790585340006</c:v>
                </c:pt>
                <c:pt idx="95">
                  <c:v>321.46591317483927</c:v>
                </c:pt>
                <c:pt idx="96">
                  <c:v>265.29170525741455</c:v>
                </c:pt>
                <c:pt idx="97">
                  <c:v>271.1979286012907</c:v>
                </c:pt>
                <c:pt idx="98">
                  <c:v>260.81172577397138</c:v>
                </c:pt>
                <c:pt idx="99">
                  <c:v>275.71601950004236</c:v>
                </c:pt>
                <c:pt idx="100">
                  <c:v>258.89353350116886</c:v>
                </c:pt>
                <c:pt idx="101">
                  <c:v>267.64586474704606</c:v>
                </c:pt>
                <c:pt idx="102">
                  <c:v>265.05489735852194</c:v>
                </c:pt>
                <c:pt idx="103">
                  <c:v>258.70562305714628</c:v>
                </c:pt>
                <c:pt idx="104">
                  <c:v>310.42299661993121</c:v>
                </c:pt>
                <c:pt idx="105">
                  <c:v>285.25225407734587</c:v>
                </c:pt>
                <c:pt idx="106">
                  <c:v>319.70353705707623</c:v>
                </c:pt>
                <c:pt idx="107">
                  <c:v>343.39081853379275</c:v>
                </c:pt>
                <c:pt idx="108">
                  <c:v>291.27317619290352</c:v>
                </c:pt>
                <c:pt idx="109">
                  <c:v>292.5068973061056</c:v>
                </c:pt>
                <c:pt idx="110">
                  <c:v>292.47089617647595</c:v>
                </c:pt>
                <c:pt idx="111">
                  <c:v>283.582005667229</c:v>
                </c:pt>
                <c:pt idx="112">
                  <c:v>322.83105934783771</c:v>
                </c:pt>
                <c:pt idx="113">
                  <c:v>318.44800098614701</c:v>
                </c:pt>
                <c:pt idx="114">
                  <c:v>300.49012603995999</c:v>
                </c:pt>
                <c:pt idx="115">
                  <c:v>275.35550773422261</c:v>
                </c:pt>
                <c:pt idx="116">
                  <c:v>305.27661591468586</c:v>
                </c:pt>
                <c:pt idx="117">
                  <c:v>298.18555609957809</c:v>
                </c:pt>
                <c:pt idx="118">
                  <c:v>332.76633566586781</c:v>
                </c:pt>
                <c:pt idx="119">
                  <c:v>332.29723718943308</c:v>
                </c:pt>
                <c:pt idx="120">
                  <c:v>318.20651363259441</c:v>
                </c:pt>
                <c:pt idx="121">
                  <c:v>298.02254918641063</c:v>
                </c:pt>
                <c:pt idx="122">
                  <c:v>318.94106181812595</c:v>
                </c:pt>
                <c:pt idx="123">
                  <c:v>322.72785994022962</c:v>
                </c:pt>
                <c:pt idx="124">
                  <c:v>305.56702640247141</c:v>
                </c:pt>
                <c:pt idx="125">
                  <c:v>341.22606528627006</c:v>
                </c:pt>
                <c:pt idx="126">
                  <c:v>327.5489383677421</c:v>
                </c:pt>
                <c:pt idx="127">
                  <c:v>342.47073382797316</c:v>
                </c:pt>
                <c:pt idx="128">
                  <c:v>318.91521244433983</c:v>
                </c:pt>
                <c:pt idx="129">
                  <c:v>310.35855968582268</c:v>
                </c:pt>
                <c:pt idx="130">
                  <c:v>281.83093115467926</c:v>
                </c:pt>
                <c:pt idx="131">
                  <c:v>316.78588377052051</c:v>
                </c:pt>
                <c:pt idx="132">
                  <c:v>329.37943455726378</c:v>
                </c:pt>
                <c:pt idx="133">
                  <c:v>305.52248083389219</c:v>
                </c:pt>
                <c:pt idx="134">
                  <c:v>344.82582221834406</c:v>
                </c:pt>
                <c:pt idx="135">
                  <c:v>295.31007541687791</c:v>
                </c:pt>
                <c:pt idx="136">
                  <c:v>295.87179875420139</c:v>
                </c:pt>
                <c:pt idx="137">
                  <c:v>293.95696921140024</c:v>
                </c:pt>
                <c:pt idx="138">
                  <c:v>313.1567553704574</c:v>
                </c:pt>
                <c:pt idx="139">
                  <c:v>325.83814686452979</c:v>
                </c:pt>
                <c:pt idx="140">
                  <c:v>312.59419701920564</c:v>
                </c:pt>
                <c:pt idx="141">
                  <c:v>359.7018198186442</c:v>
                </c:pt>
                <c:pt idx="142">
                  <c:v>367.48811776460565</c:v>
                </c:pt>
                <c:pt idx="143">
                  <c:v>339.30341974260051</c:v>
                </c:pt>
                <c:pt idx="144">
                  <c:v>364.44435311229336</c:v>
                </c:pt>
                <c:pt idx="145">
                  <c:v>365.86141306029748</c:v>
                </c:pt>
                <c:pt idx="146">
                  <c:v>368.41322584557935</c:v>
                </c:pt>
                <c:pt idx="147">
                  <c:v>355.84970706769428</c:v>
                </c:pt>
                <c:pt idx="148">
                  <c:v>370.13677903200386</c:v>
                </c:pt>
                <c:pt idx="149">
                  <c:v>327.74209631205758</c:v>
                </c:pt>
                <c:pt idx="150">
                  <c:v>371.6710949267279</c:v>
                </c:pt>
                <c:pt idx="151">
                  <c:v>370.7415617489703</c:v>
                </c:pt>
                <c:pt idx="152">
                  <c:v>340.99868547717961</c:v>
                </c:pt>
                <c:pt idx="153">
                  <c:v>343.30707989016128</c:v>
                </c:pt>
                <c:pt idx="154">
                  <c:v>368.48764405991523</c:v>
                </c:pt>
                <c:pt idx="155">
                  <c:v>373.66921313423785</c:v>
                </c:pt>
                <c:pt idx="156">
                  <c:v>351.31393501948986</c:v>
                </c:pt>
                <c:pt idx="157">
                  <c:v>364.90101052137567</c:v>
                </c:pt>
                <c:pt idx="158">
                  <c:v>332.44842780777117</c:v>
                </c:pt>
                <c:pt idx="159">
                  <c:v>358.55814667842156</c:v>
                </c:pt>
                <c:pt idx="160">
                  <c:v>361.86099753564503</c:v>
                </c:pt>
                <c:pt idx="161">
                  <c:v>326.78067971332155</c:v>
                </c:pt>
                <c:pt idx="162">
                  <c:v>321.14573412344077</c:v>
                </c:pt>
                <c:pt idx="163">
                  <c:v>301.94196603099351</c:v>
                </c:pt>
                <c:pt idx="164">
                  <c:v>314.68466553179388</c:v>
                </c:pt>
                <c:pt idx="165">
                  <c:v>284.20822704506782</c:v>
                </c:pt>
                <c:pt idx="166">
                  <c:v>312.36334176385486</c:v>
                </c:pt>
                <c:pt idx="167">
                  <c:v>361.44152769958481</c:v>
                </c:pt>
                <c:pt idx="168">
                  <c:v>300.62774953972684</c:v>
                </c:pt>
                <c:pt idx="169">
                  <c:v>325.35438412260703</c:v>
                </c:pt>
                <c:pt idx="170">
                  <c:v>303.81454313866925</c:v>
                </c:pt>
                <c:pt idx="171">
                  <c:v>323.63915884125601</c:v>
                </c:pt>
                <c:pt idx="172">
                  <c:v>321.59881879765652</c:v>
                </c:pt>
                <c:pt idx="173">
                  <c:v>320.14148893318708</c:v>
                </c:pt>
                <c:pt idx="174">
                  <c:v>274.03645827934758</c:v>
                </c:pt>
                <c:pt idx="175">
                  <c:v>294.15166997051</c:v>
                </c:pt>
                <c:pt idx="176">
                  <c:v>284.05044337112395</c:v>
                </c:pt>
                <c:pt idx="177">
                  <c:v>320.91598506571688</c:v>
                </c:pt>
                <c:pt idx="178">
                  <c:v>314.68288565716421</c:v>
                </c:pt>
                <c:pt idx="179">
                  <c:v>307.06947310120069</c:v>
                </c:pt>
                <c:pt idx="180">
                  <c:v>326.29991138155685</c:v>
                </c:pt>
                <c:pt idx="181">
                  <c:v>303.82372316427814</c:v>
                </c:pt>
                <c:pt idx="182">
                  <c:v>277.01906160315644</c:v>
                </c:pt>
                <c:pt idx="183">
                  <c:v>330.78513296443083</c:v>
                </c:pt>
                <c:pt idx="184">
                  <c:v>276.28151366895884</c:v>
                </c:pt>
                <c:pt idx="185">
                  <c:v>304.41382721200034</c:v>
                </c:pt>
                <c:pt idx="186">
                  <c:v>310.74360121534653</c:v>
                </c:pt>
                <c:pt idx="187">
                  <c:v>316.52804704854827</c:v>
                </c:pt>
                <c:pt idx="188">
                  <c:v>293.66842255689892</c:v>
                </c:pt>
                <c:pt idx="189">
                  <c:v>288.37720891009673</c:v>
                </c:pt>
                <c:pt idx="190">
                  <c:v>298.66429834596943</c:v>
                </c:pt>
                <c:pt idx="191">
                  <c:v>280.60257001662865</c:v>
                </c:pt>
                <c:pt idx="192">
                  <c:v>309.38332111231</c:v>
                </c:pt>
                <c:pt idx="193">
                  <c:v>314.17996625696469</c:v>
                </c:pt>
                <c:pt idx="194">
                  <c:v>273.47516702934206</c:v>
                </c:pt>
                <c:pt idx="195">
                  <c:v>293.66498622339265</c:v>
                </c:pt>
                <c:pt idx="196">
                  <c:v>307.11685727124103</c:v>
                </c:pt>
                <c:pt idx="197">
                  <c:v>284.03842638321987</c:v>
                </c:pt>
                <c:pt idx="198">
                  <c:v>313.18165856294883</c:v>
                </c:pt>
                <c:pt idx="199">
                  <c:v>292.81703745310034</c:v>
                </c:pt>
                <c:pt idx="200">
                  <c:v>313.29682582369639</c:v>
                </c:pt>
                <c:pt idx="201">
                  <c:v>295.636032434475</c:v>
                </c:pt>
                <c:pt idx="202">
                  <c:v>330.54565860053242</c:v>
                </c:pt>
                <c:pt idx="203">
                  <c:v>318.58873436378144</c:v>
                </c:pt>
                <c:pt idx="204">
                  <c:v>325.46180703531002</c:v>
                </c:pt>
                <c:pt idx="205">
                  <c:v>306.70273051006808</c:v>
                </c:pt>
                <c:pt idx="206">
                  <c:v>293.48632973341483</c:v>
                </c:pt>
                <c:pt idx="207">
                  <c:v>300.2021596215821</c:v>
                </c:pt>
                <c:pt idx="208">
                  <c:v>298.37475035752215</c:v>
                </c:pt>
                <c:pt idx="209">
                  <c:v>313.07636552289176</c:v>
                </c:pt>
                <c:pt idx="210">
                  <c:v>279.84970114329889</c:v>
                </c:pt>
                <c:pt idx="211">
                  <c:v>299.72044972543478</c:v>
                </c:pt>
                <c:pt idx="212">
                  <c:v>265.54370902954378</c:v>
                </c:pt>
                <c:pt idx="213">
                  <c:v>262.76437462515486</c:v>
                </c:pt>
                <c:pt idx="214">
                  <c:v>71.227451688067973</c:v>
                </c:pt>
                <c:pt idx="215">
                  <c:v>64.562821406770325</c:v>
                </c:pt>
                <c:pt idx="216">
                  <c:v>77.653611206004669</c:v>
                </c:pt>
                <c:pt idx="217">
                  <c:v>48.986915231458902</c:v>
                </c:pt>
                <c:pt idx="218">
                  <c:v>72.959502495636841</c:v>
                </c:pt>
                <c:pt idx="219">
                  <c:v>89.677558116519052</c:v>
                </c:pt>
                <c:pt idx="220">
                  <c:v>84.531610065046294</c:v>
                </c:pt>
                <c:pt idx="221">
                  <c:v>88.183978072311106</c:v>
                </c:pt>
                <c:pt idx="222">
                  <c:v>169.74014202894094</c:v>
                </c:pt>
                <c:pt idx="223">
                  <c:v>243.87294937719767</c:v>
                </c:pt>
                <c:pt idx="224">
                  <c:v>308.82701073300905</c:v>
                </c:pt>
                <c:pt idx="225">
                  <c:v>302.04363602885667</c:v>
                </c:pt>
                <c:pt idx="226">
                  <c:v>269.51704221226561</c:v>
                </c:pt>
                <c:pt idx="227">
                  <c:v>260.24190796569587</c:v>
                </c:pt>
                <c:pt idx="228">
                  <c:v>292.09145041652152</c:v>
                </c:pt>
                <c:pt idx="229">
                  <c:v>288.22426374783316</c:v>
                </c:pt>
                <c:pt idx="230">
                  <c:v>266.2998254570162</c:v>
                </c:pt>
                <c:pt idx="231">
                  <c:v>276.23768166886111</c:v>
                </c:pt>
                <c:pt idx="232">
                  <c:v>252.66742625905616</c:v>
                </c:pt>
                <c:pt idx="233">
                  <c:v>283.06558496896935</c:v>
                </c:pt>
                <c:pt idx="234">
                  <c:v>298.16677462175898</c:v>
                </c:pt>
                <c:pt idx="235">
                  <c:v>300.96884331103507</c:v>
                </c:pt>
                <c:pt idx="236">
                  <c:v>312.16392640761768</c:v>
                </c:pt>
                <c:pt idx="237">
                  <c:v>289.73500728880742</c:v>
                </c:pt>
                <c:pt idx="238">
                  <c:v>339.57363018211504</c:v>
                </c:pt>
                <c:pt idx="239">
                  <c:v>335.69216740034062</c:v>
                </c:pt>
                <c:pt idx="240">
                  <c:v>313.37777088393494</c:v>
                </c:pt>
                <c:pt idx="241">
                  <c:v>315.10779754010122</c:v>
                </c:pt>
                <c:pt idx="242">
                  <c:v>307.00161070083146</c:v>
                </c:pt>
                <c:pt idx="243">
                  <c:v>333.94179469366549</c:v>
                </c:pt>
                <c:pt idx="244">
                  <c:v>328.10967868631531</c:v>
                </c:pt>
                <c:pt idx="245">
                  <c:v>335.05666201582187</c:v>
                </c:pt>
                <c:pt idx="246">
                  <c:v>274.83463464784853</c:v>
                </c:pt>
                <c:pt idx="247">
                  <c:v>308.01286245943317</c:v>
                </c:pt>
                <c:pt idx="248">
                  <c:v>300.05464950673775</c:v>
                </c:pt>
                <c:pt idx="249">
                  <c:v>321.79206796182933</c:v>
                </c:pt>
                <c:pt idx="250">
                  <c:v>321.92874602515428</c:v>
                </c:pt>
                <c:pt idx="251">
                  <c:v>343.19687061143139</c:v>
                </c:pt>
                <c:pt idx="252">
                  <c:v>287.55069140244467</c:v>
                </c:pt>
                <c:pt idx="253">
                  <c:v>310.21478117586111</c:v>
                </c:pt>
                <c:pt idx="254">
                  <c:v>326.3734019662557</c:v>
                </c:pt>
                <c:pt idx="255">
                  <c:v>329.56977215696935</c:v>
                </c:pt>
                <c:pt idx="256">
                  <c:v>350.71584123296378</c:v>
                </c:pt>
                <c:pt idx="257">
                  <c:v>344.83377569597729</c:v>
                </c:pt>
                <c:pt idx="258">
                  <c:v>306.30917184874528</c:v>
                </c:pt>
                <c:pt idx="259">
                  <c:v>298.24877045853049</c:v>
                </c:pt>
                <c:pt idx="260">
                  <c:v>298.11331146282203</c:v>
                </c:pt>
                <c:pt idx="261">
                  <c:v>292.914609022756</c:v>
                </c:pt>
                <c:pt idx="262">
                  <c:v>282.04174038735994</c:v>
                </c:pt>
                <c:pt idx="263">
                  <c:v>284.11763330109414</c:v>
                </c:pt>
                <c:pt idx="264">
                  <c:v>313.14480294561218</c:v>
                </c:pt>
                <c:pt idx="265">
                  <c:v>346.20670971807033</c:v>
                </c:pt>
                <c:pt idx="266">
                  <c:v>314.75631671166326</c:v>
                </c:pt>
                <c:pt idx="267">
                  <c:v>325.09052517555199</c:v>
                </c:pt>
                <c:pt idx="268">
                  <c:v>294.59877048327672</c:v>
                </c:pt>
                <c:pt idx="269">
                  <c:v>331.7501520098192</c:v>
                </c:pt>
                <c:pt idx="270">
                  <c:v>320.62306672114784</c:v>
                </c:pt>
                <c:pt idx="271">
                  <c:v>330.0697645413743</c:v>
                </c:pt>
                <c:pt idx="272">
                  <c:v>316.83387345916873</c:v>
                </c:pt>
                <c:pt idx="273">
                  <c:v>328.83113245798063</c:v>
                </c:pt>
                <c:pt idx="274">
                  <c:v>327.17865396921377</c:v>
                </c:pt>
                <c:pt idx="275">
                  <c:v>275.7631688592711</c:v>
                </c:pt>
                <c:pt idx="276">
                  <c:v>299.96624915166666</c:v>
                </c:pt>
                <c:pt idx="277">
                  <c:v>280.1768629127987</c:v>
                </c:pt>
                <c:pt idx="278">
                  <c:v>291.8170409909751</c:v>
                </c:pt>
                <c:pt idx="279">
                  <c:v>288.16904618790051</c:v>
                </c:pt>
                <c:pt idx="280">
                  <c:v>298.58536875115323</c:v>
                </c:pt>
                <c:pt idx="281">
                  <c:v>289.75976105065655</c:v>
                </c:pt>
                <c:pt idx="282">
                  <c:v>305.20988290240217</c:v>
                </c:pt>
                <c:pt idx="283">
                  <c:v>309.34678470498022</c:v>
                </c:pt>
                <c:pt idx="284">
                  <c:v>297.59964548333801</c:v>
                </c:pt>
                <c:pt idx="285">
                  <c:v>296.06954688223561</c:v>
                </c:pt>
                <c:pt idx="286">
                  <c:v>331.61141576384597</c:v>
                </c:pt>
                <c:pt idx="287">
                  <c:v>302.91482958474757</c:v>
                </c:pt>
                <c:pt idx="288">
                  <c:v>293.67511406535294</c:v>
                </c:pt>
                <c:pt idx="289">
                  <c:v>286.42747481724365</c:v>
                </c:pt>
                <c:pt idx="290">
                  <c:v>296.87800275402464</c:v>
                </c:pt>
                <c:pt idx="291">
                  <c:v>285.7089877985722</c:v>
                </c:pt>
                <c:pt idx="292">
                  <c:v>298.9056499744384</c:v>
                </c:pt>
                <c:pt idx="293">
                  <c:v>286.76998356166865</c:v>
                </c:pt>
                <c:pt idx="294">
                  <c:v>250.54835670688252</c:v>
                </c:pt>
                <c:pt idx="295">
                  <c:v>272.21361039621098</c:v>
                </c:pt>
                <c:pt idx="296">
                  <c:v>272.06428343797961</c:v>
                </c:pt>
                <c:pt idx="297">
                  <c:v>262.99753162018709</c:v>
                </c:pt>
                <c:pt idx="298">
                  <c:v>273.37762399162608</c:v>
                </c:pt>
                <c:pt idx="299">
                  <c:v>281.71625113981213</c:v>
                </c:pt>
                <c:pt idx="300">
                  <c:v>298.14710827484612</c:v>
                </c:pt>
                <c:pt idx="301">
                  <c:v>300.61465100606114</c:v>
                </c:pt>
                <c:pt idx="302">
                  <c:v>301.12038688472347</c:v>
                </c:pt>
                <c:pt idx="303">
                  <c:v>299.98100391443933</c:v>
                </c:pt>
                <c:pt idx="304">
                  <c:v>309.2095543789336</c:v>
                </c:pt>
                <c:pt idx="305">
                  <c:v>304.86754822327737</c:v>
                </c:pt>
                <c:pt idx="306">
                  <c:v>315.21586531364767</c:v>
                </c:pt>
                <c:pt idx="307">
                  <c:v>311.41793860128183</c:v>
                </c:pt>
                <c:pt idx="308">
                  <c:v>300.9042081295463</c:v>
                </c:pt>
                <c:pt idx="309">
                  <c:v>306.41294425506464</c:v>
                </c:pt>
                <c:pt idx="310">
                  <c:v>295.73051205327846</c:v>
                </c:pt>
                <c:pt idx="311">
                  <c:v>330.47327245319423</c:v>
                </c:pt>
                <c:pt idx="312">
                  <c:v>327.87975020167465</c:v>
                </c:pt>
                <c:pt idx="313">
                  <c:v>317.10575029208314</c:v>
                </c:pt>
                <c:pt idx="314">
                  <c:v>338.31512967812142</c:v>
                </c:pt>
                <c:pt idx="315">
                  <c:v>309.84707211306426</c:v>
                </c:pt>
                <c:pt idx="316">
                  <c:v>351.65749599070455</c:v>
                </c:pt>
                <c:pt idx="317">
                  <c:v>332.65406766408159</c:v>
                </c:pt>
                <c:pt idx="318">
                  <c:v>337.24646525038861</c:v>
                </c:pt>
                <c:pt idx="319">
                  <c:v>291.36517021318548</c:v>
                </c:pt>
                <c:pt idx="320">
                  <c:v>303.11106528036908</c:v>
                </c:pt>
                <c:pt idx="321">
                  <c:v>321.29207091526285</c:v>
                </c:pt>
                <c:pt idx="322">
                  <c:v>329.75046823021592</c:v>
                </c:pt>
                <c:pt idx="323">
                  <c:v>354.24930990261311</c:v>
                </c:pt>
                <c:pt idx="324">
                  <c:v>340.76384807888581</c:v>
                </c:pt>
                <c:pt idx="325">
                  <c:v>349.24565233854918</c:v>
                </c:pt>
                <c:pt idx="326">
                  <c:v>336.93746977461899</c:v>
                </c:pt>
                <c:pt idx="327">
                  <c:v>302.63540741883872</c:v>
                </c:pt>
                <c:pt idx="328">
                  <c:v>313.37899592197653</c:v>
                </c:pt>
                <c:pt idx="329">
                  <c:v>262.93528976471515</c:v>
                </c:pt>
                <c:pt idx="330">
                  <c:v>356.65931266673709</c:v>
                </c:pt>
                <c:pt idx="331">
                  <c:v>321.13600171968278</c:v>
                </c:pt>
                <c:pt idx="332">
                  <c:v>339.1182922389545</c:v>
                </c:pt>
                <c:pt idx="333">
                  <c:v>323.00531305557473</c:v>
                </c:pt>
                <c:pt idx="334">
                  <c:v>292.98894930891038</c:v>
                </c:pt>
                <c:pt idx="335">
                  <c:v>296.00903042518433</c:v>
                </c:pt>
                <c:pt idx="336">
                  <c:v>290.42416479116196</c:v>
                </c:pt>
                <c:pt idx="337">
                  <c:v>304.2382913658426</c:v>
                </c:pt>
                <c:pt idx="338">
                  <c:v>319.85460721123485</c:v>
                </c:pt>
                <c:pt idx="339">
                  <c:v>342.1495843329804</c:v>
                </c:pt>
                <c:pt idx="340">
                  <c:v>341.33021456490081</c:v>
                </c:pt>
                <c:pt idx="341">
                  <c:v>364.56861716631386</c:v>
                </c:pt>
                <c:pt idx="342">
                  <c:v>355.21048722292016</c:v>
                </c:pt>
                <c:pt idx="343">
                  <c:v>361.06395781358469</c:v>
                </c:pt>
                <c:pt idx="344">
                  <c:v>339.20937045861712</c:v>
                </c:pt>
                <c:pt idx="345">
                  <c:v>328.61071025955698</c:v>
                </c:pt>
                <c:pt idx="346">
                  <c:v>354.53112912491702</c:v>
                </c:pt>
                <c:pt idx="347">
                  <c:v>346.83119058658076</c:v>
                </c:pt>
                <c:pt idx="348">
                  <c:v>329.83091895343676</c:v>
                </c:pt>
                <c:pt idx="349">
                  <c:v>283.96007805574817</c:v>
                </c:pt>
                <c:pt idx="350">
                  <c:v>329.74880001147955</c:v>
                </c:pt>
                <c:pt idx="351">
                  <c:v>317.97288016508401</c:v>
                </c:pt>
                <c:pt idx="352">
                  <c:v>310.53838977635235</c:v>
                </c:pt>
                <c:pt idx="353">
                  <c:v>322.39663842861222</c:v>
                </c:pt>
                <c:pt idx="354">
                  <c:v>318.43178297647648</c:v>
                </c:pt>
                <c:pt idx="355">
                  <c:v>332.24168370241267</c:v>
                </c:pt>
                <c:pt idx="356">
                  <c:v>300.81281298542905</c:v>
                </c:pt>
                <c:pt idx="357">
                  <c:v>347.32391852467072</c:v>
                </c:pt>
                <c:pt idx="358">
                  <c:v>291.38231516631623</c:v>
                </c:pt>
                <c:pt idx="359">
                  <c:v>294.48949799566992</c:v>
                </c:pt>
                <c:pt idx="360">
                  <c:v>300.02861919780952</c:v>
                </c:pt>
                <c:pt idx="361">
                  <c:v>283.60875480739782</c:v>
                </c:pt>
                <c:pt idx="362">
                  <c:v>308.44026509675297</c:v>
                </c:pt>
                <c:pt idx="363">
                  <c:v>279.87574263760382</c:v>
                </c:pt>
                <c:pt idx="364">
                  <c:v>292.14206310399157</c:v>
                </c:pt>
                <c:pt idx="365">
                  <c:v>291.10141563378733</c:v>
                </c:pt>
                <c:pt idx="366">
                  <c:v>305.81900996455823</c:v>
                </c:pt>
                <c:pt idx="367">
                  <c:v>341.98542034020664</c:v>
                </c:pt>
                <c:pt idx="368">
                  <c:v>318.03231379059088</c:v>
                </c:pt>
                <c:pt idx="369">
                  <c:v>369.71679265863355</c:v>
                </c:pt>
                <c:pt idx="370">
                  <c:v>248.95772967658888</c:v>
                </c:pt>
                <c:pt idx="371">
                  <c:v>347.36044397761771</c:v>
                </c:pt>
                <c:pt idx="372">
                  <c:v>315.51264158608626</c:v>
                </c:pt>
                <c:pt idx="373">
                  <c:v>284.50039590095633</c:v>
                </c:pt>
                <c:pt idx="374">
                  <c:v>284.19655734598439</c:v>
                </c:pt>
                <c:pt idx="375">
                  <c:v>269.69221324795137</c:v>
                </c:pt>
                <c:pt idx="376">
                  <c:v>320.05826600134986</c:v>
                </c:pt>
                <c:pt idx="377">
                  <c:v>303.8243157991563</c:v>
                </c:pt>
                <c:pt idx="378">
                  <c:v>294.96470157170148</c:v>
                </c:pt>
                <c:pt idx="379">
                  <c:v>303.48455726203656</c:v>
                </c:pt>
                <c:pt idx="380">
                  <c:v>321.23428493236059</c:v>
                </c:pt>
                <c:pt idx="381">
                  <c:v>332.04891916643362</c:v>
                </c:pt>
                <c:pt idx="382">
                  <c:v>315.91385777210087</c:v>
                </c:pt>
                <c:pt idx="383">
                  <c:v>288.39926345377609</c:v>
                </c:pt>
                <c:pt idx="384">
                  <c:v>279.41037618095066</c:v>
                </c:pt>
                <c:pt idx="385">
                  <c:v>261.61463196555951</c:v>
                </c:pt>
                <c:pt idx="386">
                  <c:v>283.61623798256863</c:v>
                </c:pt>
                <c:pt idx="387">
                  <c:v>275.29872902292578</c:v>
                </c:pt>
                <c:pt idx="388">
                  <c:v>300.72901786577802</c:v>
                </c:pt>
                <c:pt idx="389">
                  <c:v>288.44694111515435</c:v>
                </c:pt>
                <c:pt idx="390">
                  <c:v>292.56376816619706</c:v>
                </c:pt>
                <c:pt idx="391">
                  <c:v>295.05431932909818</c:v>
                </c:pt>
                <c:pt idx="392">
                  <c:v>273.9813248802057</c:v>
                </c:pt>
                <c:pt idx="393">
                  <c:v>326.88526676916763</c:v>
                </c:pt>
                <c:pt idx="394">
                  <c:v>278.89959527938896</c:v>
                </c:pt>
                <c:pt idx="395">
                  <c:v>287.06154972990265</c:v>
                </c:pt>
                <c:pt idx="396">
                  <c:v>281.47108519729414</c:v>
                </c:pt>
                <c:pt idx="397">
                  <c:v>287.25494638352558</c:v>
                </c:pt>
                <c:pt idx="398">
                  <c:v>294.52807028192569</c:v>
                </c:pt>
                <c:pt idx="399">
                  <c:v>283.38564465756485</c:v>
                </c:pt>
                <c:pt idx="400">
                  <c:v>300.7989437620551</c:v>
                </c:pt>
                <c:pt idx="401">
                  <c:v>286.76640194008701</c:v>
                </c:pt>
                <c:pt idx="402">
                  <c:v>311.81267147439263</c:v>
                </c:pt>
                <c:pt idx="403">
                  <c:v>323.65004107264747</c:v>
                </c:pt>
                <c:pt idx="404">
                  <c:v>324.41918946248137</c:v>
                </c:pt>
                <c:pt idx="405">
                  <c:v>309.31966781924967</c:v>
                </c:pt>
                <c:pt idx="406">
                  <c:v>291.81811847829414</c:v>
                </c:pt>
                <c:pt idx="407">
                  <c:v>309.89954721422083</c:v>
                </c:pt>
                <c:pt idx="408">
                  <c:v>318.29074288601504</c:v>
                </c:pt>
                <c:pt idx="409">
                  <c:v>313.9641054560343</c:v>
                </c:pt>
                <c:pt idx="410">
                  <c:v>315.20901063321946</c:v>
                </c:pt>
                <c:pt idx="411">
                  <c:v>318.5637744422512</c:v>
                </c:pt>
                <c:pt idx="412">
                  <c:v>290.82449391925377</c:v>
                </c:pt>
                <c:pt idx="413">
                  <c:v>323.07139072264766</c:v>
                </c:pt>
                <c:pt idx="414">
                  <c:v>324.58768620597255</c:v>
                </c:pt>
                <c:pt idx="415">
                  <c:v>257.92074447101271</c:v>
                </c:pt>
                <c:pt idx="416">
                  <c:v>259.09910568322601</c:v>
                </c:pt>
                <c:pt idx="417">
                  <c:v>254.16271010380217</c:v>
                </c:pt>
                <c:pt idx="418">
                  <c:v>251.02261048894698</c:v>
                </c:pt>
                <c:pt idx="419">
                  <c:v>263.76810150899786</c:v>
                </c:pt>
                <c:pt idx="420">
                  <c:v>248.33386322539388</c:v>
                </c:pt>
                <c:pt idx="421">
                  <c:v>262.51042227336882</c:v>
                </c:pt>
                <c:pt idx="422">
                  <c:v>249.21561257291748</c:v>
                </c:pt>
                <c:pt idx="423">
                  <c:v>250.80546395531832</c:v>
                </c:pt>
                <c:pt idx="424">
                  <c:v>257.14734846324222</c:v>
                </c:pt>
                <c:pt idx="425">
                  <c:v>251.54218880204172</c:v>
                </c:pt>
                <c:pt idx="426">
                  <c:v>262.57103128740147</c:v>
                </c:pt>
                <c:pt idx="427">
                  <c:v>247.70352454972081</c:v>
                </c:pt>
                <c:pt idx="428">
                  <c:v>262.66034920067017</c:v>
                </c:pt>
                <c:pt idx="429">
                  <c:v>247.11458664979224</c:v>
                </c:pt>
                <c:pt idx="430">
                  <c:v>264.74802878597939</c:v>
                </c:pt>
                <c:pt idx="431">
                  <c:v>254.89074503198734</c:v>
                </c:pt>
                <c:pt idx="432">
                  <c:v>252.42654917503901</c:v>
                </c:pt>
                <c:pt idx="433">
                  <c:v>260.1491235380791</c:v>
                </c:pt>
                <c:pt idx="434">
                  <c:v>249.3575873403679</c:v>
                </c:pt>
                <c:pt idx="435">
                  <c:v>262.96378748540729</c:v>
                </c:pt>
                <c:pt idx="436">
                  <c:v>250.35332341901102</c:v>
                </c:pt>
                <c:pt idx="437">
                  <c:v>262.74618005877028</c:v>
                </c:pt>
                <c:pt idx="438">
                  <c:v>259.8037336023076</c:v>
                </c:pt>
                <c:pt idx="439">
                  <c:v>255.78780569799127</c:v>
                </c:pt>
                <c:pt idx="440">
                  <c:v>262.09957156151251</c:v>
                </c:pt>
                <c:pt idx="441">
                  <c:v>252.44676954870422</c:v>
                </c:pt>
                <c:pt idx="442">
                  <c:v>262.86010196929732</c:v>
                </c:pt>
                <c:pt idx="443">
                  <c:v>251.68947127281749</c:v>
                </c:pt>
                <c:pt idx="444">
                  <c:v>269.55293333394667</c:v>
                </c:pt>
                <c:pt idx="445">
                  <c:v>252.1395669388902</c:v>
                </c:pt>
                <c:pt idx="446">
                  <c:v>261.20624077640628</c:v>
                </c:pt>
                <c:pt idx="447">
                  <c:v>258.14868769575844</c:v>
                </c:pt>
                <c:pt idx="448">
                  <c:v>250.92441222213381</c:v>
                </c:pt>
                <c:pt idx="449">
                  <c:v>259.89580639697652</c:v>
                </c:pt>
                <c:pt idx="450">
                  <c:v>250.91806855357004</c:v>
                </c:pt>
                <c:pt idx="451">
                  <c:v>262.07774151211942</c:v>
                </c:pt>
                <c:pt idx="452">
                  <c:v>251.3655575248265</c:v>
                </c:pt>
                <c:pt idx="453">
                  <c:v>268.27811585743473</c:v>
                </c:pt>
                <c:pt idx="454">
                  <c:v>250.45539430577657</c:v>
                </c:pt>
                <c:pt idx="455">
                  <c:v>269.17610093474076</c:v>
                </c:pt>
                <c:pt idx="456">
                  <c:v>248.45147414163313</c:v>
                </c:pt>
                <c:pt idx="457">
                  <c:v>265.07641923420215</c:v>
                </c:pt>
                <c:pt idx="458">
                  <c:v>258.91266290630233</c:v>
                </c:pt>
                <c:pt idx="459">
                  <c:v>249.91666317358886</c:v>
                </c:pt>
                <c:pt idx="460">
                  <c:v>265.0179869298409</c:v>
                </c:pt>
                <c:pt idx="461">
                  <c:v>249.2198643773246</c:v>
                </c:pt>
                <c:pt idx="462">
                  <c:v>268.12639913019194</c:v>
                </c:pt>
                <c:pt idx="463">
                  <c:v>251.15460472732801</c:v>
                </c:pt>
                <c:pt idx="464">
                  <c:v>269.54768321888884</c:v>
                </c:pt>
                <c:pt idx="465">
                  <c:v>252.78282462861512</c:v>
                </c:pt>
                <c:pt idx="466">
                  <c:v>262.32264389908357</c:v>
                </c:pt>
                <c:pt idx="467">
                  <c:v>254.00797219179563</c:v>
                </c:pt>
                <c:pt idx="468">
                  <c:v>253.70644389202607</c:v>
                </c:pt>
                <c:pt idx="469">
                  <c:v>258.85250786008788</c:v>
                </c:pt>
                <c:pt idx="470">
                  <c:v>250.95146604728004</c:v>
                </c:pt>
                <c:pt idx="471">
                  <c:v>262.90502524664112</c:v>
                </c:pt>
                <c:pt idx="472">
                  <c:v>248.84244837784772</c:v>
                </c:pt>
                <c:pt idx="473">
                  <c:v>263.70850925082368</c:v>
                </c:pt>
                <c:pt idx="474">
                  <c:v>248.02165084517259</c:v>
                </c:pt>
                <c:pt idx="475">
                  <c:v>248.22291773164008</c:v>
                </c:pt>
                <c:pt idx="476">
                  <c:v>251.931558328677</c:v>
                </c:pt>
                <c:pt idx="477">
                  <c:v>245.55207432137217</c:v>
                </c:pt>
                <c:pt idx="478">
                  <c:v>265.29205708304721</c:v>
                </c:pt>
                <c:pt idx="479">
                  <c:v>252.81824355099798</c:v>
                </c:pt>
                <c:pt idx="480">
                  <c:v>261.35912065506807</c:v>
                </c:pt>
                <c:pt idx="481">
                  <c:v>249.52019489864111</c:v>
                </c:pt>
                <c:pt idx="482">
                  <c:v>243.95859516784745</c:v>
                </c:pt>
                <c:pt idx="483">
                  <c:v>251.2341490891655</c:v>
                </c:pt>
                <c:pt idx="484">
                  <c:v>240.17642020593186</c:v>
                </c:pt>
                <c:pt idx="485">
                  <c:v>257.94615730673945</c:v>
                </c:pt>
                <c:pt idx="486">
                  <c:v>245.0209592644903</c:v>
                </c:pt>
                <c:pt idx="487">
                  <c:v>254.04391883474091</c:v>
                </c:pt>
                <c:pt idx="488">
                  <c:v>245.99892834588124</c:v>
                </c:pt>
                <c:pt idx="489">
                  <c:v>245.47464567612127</c:v>
                </c:pt>
                <c:pt idx="490">
                  <c:v>253.92274928094659</c:v>
                </c:pt>
                <c:pt idx="491">
                  <c:v>239.59589909788579</c:v>
                </c:pt>
                <c:pt idx="492">
                  <c:v>257.48518197189071</c:v>
                </c:pt>
                <c:pt idx="493">
                  <c:v>248.11348832255501</c:v>
                </c:pt>
                <c:pt idx="494">
                  <c:v>255.29838479787389</c:v>
                </c:pt>
                <c:pt idx="495">
                  <c:v>245.686553962018</c:v>
                </c:pt>
                <c:pt idx="496">
                  <c:v>247.3876887741705</c:v>
                </c:pt>
                <c:pt idx="497">
                  <c:v>256.03748753269349</c:v>
                </c:pt>
                <c:pt idx="498">
                  <c:v>246.02392353484814</c:v>
                </c:pt>
                <c:pt idx="499">
                  <c:v>252.5953727560032</c:v>
                </c:pt>
                <c:pt idx="500">
                  <c:v>248.14544799076637</c:v>
                </c:pt>
                <c:pt idx="501">
                  <c:v>264.14786308577027</c:v>
                </c:pt>
                <c:pt idx="502">
                  <c:v>247.1372966900158</c:v>
                </c:pt>
                <c:pt idx="503">
                  <c:v>251.39605323644352</c:v>
                </c:pt>
                <c:pt idx="504">
                  <c:v>255.36950044598913</c:v>
                </c:pt>
                <c:pt idx="505">
                  <c:v>248.96175651428729</c:v>
                </c:pt>
                <c:pt idx="506">
                  <c:v>263.00168700238328</c:v>
                </c:pt>
                <c:pt idx="507">
                  <c:v>244.84443320469745</c:v>
                </c:pt>
                <c:pt idx="508">
                  <c:v>260.59125250508237</c:v>
                </c:pt>
                <c:pt idx="509">
                  <c:v>244.50928990151098</c:v>
                </c:pt>
                <c:pt idx="510">
                  <c:v>244.76402225623829</c:v>
                </c:pt>
                <c:pt idx="511">
                  <c:v>263.91349264579878</c:v>
                </c:pt>
                <c:pt idx="512">
                  <c:v>259.59522682349154</c:v>
                </c:pt>
                <c:pt idx="513">
                  <c:v>272.05602971047591</c:v>
                </c:pt>
                <c:pt idx="514">
                  <c:v>255.60711701196973</c:v>
                </c:pt>
                <c:pt idx="515">
                  <c:v>274.3955242878651</c:v>
                </c:pt>
                <c:pt idx="516">
                  <c:v>254.47117348502491</c:v>
                </c:pt>
                <c:pt idx="517">
                  <c:v>265.23667101461234</c:v>
                </c:pt>
                <c:pt idx="518">
                  <c:v>256.57941656908361</c:v>
                </c:pt>
                <c:pt idx="519">
                  <c:v>262.07153287372728</c:v>
                </c:pt>
                <c:pt idx="520">
                  <c:v>256.80322464442634</c:v>
                </c:pt>
                <c:pt idx="521">
                  <c:v>253.8941677642492</c:v>
                </c:pt>
                <c:pt idx="522">
                  <c:v>262.06076733879468</c:v>
                </c:pt>
                <c:pt idx="523">
                  <c:v>256.15153371210249</c:v>
                </c:pt>
                <c:pt idx="524">
                  <c:v>264.12614447520548</c:v>
                </c:pt>
                <c:pt idx="525">
                  <c:v>250.45380016610522</c:v>
                </c:pt>
                <c:pt idx="526">
                  <c:v>263.63474570518429</c:v>
                </c:pt>
                <c:pt idx="527">
                  <c:v>254.49994367298515</c:v>
                </c:pt>
                <c:pt idx="528">
                  <c:v>265.9930321703954</c:v>
                </c:pt>
                <c:pt idx="529">
                  <c:v>252.15101907571182</c:v>
                </c:pt>
                <c:pt idx="530">
                  <c:v>260.96510478764054</c:v>
                </c:pt>
                <c:pt idx="531">
                  <c:v>249.43270638742027</c:v>
                </c:pt>
                <c:pt idx="532">
                  <c:v>258.34174580281956</c:v>
                </c:pt>
                <c:pt idx="533">
                  <c:v>256.12754316549001</c:v>
                </c:pt>
                <c:pt idx="534">
                  <c:v>253.12051842828029</c:v>
                </c:pt>
                <c:pt idx="535">
                  <c:v>262.61196399972113</c:v>
                </c:pt>
                <c:pt idx="536">
                  <c:v>247.49600475411756</c:v>
                </c:pt>
                <c:pt idx="537">
                  <c:v>270.82085105257192</c:v>
                </c:pt>
                <c:pt idx="538">
                  <c:v>253.787473913832</c:v>
                </c:pt>
                <c:pt idx="539">
                  <c:v>271.37029345319303</c:v>
                </c:pt>
                <c:pt idx="540">
                  <c:v>250.9788179204343</c:v>
                </c:pt>
                <c:pt idx="541">
                  <c:v>47.782010321845767</c:v>
                </c:pt>
                <c:pt idx="542">
                  <c:v>16.918873105817731</c:v>
                </c:pt>
                <c:pt idx="543">
                  <c:v>70.009995685646359</c:v>
                </c:pt>
                <c:pt idx="544">
                  <c:v>132.45168240778526</c:v>
                </c:pt>
                <c:pt idx="545">
                  <c:v>133.192196883485</c:v>
                </c:pt>
                <c:pt idx="546">
                  <c:v>95.777389221435541</c:v>
                </c:pt>
                <c:pt idx="547">
                  <c:v>77.94228634059948</c:v>
                </c:pt>
                <c:pt idx="548">
                  <c:v>140.19570667061132</c:v>
                </c:pt>
                <c:pt idx="549">
                  <c:v>159.19806118263509</c:v>
                </c:pt>
                <c:pt idx="550">
                  <c:v>176.76084372030988</c:v>
                </c:pt>
                <c:pt idx="551">
                  <c:v>183.74676975072191</c:v>
                </c:pt>
                <c:pt idx="552">
                  <c:v>219.09249513406567</c:v>
                </c:pt>
                <c:pt idx="553">
                  <c:v>353.47971593546896</c:v>
                </c:pt>
                <c:pt idx="554">
                  <c:v>297.96477914231031</c:v>
                </c:pt>
                <c:pt idx="555">
                  <c:v>308.64669187159069</c:v>
                </c:pt>
                <c:pt idx="556">
                  <c:v>295.42553386894599</c:v>
                </c:pt>
                <c:pt idx="557">
                  <c:v>279.90135341464907</c:v>
                </c:pt>
                <c:pt idx="558">
                  <c:v>265.54721740057295</c:v>
                </c:pt>
                <c:pt idx="559">
                  <c:v>273.08449711506381</c:v>
                </c:pt>
                <c:pt idx="560">
                  <c:v>317.22338669089658</c:v>
                </c:pt>
                <c:pt idx="561">
                  <c:v>340.95993261067008</c:v>
                </c:pt>
                <c:pt idx="562">
                  <c:v>304.66192823636197</c:v>
                </c:pt>
                <c:pt idx="563">
                  <c:v>326.87411682216015</c:v>
                </c:pt>
                <c:pt idx="564">
                  <c:v>343.59616807682278</c:v>
                </c:pt>
                <c:pt idx="565">
                  <c:v>313.03959664461428</c:v>
                </c:pt>
                <c:pt idx="566">
                  <c:v>337.05489284039425</c:v>
                </c:pt>
                <c:pt idx="567">
                  <c:v>306.95817859921522</c:v>
                </c:pt>
                <c:pt idx="568">
                  <c:v>329.83756575890402</c:v>
                </c:pt>
                <c:pt idx="569">
                  <c:v>333.9769154076443</c:v>
                </c:pt>
                <c:pt idx="570">
                  <c:v>314.49390235547907</c:v>
                </c:pt>
                <c:pt idx="571">
                  <c:v>296.33477998261895</c:v>
                </c:pt>
                <c:pt idx="572">
                  <c:v>306.81965838669265</c:v>
                </c:pt>
                <c:pt idx="573">
                  <c:v>305.68090372532509</c:v>
                </c:pt>
                <c:pt idx="574">
                  <c:v>266.34090195734211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D-4848-A34F-78AB84892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2086431"/>
        <c:axId val="2002088927"/>
      </c:lineChart>
      <c:catAx>
        <c:axId val="2002086431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crossAx val="2002088927"/>
        <c:crosses val="autoZero"/>
        <c:auto val="1"/>
        <c:lblAlgn val="ctr"/>
        <c:lblOffset val="100"/>
        <c:noMultiLvlLbl val="0"/>
      </c:catAx>
      <c:valAx>
        <c:axId val="200208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CORRIENTE</a:t>
                </a:r>
                <a:r>
                  <a:rPr lang="es-CO" b="1" baseline="0">
                    <a:solidFill>
                      <a:sysClr val="windowText" lastClr="000000"/>
                    </a:solidFill>
                  </a:rPr>
                  <a:t> [A]</a:t>
                </a:r>
                <a:endParaRPr lang="es-CO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020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CARGABILIDAD TRANSFORMADOR POST-COMPENSACIÓN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Cargabilidad Antes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'Análisis Técnico'!$AE$4:$AE$578</c:f>
              <c:numCache>
                <c:formatCode>0.00%</c:formatCode>
                <c:ptCount val="575"/>
                <c:pt idx="0">
                  <c:v>0.39028994977831438</c:v>
                </c:pt>
                <c:pt idx="1">
                  <c:v>0.41146862924726513</c:v>
                </c:pt>
                <c:pt idx="2">
                  <c:v>0.38628232944939067</c:v>
                </c:pt>
                <c:pt idx="3">
                  <c:v>0.39078403305896103</c:v>
                </c:pt>
                <c:pt idx="4">
                  <c:v>0.38772824014845347</c:v>
                </c:pt>
                <c:pt idx="5">
                  <c:v>0.40158605464390135</c:v>
                </c:pt>
                <c:pt idx="6">
                  <c:v>0.39212729575302202</c:v>
                </c:pt>
                <c:pt idx="7">
                  <c:v>0.43325236059565003</c:v>
                </c:pt>
                <c:pt idx="8">
                  <c:v>0.37950039228573124</c:v>
                </c:pt>
                <c:pt idx="9">
                  <c:v>0.39014586783143179</c:v>
                </c:pt>
                <c:pt idx="10">
                  <c:v>0.38751426147570978</c:v>
                </c:pt>
                <c:pt idx="11">
                  <c:v>0.39596801376680651</c:v>
                </c:pt>
                <c:pt idx="12">
                  <c:v>0.39289422945036917</c:v>
                </c:pt>
                <c:pt idx="13">
                  <c:v>0.38093044414352634</c:v>
                </c:pt>
                <c:pt idx="14">
                  <c:v>0.39256867266938261</c:v>
                </c:pt>
                <c:pt idx="15">
                  <c:v>0.39441119115044332</c:v>
                </c:pt>
                <c:pt idx="16">
                  <c:v>0.38147087895942872</c:v>
                </c:pt>
                <c:pt idx="17">
                  <c:v>0.38227827760922017</c:v>
                </c:pt>
                <c:pt idx="18">
                  <c:v>0.37608175007735312</c:v>
                </c:pt>
                <c:pt idx="19">
                  <c:v>0.40492643839214093</c:v>
                </c:pt>
                <c:pt idx="20">
                  <c:v>0.39443615749335209</c:v>
                </c:pt>
                <c:pt idx="21">
                  <c:v>0.415479175259514</c:v>
                </c:pt>
                <c:pt idx="22">
                  <c:v>0.39300600065811714</c:v>
                </c:pt>
                <c:pt idx="23">
                  <c:v>0.42186072243787104</c:v>
                </c:pt>
                <c:pt idx="24">
                  <c:v>0.42569534657160463</c:v>
                </c:pt>
                <c:pt idx="25">
                  <c:v>0.38160025101499073</c:v>
                </c:pt>
                <c:pt idx="26">
                  <c:v>0.42200917706590307</c:v>
                </c:pt>
                <c:pt idx="27">
                  <c:v>0.44051683982317913</c:v>
                </c:pt>
                <c:pt idx="28">
                  <c:v>0.44458210849827834</c:v>
                </c:pt>
                <c:pt idx="29">
                  <c:v>0.42202521630201123</c:v>
                </c:pt>
                <c:pt idx="30">
                  <c:v>0.45438380165211628</c:v>
                </c:pt>
                <c:pt idx="31">
                  <c:v>0.46207357303622443</c:v>
                </c:pt>
                <c:pt idx="32">
                  <c:v>0.47200869895814873</c:v>
                </c:pt>
                <c:pt idx="33">
                  <c:v>0.40507072501608182</c:v>
                </c:pt>
                <c:pt idx="34">
                  <c:v>0.4104846032111546</c:v>
                </c:pt>
                <c:pt idx="35">
                  <c:v>0.46760952856182686</c:v>
                </c:pt>
                <c:pt idx="36">
                  <c:v>0.42294943520679695</c:v>
                </c:pt>
                <c:pt idx="37">
                  <c:v>0.43838965750977688</c:v>
                </c:pt>
                <c:pt idx="38">
                  <c:v>0.44793361821708594</c:v>
                </c:pt>
                <c:pt idx="39">
                  <c:v>0.46420278841578566</c:v>
                </c:pt>
                <c:pt idx="40">
                  <c:v>0.46856704196337884</c:v>
                </c:pt>
                <c:pt idx="41">
                  <c:v>0.4497194537149074</c:v>
                </c:pt>
                <c:pt idx="42">
                  <c:v>0.44404038690792691</c:v>
                </c:pt>
                <c:pt idx="43">
                  <c:v>0.44632157843100284</c:v>
                </c:pt>
                <c:pt idx="44">
                  <c:v>0.46605284569034067</c:v>
                </c:pt>
                <c:pt idx="45">
                  <c:v>0.44746828740009387</c:v>
                </c:pt>
                <c:pt idx="46">
                  <c:v>0.46102208686293955</c:v>
                </c:pt>
                <c:pt idx="47">
                  <c:v>0.46673197172907965</c:v>
                </c:pt>
                <c:pt idx="48">
                  <c:v>0.42670693929597142</c:v>
                </c:pt>
                <c:pt idx="49">
                  <c:v>0.40295715796027687</c:v>
                </c:pt>
                <c:pt idx="50">
                  <c:v>0.41365166008753324</c:v>
                </c:pt>
                <c:pt idx="51">
                  <c:v>0.44320636199708241</c:v>
                </c:pt>
                <c:pt idx="52">
                  <c:v>0.42913250309830819</c:v>
                </c:pt>
                <c:pt idx="53">
                  <c:v>0.44556416150837369</c:v>
                </c:pt>
                <c:pt idx="54">
                  <c:v>0.45697478860436608</c:v>
                </c:pt>
                <c:pt idx="55">
                  <c:v>0.41140150435166961</c:v>
                </c:pt>
                <c:pt idx="56">
                  <c:v>0.4506443428682238</c:v>
                </c:pt>
                <c:pt idx="57">
                  <c:v>0.46366837617390305</c:v>
                </c:pt>
                <c:pt idx="58">
                  <c:v>0.47123161002282776</c:v>
                </c:pt>
                <c:pt idx="59">
                  <c:v>0.43330903937947302</c:v>
                </c:pt>
                <c:pt idx="60">
                  <c:v>0.44077934712804245</c:v>
                </c:pt>
                <c:pt idx="61">
                  <c:v>0.44415158718742476</c:v>
                </c:pt>
                <c:pt idx="62">
                  <c:v>0.46796030231764907</c:v>
                </c:pt>
                <c:pt idx="63">
                  <c:v>0.44925875093986134</c:v>
                </c:pt>
                <c:pt idx="64">
                  <c:v>0.44119670085867196</c:v>
                </c:pt>
                <c:pt idx="65">
                  <c:v>0.40539421044264834</c:v>
                </c:pt>
                <c:pt idx="66">
                  <c:v>0.38595152838476315</c:v>
                </c:pt>
                <c:pt idx="67">
                  <c:v>0.3970458974682865</c:v>
                </c:pt>
                <c:pt idx="68">
                  <c:v>0.4103938788559951</c:v>
                </c:pt>
                <c:pt idx="69">
                  <c:v>0.40599040862089864</c:v>
                </c:pt>
                <c:pt idx="70">
                  <c:v>0.44340496639384425</c:v>
                </c:pt>
                <c:pt idx="71">
                  <c:v>0.44105618043033062</c:v>
                </c:pt>
                <c:pt idx="72">
                  <c:v>0.38608799878622529</c:v>
                </c:pt>
                <c:pt idx="73">
                  <c:v>0.41890492640284799</c:v>
                </c:pt>
                <c:pt idx="74">
                  <c:v>0.4527574979807934</c:v>
                </c:pt>
                <c:pt idx="75">
                  <c:v>0.42832005385122485</c:v>
                </c:pt>
                <c:pt idx="76">
                  <c:v>0.4595339604657806</c:v>
                </c:pt>
                <c:pt idx="77">
                  <c:v>0.39096908657410318</c:v>
                </c:pt>
                <c:pt idx="78">
                  <c:v>0.43602769686264531</c:v>
                </c:pt>
                <c:pt idx="79">
                  <c:v>0.39066561736423255</c:v>
                </c:pt>
                <c:pt idx="80">
                  <c:v>0.41645647003451686</c:v>
                </c:pt>
                <c:pt idx="81">
                  <c:v>0.40349006562266865</c:v>
                </c:pt>
                <c:pt idx="82">
                  <c:v>0.39398003160835759</c:v>
                </c:pt>
                <c:pt idx="83">
                  <c:v>0.42898084647390894</c:v>
                </c:pt>
                <c:pt idx="84">
                  <c:v>0.39633988394170305</c:v>
                </c:pt>
                <c:pt idx="85">
                  <c:v>0.424242661964575</c:v>
                </c:pt>
                <c:pt idx="86">
                  <c:v>0.35597442907419474</c:v>
                </c:pt>
                <c:pt idx="87">
                  <c:v>0.36623742104878854</c:v>
                </c:pt>
                <c:pt idx="88">
                  <c:v>0.39075074229640339</c:v>
                </c:pt>
                <c:pt idx="89">
                  <c:v>0.43794443257873134</c:v>
                </c:pt>
                <c:pt idx="90">
                  <c:v>0.43918604997806887</c:v>
                </c:pt>
                <c:pt idx="91">
                  <c:v>0.38842311270993696</c:v>
                </c:pt>
                <c:pt idx="92">
                  <c:v>0.45201850699129059</c:v>
                </c:pt>
                <c:pt idx="93">
                  <c:v>0.43598480918751936</c:v>
                </c:pt>
                <c:pt idx="94">
                  <c:v>0.41376885900498572</c:v>
                </c:pt>
                <c:pt idx="95">
                  <c:v>0.43612752139207611</c:v>
                </c:pt>
                <c:pt idx="96">
                  <c:v>0.36856796445058704</c:v>
                </c:pt>
                <c:pt idx="97">
                  <c:v>0.37551299018131262</c:v>
                </c:pt>
                <c:pt idx="98">
                  <c:v>0.36310593513603628</c:v>
                </c:pt>
                <c:pt idx="99">
                  <c:v>0.38073494621499798</c:v>
                </c:pt>
                <c:pt idx="100">
                  <c:v>0.36037135811137871</c:v>
                </c:pt>
                <c:pt idx="101">
                  <c:v>0.37068117484399427</c:v>
                </c:pt>
                <c:pt idx="102">
                  <c:v>0.36777781819676292</c:v>
                </c:pt>
                <c:pt idx="103">
                  <c:v>0.36077613942238201</c:v>
                </c:pt>
                <c:pt idx="104">
                  <c:v>0.42256005967346477</c:v>
                </c:pt>
                <c:pt idx="105">
                  <c:v>0.39245769334831387</c:v>
                </c:pt>
                <c:pt idx="106">
                  <c:v>0.43409239640516634</c:v>
                </c:pt>
                <c:pt idx="107">
                  <c:v>0.4626625350243877</c:v>
                </c:pt>
                <c:pt idx="108">
                  <c:v>0.40145387111398129</c:v>
                </c:pt>
                <c:pt idx="109">
                  <c:v>0.40121279010999361</c:v>
                </c:pt>
                <c:pt idx="110">
                  <c:v>0.40222454021456577</c:v>
                </c:pt>
                <c:pt idx="111">
                  <c:v>0.39204686360212992</c:v>
                </c:pt>
                <c:pt idx="112">
                  <c:v>0.43862743152195516</c:v>
                </c:pt>
                <c:pt idx="113">
                  <c:v>0.43378984994214004</c:v>
                </c:pt>
                <c:pt idx="114">
                  <c:v>0.41294141716297533</c:v>
                </c:pt>
                <c:pt idx="115">
                  <c:v>0.38406713491516697</c:v>
                </c:pt>
                <c:pt idx="116">
                  <c:v>0.41907477064514687</c:v>
                </c:pt>
                <c:pt idx="117">
                  <c:v>0.4097409431135639</c:v>
                </c:pt>
                <c:pt idx="118">
                  <c:v>0.45015152119958107</c:v>
                </c:pt>
                <c:pt idx="119">
                  <c:v>0.45040654880770631</c:v>
                </c:pt>
                <c:pt idx="120">
                  <c:v>0.43416142343301262</c:v>
                </c:pt>
                <c:pt idx="121">
                  <c:v>0.4094367780044505</c:v>
                </c:pt>
                <c:pt idx="122">
                  <c:v>0.43505389830668895</c:v>
                </c:pt>
                <c:pt idx="123">
                  <c:v>0.43905719325258524</c:v>
                </c:pt>
                <c:pt idx="124">
                  <c:v>0.41936628876458271</c:v>
                </c:pt>
                <c:pt idx="125">
                  <c:v>0.46103579009448642</c:v>
                </c:pt>
                <c:pt idx="126">
                  <c:v>0.44493798362452364</c:v>
                </c:pt>
                <c:pt idx="127">
                  <c:v>0.46378247587983795</c:v>
                </c:pt>
                <c:pt idx="128">
                  <c:v>0.43606138255122034</c:v>
                </c:pt>
                <c:pt idx="129">
                  <c:v>0.4246400580331175</c:v>
                </c:pt>
                <c:pt idx="130">
                  <c:v>0.39207095327390501</c:v>
                </c:pt>
                <c:pt idx="131">
                  <c:v>0.4326259485840615</c:v>
                </c:pt>
                <c:pt idx="132">
                  <c:v>0.44737122318927547</c:v>
                </c:pt>
                <c:pt idx="133">
                  <c:v>0.41942251898664973</c:v>
                </c:pt>
                <c:pt idx="134">
                  <c:v>0.46664290323904106</c:v>
                </c:pt>
                <c:pt idx="135">
                  <c:v>0.40813368158094515</c:v>
                </c:pt>
                <c:pt idx="136">
                  <c:v>0.40870247710237767</c:v>
                </c:pt>
                <c:pt idx="137">
                  <c:v>0.40682856212654872</c:v>
                </c:pt>
                <c:pt idx="138">
                  <c:v>0.42886947014655202</c:v>
                </c:pt>
                <c:pt idx="139">
                  <c:v>0.4437836133068202</c:v>
                </c:pt>
                <c:pt idx="140">
                  <c:v>0.42665640872495053</c:v>
                </c:pt>
                <c:pt idx="141">
                  <c:v>0.48324888203221616</c:v>
                </c:pt>
                <c:pt idx="142">
                  <c:v>0.49283340586450108</c:v>
                </c:pt>
                <c:pt idx="143">
                  <c:v>0.45935010396713016</c:v>
                </c:pt>
                <c:pt idx="144">
                  <c:v>0.48919578339073649</c:v>
                </c:pt>
                <c:pt idx="145">
                  <c:v>0.49082918232129497</c:v>
                </c:pt>
                <c:pt idx="146">
                  <c:v>0.49287676775078432</c:v>
                </c:pt>
                <c:pt idx="147">
                  <c:v>0.47847625498137603</c:v>
                </c:pt>
                <c:pt idx="148">
                  <c:v>0.4953133441508798</c:v>
                </c:pt>
                <c:pt idx="149">
                  <c:v>0.4442782197658659</c:v>
                </c:pt>
                <c:pt idx="150">
                  <c:v>0.49778266948722127</c:v>
                </c:pt>
                <c:pt idx="151">
                  <c:v>0.49684319456939519</c:v>
                </c:pt>
                <c:pt idx="152">
                  <c:v>0.46175312434872057</c:v>
                </c:pt>
                <c:pt idx="153">
                  <c:v>0.46419757676514034</c:v>
                </c:pt>
                <c:pt idx="154">
                  <c:v>0.49395524654396522</c:v>
                </c:pt>
                <c:pt idx="155">
                  <c:v>0.50061963771702611</c:v>
                </c:pt>
                <c:pt idx="156">
                  <c:v>0.47311375385489662</c:v>
                </c:pt>
                <c:pt idx="157">
                  <c:v>0.48922726926005911</c:v>
                </c:pt>
                <c:pt idx="158">
                  <c:v>0.45046751672354673</c:v>
                </c:pt>
                <c:pt idx="159">
                  <c:v>0.48142622160940884</c:v>
                </c:pt>
                <c:pt idx="160">
                  <c:v>0.48541555965798533</c:v>
                </c:pt>
                <c:pt idx="161">
                  <c:v>0.44348509527425012</c:v>
                </c:pt>
                <c:pt idx="162">
                  <c:v>0.43743633737578291</c:v>
                </c:pt>
                <c:pt idx="163">
                  <c:v>0.41463176570758153</c:v>
                </c:pt>
                <c:pt idx="164">
                  <c:v>0.42856432475006095</c:v>
                </c:pt>
                <c:pt idx="165">
                  <c:v>0.39346749444673701</c:v>
                </c:pt>
                <c:pt idx="166">
                  <c:v>0.42621568959736444</c:v>
                </c:pt>
                <c:pt idx="167">
                  <c:v>0.48169688826509266</c:v>
                </c:pt>
                <c:pt idx="168">
                  <c:v>0.41006408129517458</c:v>
                </c:pt>
                <c:pt idx="169">
                  <c:v>0.43872813640909419</c:v>
                </c:pt>
                <c:pt idx="170">
                  <c:v>0.41358793026936835</c:v>
                </c:pt>
                <c:pt idx="171">
                  <c:v>0.43728593092706208</c:v>
                </c:pt>
                <c:pt idx="172">
                  <c:v>0.4364297130487873</c:v>
                </c:pt>
                <c:pt idx="173">
                  <c:v>0.43373786484389965</c:v>
                </c:pt>
                <c:pt idx="174">
                  <c:v>0.38074507719339495</c:v>
                </c:pt>
                <c:pt idx="175">
                  <c:v>0.40477808900105866</c:v>
                </c:pt>
                <c:pt idx="176">
                  <c:v>0.39191057553853637</c:v>
                </c:pt>
                <c:pt idx="177">
                  <c:v>0.43541679409561007</c:v>
                </c:pt>
                <c:pt idx="178">
                  <c:v>0.42791976381447794</c:v>
                </c:pt>
                <c:pt idx="179">
                  <c:v>0.41780222162774255</c:v>
                </c:pt>
                <c:pt idx="180">
                  <c:v>0.44086252784233126</c:v>
                </c:pt>
                <c:pt idx="181">
                  <c:v>0.4150617951302793</c:v>
                </c:pt>
                <c:pt idx="182">
                  <c:v>0.38314538427015971</c:v>
                </c:pt>
                <c:pt idx="183">
                  <c:v>0.44698552742610698</c:v>
                </c:pt>
                <c:pt idx="184">
                  <c:v>0.38225313709813497</c:v>
                </c:pt>
                <c:pt idx="185">
                  <c:v>0.41550178996648923</c:v>
                </c:pt>
                <c:pt idx="186">
                  <c:v>0.42304042514889012</c:v>
                </c:pt>
                <c:pt idx="187">
                  <c:v>0.42925346934218578</c:v>
                </c:pt>
                <c:pt idx="188">
                  <c:v>0.40231966973299854</c:v>
                </c:pt>
                <c:pt idx="189">
                  <c:v>0.39573840330429932</c:v>
                </c:pt>
                <c:pt idx="190">
                  <c:v>0.40800008923321435</c:v>
                </c:pt>
                <c:pt idx="191">
                  <c:v>0.38623048905770319</c:v>
                </c:pt>
                <c:pt idx="192">
                  <c:v>0.42023584363202132</c:v>
                </c:pt>
                <c:pt idx="193">
                  <c:v>0.42627635237791911</c:v>
                </c:pt>
                <c:pt idx="194">
                  <c:v>0.37860468989685292</c:v>
                </c:pt>
                <c:pt idx="195">
                  <c:v>0.40234571712607448</c:v>
                </c:pt>
                <c:pt idx="196">
                  <c:v>0.41831351342652456</c:v>
                </c:pt>
                <c:pt idx="197">
                  <c:v>0.39151071178214425</c:v>
                </c:pt>
                <c:pt idx="198">
                  <c:v>0.42634971013692174</c:v>
                </c:pt>
                <c:pt idx="199">
                  <c:v>0.40251823117696328</c:v>
                </c:pt>
                <c:pt idx="200">
                  <c:v>0.42598848691026348</c:v>
                </c:pt>
                <c:pt idx="201">
                  <c:v>0.40680883386630801</c:v>
                </c:pt>
                <c:pt idx="202">
                  <c:v>0.44818865733344737</c:v>
                </c:pt>
                <c:pt idx="203">
                  <c:v>0.43477644058525289</c:v>
                </c:pt>
                <c:pt idx="204">
                  <c:v>0.44233808177007122</c:v>
                </c:pt>
                <c:pt idx="205">
                  <c:v>0.42094165336231504</c:v>
                </c:pt>
                <c:pt idx="206">
                  <c:v>0.40570759893389163</c:v>
                </c:pt>
                <c:pt idx="207">
                  <c:v>0.41153873849607742</c:v>
                </c:pt>
                <c:pt idx="208">
                  <c:v>0.41032237785269754</c:v>
                </c:pt>
                <c:pt idx="209">
                  <c:v>0.42739836930804453</c:v>
                </c:pt>
                <c:pt idx="210">
                  <c:v>0.38798698428530404</c:v>
                </c:pt>
                <c:pt idx="211">
                  <c:v>0.4109547244993168</c:v>
                </c:pt>
                <c:pt idx="212">
                  <c:v>0.36959098179901589</c:v>
                </c:pt>
                <c:pt idx="213">
                  <c:v>0.36645785299907463</c:v>
                </c:pt>
                <c:pt idx="214">
                  <c:v>9.1768054971914356E-2</c:v>
                </c:pt>
                <c:pt idx="215">
                  <c:v>8.4206229522826845E-2</c:v>
                </c:pt>
                <c:pt idx="216">
                  <c:v>0.10020007447938337</c:v>
                </c:pt>
                <c:pt idx="217">
                  <c:v>6.6490413269052126E-2</c:v>
                </c:pt>
                <c:pt idx="218">
                  <c:v>9.4082851882755683E-2</c:v>
                </c:pt>
                <c:pt idx="219">
                  <c:v>0.11793169466133406</c:v>
                </c:pt>
                <c:pt idx="220">
                  <c:v>0.11042279885708658</c:v>
                </c:pt>
                <c:pt idx="221">
                  <c:v>0.13710211402433609</c:v>
                </c:pt>
                <c:pt idx="222">
                  <c:v>0.23952205917292022</c:v>
                </c:pt>
                <c:pt idx="223">
                  <c:v>0.33476677802078081</c:v>
                </c:pt>
                <c:pt idx="224">
                  <c:v>0.42444543279675023</c:v>
                </c:pt>
                <c:pt idx="225">
                  <c:v>0.41364796530846087</c:v>
                </c:pt>
                <c:pt idx="226">
                  <c:v>0.37604080473118512</c:v>
                </c:pt>
                <c:pt idx="227">
                  <c:v>0.36140723947337328</c:v>
                </c:pt>
                <c:pt idx="228">
                  <c:v>0.40040007486843526</c:v>
                </c:pt>
                <c:pt idx="229">
                  <c:v>0.39607956577408071</c:v>
                </c:pt>
                <c:pt idx="230">
                  <c:v>0.37159683137702232</c:v>
                </c:pt>
                <c:pt idx="231">
                  <c:v>0.38271630843057253</c:v>
                </c:pt>
                <c:pt idx="232">
                  <c:v>0.3518606118175947</c:v>
                </c:pt>
                <c:pt idx="233">
                  <c:v>0.39084272511750023</c:v>
                </c:pt>
                <c:pt idx="234">
                  <c:v>0.40934995232918653</c:v>
                </c:pt>
                <c:pt idx="235">
                  <c:v>0.41350229673837519</c:v>
                </c:pt>
                <c:pt idx="236">
                  <c:v>0.42658127570494808</c:v>
                </c:pt>
                <c:pt idx="237">
                  <c:v>0.39969993311624635</c:v>
                </c:pt>
                <c:pt idx="238">
                  <c:v>0.45991922264461255</c:v>
                </c:pt>
                <c:pt idx="239">
                  <c:v>0.45532244464403882</c:v>
                </c:pt>
                <c:pt idx="240">
                  <c:v>0.42878222975573022</c:v>
                </c:pt>
                <c:pt idx="241">
                  <c:v>0.43112101176185424</c:v>
                </c:pt>
                <c:pt idx="242">
                  <c:v>0.4212684447531308</c:v>
                </c:pt>
                <c:pt idx="243">
                  <c:v>0.45364587621047703</c:v>
                </c:pt>
                <c:pt idx="244">
                  <c:v>0.44646593621411534</c:v>
                </c:pt>
                <c:pt idx="245">
                  <c:v>0.45420720567720024</c:v>
                </c:pt>
                <c:pt idx="246">
                  <c:v>0.38367490024151157</c:v>
                </c:pt>
                <c:pt idx="247">
                  <c:v>0.42219685148742608</c:v>
                </c:pt>
                <c:pt idx="248">
                  <c:v>0.41230266984290409</c:v>
                </c:pt>
                <c:pt idx="249">
                  <c:v>0.43840231272826619</c:v>
                </c:pt>
                <c:pt idx="250">
                  <c:v>0.43862481506985185</c:v>
                </c:pt>
                <c:pt idx="251">
                  <c:v>0.46384565116839871</c:v>
                </c:pt>
                <c:pt idx="252">
                  <c:v>0.39841931316838564</c:v>
                </c:pt>
                <c:pt idx="253">
                  <c:v>0.42418698487288664</c:v>
                </c:pt>
                <c:pt idx="254">
                  <c:v>0.44338717925549348</c:v>
                </c:pt>
                <c:pt idx="255">
                  <c:v>0.44731833251295078</c:v>
                </c:pt>
                <c:pt idx="256">
                  <c:v>0.47191364200743718</c:v>
                </c:pt>
                <c:pt idx="257">
                  <c:v>0.46504599073057606</c:v>
                </c:pt>
                <c:pt idx="258">
                  <c:v>0.41941393921297809</c:v>
                </c:pt>
                <c:pt idx="259">
                  <c:v>0.41000260708694303</c:v>
                </c:pt>
                <c:pt idx="260">
                  <c:v>0.40857049647776661</c:v>
                </c:pt>
                <c:pt idx="261">
                  <c:v>0.40157156942645994</c:v>
                </c:pt>
                <c:pt idx="262">
                  <c:v>0.38937766659909723</c:v>
                </c:pt>
                <c:pt idx="263">
                  <c:v>0.39095354806520427</c:v>
                </c:pt>
                <c:pt idx="264">
                  <c:v>0.42533722930091322</c:v>
                </c:pt>
                <c:pt idx="265">
                  <c:v>0.46559467551127498</c:v>
                </c:pt>
                <c:pt idx="266">
                  <c:v>0.42691689120715798</c:v>
                </c:pt>
                <c:pt idx="267">
                  <c:v>0.44038654228569951</c:v>
                </c:pt>
                <c:pt idx="268">
                  <c:v>0.40329737819412048</c:v>
                </c:pt>
                <c:pt idx="269">
                  <c:v>0.44856626700318436</c:v>
                </c:pt>
                <c:pt idx="270">
                  <c:v>0.43579017756389843</c:v>
                </c:pt>
                <c:pt idx="271">
                  <c:v>0.44576264887072348</c:v>
                </c:pt>
                <c:pt idx="272">
                  <c:v>0.43125431528800096</c:v>
                </c:pt>
                <c:pt idx="273">
                  <c:v>0.44523758367964278</c:v>
                </c:pt>
                <c:pt idx="274">
                  <c:v>0.44331011510078094</c:v>
                </c:pt>
                <c:pt idx="275">
                  <c:v>0.38238610003980705</c:v>
                </c:pt>
                <c:pt idx="276">
                  <c:v>0.41087002093030511</c:v>
                </c:pt>
                <c:pt idx="277">
                  <c:v>0.38772164476866833</c:v>
                </c:pt>
                <c:pt idx="278">
                  <c:v>0.40096313028358704</c:v>
                </c:pt>
                <c:pt idx="279">
                  <c:v>0.39673611757585925</c:v>
                </c:pt>
                <c:pt idx="280">
                  <c:v>0.40869630188022488</c:v>
                </c:pt>
                <c:pt idx="281">
                  <c:v>0.39891470460110789</c:v>
                </c:pt>
                <c:pt idx="282">
                  <c:v>0.41700068395718592</c:v>
                </c:pt>
                <c:pt idx="283">
                  <c:v>0.42147164757579414</c:v>
                </c:pt>
                <c:pt idx="284">
                  <c:v>0.40785624094514455</c:v>
                </c:pt>
                <c:pt idx="285">
                  <c:v>0.40598934865581177</c:v>
                </c:pt>
                <c:pt idx="286">
                  <c:v>0.44819983710208117</c:v>
                </c:pt>
                <c:pt idx="287">
                  <c:v>0.41365820535698128</c:v>
                </c:pt>
                <c:pt idx="288">
                  <c:v>0.40353555926814227</c:v>
                </c:pt>
                <c:pt idx="289">
                  <c:v>0.39383967338828768</c:v>
                </c:pt>
                <c:pt idx="290">
                  <c:v>0.4068321813528627</c:v>
                </c:pt>
                <c:pt idx="291">
                  <c:v>0.3944975736312038</c:v>
                </c:pt>
                <c:pt idx="292">
                  <c:v>0.41045404438226779</c:v>
                </c:pt>
                <c:pt idx="293">
                  <c:v>0.39575749164035845</c:v>
                </c:pt>
                <c:pt idx="294">
                  <c:v>0.35037912482930567</c:v>
                </c:pt>
                <c:pt idx="295">
                  <c:v>0.37583882331876073</c:v>
                </c:pt>
                <c:pt idx="296">
                  <c:v>0.37675881286815588</c:v>
                </c:pt>
                <c:pt idx="297">
                  <c:v>0.36658920710027548</c:v>
                </c:pt>
                <c:pt idx="298">
                  <c:v>0.37932982668111792</c:v>
                </c:pt>
                <c:pt idx="299">
                  <c:v>0.38985851423780488</c:v>
                </c:pt>
                <c:pt idx="300">
                  <c:v>0.41001708326164849</c:v>
                </c:pt>
                <c:pt idx="301">
                  <c:v>0.41253705056661161</c:v>
                </c:pt>
                <c:pt idx="302">
                  <c:v>0.41518157046953086</c:v>
                </c:pt>
                <c:pt idx="303">
                  <c:v>0.41268243253554759</c:v>
                </c:pt>
                <c:pt idx="304">
                  <c:v>0.42420698382954003</c:v>
                </c:pt>
                <c:pt idx="305">
                  <c:v>0.41995390243612185</c:v>
                </c:pt>
                <c:pt idx="306">
                  <c:v>0.4315732301832842</c:v>
                </c:pt>
                <c:pt idx="307">
                  <c:v>0.42624773609614036</c:v>
                </c:pt>
                <c:pt idx="308">
                  <c:v>0.41482150417076907</c:v>
                </c:pt>
                <c:pt idx="309">
                  <c:v>0.41965044692749937</c:v>
                </c:pt>
                <c:pt idx="310">
                  <c:v>0.40827238627638973</c:v>
                </c:pt>
                <c:pt idx="311">
                  <c:v>0.44867978616882537</c:v>
                </c:pt>
                <c:pt idx="312">
                  <c:v>0.44546327921813184</c:v>
                </c:pt>
                <c:pt idx="313">
                  <c:v>0.43342630812568333</c:v>
                </c:pt>
                <c:pt idx="314">
                  <c:v>0.45855212725922251</c:v>
                </c:pt>
                <c:pt idx="315">
                  <c:v>0.42484003510683793</c:v>
                </c:pt>
                <c:pt idx="316">
                  <c:v>0.47374841779797766</c:v>
                </c:pt>
                <c:pt idx="317">
                  <c:v>0.45137052570357639</c:v>
                </c:pt>
                <c:pt idx="318">
                  <c:v>0.45681836808076554</c:v>
                </c:pt>
                <c:pt idx="319">
                  <c:v>0.40301489431415888</c:v>
                </c:pt>
                <c:pt idx="320">
                  <c:v>0.41597565254738134</c:v>
                </c:pt>
                <c:pt idx="321">
                  <c:v>0.4371968935259522</c:v>
                </c:pt>
                <c:pt idx="322">
                  <c:v>0.44787230733604017</c:v>
                </c:pt>
                <c:pt idx="323">
                  <c:v>0.47727359808349301</c:v>
                </c:pt>
                <c:pt idx="324">
                  <c:v>0.46085621482547057</c:v>
                </c:pt>
                <c:pt idx="325">
                  <c:v>0.47147014754403627</c:v>
                </c:pt>
                <c:pt idx="326">
                  <c:v>0.45720471858776418</c:v>
                </c:pt>
                <c:pt idx="327">
                  <c:v>0.41595959022533463</c:v>
                </c:pt>
                <c:pt idx="328">
                  <c:v>0.43126204081254943</c:v>
                </c:pt>
                <c:pt idx="329">
                  <c:v>0.3712429219934833</c:v>
                </c:pt>
                <c:pt idx="330">
                  <c:v>0.47713843026175651</c:v>
                </c:pt>
                <c:pt idx="331">
                  <c:v>0.43489127725038429</c:v>
                </c:pt>
                <c:pt idx="332">
                  <c:v>0.45665861698495985</c:v>
                </c:pt>
                <c:pt idx="333">
                  <c:v>0.43749391674135207</c:v>
                </c:pt>
                <c:pt idx="334">
                  <c:v>0.4019517591443833</c:v>
                </c:pt>
                <c:pt idx="335">
                  <c:v>0.40537839916608287</c:v>
                </c:pt>
                <c:pt idx="336">
                  <c:v>0.39907730850143031</c:v>
                </c:pt>
                <c:pt idx="337">
                  <c:v>0.41574359854714565</c:v>
                </c:pt>
                <c:pt idx="338">
                  <c:v>0.43466701097603327</c:v>
                </c:pt>
                <c:pt idx="339">
                  <c:v>0.46199505853892686</c:v>
                </c:pt>
                <c:pt idx="340">
                  <c:v>0.46220360430409418</c:v>
                </c:pt>
                <c:pt idx="341">
                  <c:v>0.48939018722691341</c:v>
                </c:pt>
                <c:pt idx="342">
                  <c:v>0.4769971115154199</c:v>
                </c:pt>
                <c:pt idx="343">
                  <c:v>0.48547843350434544</c:v>
                </c:pt>
                <c:pt idx="344">
                  <c:v>0.46038639467420039</c:v>
                </c:pt>
                <c:pt idx="345">
                  <c:v>0.44752469257697097</c:v>
                </c:pt>
                <c:pt idx="346">
                  <c:v>0.47861995515904104</c:v>
                </c:pt>
                <c:pt idx="347">
                  <c:v>0.46802007098849147</c:v>
                </c:pt>
                <c:pt idx="348">
                  <c:v>0.44507239822004735</c:v>
                </c:pt>
                <c:pt idx="349">
                  <c:v>0.39094833792030698</c:v>
                </c:pt>
                <c:pt idx="350">
                  <c:v>0.44649446511934743</c:v>
                </c:pt>
                <c:pt idx="351">
                  <c:v>0.43403387324517961</c:v>
                </c:pt>
                <c:pt idx="352">
                  <c:v>0.42524861579501438</c:v>
                </c:pt>
                <c:pt idx="353">
                  <c:v>0.43996167089519389</c:v>
                </c:pt>
                <c:pt idx="354">
                  <c:v>0.43482897452610897</c:v>
                </c:pt>
                <c:pt idx="355">
                  <c:v>0.45122632851650535</c:v>
                </c:pt>
                <c:pt idx="356">
                  <c:v>0.41333895224523021</c:v>
                </c:pt>
                <c:pt idx="357">
                  <c:v>0.46810382984466503</c:v>
                </c:pt>
                <c:pt idx="358">
                  <c:v>0.40002657791520396</c:v>
                </c:pt>
                <c:pt idx="359">
                  <c:v>0.40492818277733772</c:v>
                </c:pt>
                <c:pt idx="360">
                  <c:v>0.40977505827893329</c:v>
                </c:pt>
                <c:pt idx="361">
                  <c:v>0.38946654894068139</c:v>
                </c:pt>
                <c:pt idx="362">
                  <c:v>0.41876478580485238</c:v>
                </c:pt>
                <c:pt idx="363">
                  <c:v>0.38552728434450512</c:v>
                </c:pt>
                <c:pt idx="364">
                  <c:v>0.39955967859618813</c:v>
                </c:pt>
                <c:pt idx="365">
                  <c:v>0.39866169952438929</c:v>
                </c:pt>
                <c:pt idx="366">
                  <c:v>0.41658680837137063</c:v>
                </c:pt>
                <c:pt idx="367">
                  <c:v>0.46164018168311488</c:v>
                </c:pt>
                <c:pt idx="368">
                  <c:v>0.43420449091930441</c:v>
                </c:pt>
                <c:pt idx="369">
                  <c:v>0.49564476002789448</c:v>
                </c:pt>
                <c:pt idx="370">
                  <c:v>0.35554305887902971</c:v>
                </c:pt>
                <c:pt idx="371">
                  <c:v>0.46738771015607405</c:v>
                </c:pt>
                <c:pt idx="372">
                  <c:v>0.42926931567102394</c:v>
                </c:pt>
                <c:pt idx="373">
                  <c:v>0.39391252723558656</c:v>
                </c:pt>
                <c:pt idx="374">
                  <c:v>0.39232664293848973</c:v>
                </c:pt>
                <c:pt idx="375">
                  <c:v>0.37663517115929973</c:v>
                </c:pt>
                <c:pt idx="376">
                  <c:v>0.43465637319772599</c:v>
                </c:pt>
                <c:pt idx="377">
                  <c:v>0.41691946858531603</c:v>
                </c:pt>
                <c:pt idx="378">
                  <c:v>0.40523859387306971</c:v>
                </c:pt>
                <c:pt idx="379">
                  <c:v>0.41537503809522874</c:v>
                </c:pt>
                <c:pt idx="380">
                  <c:v>0.43680723505295582</c:v>
                </c:pt>
                <c:pt idx="381">
                  <c:v>0.44923275624888936</c:v>
                </c:pt>
                <c:pt idx="382">
                  <c:v>0.43009263769184031</c:v>
                </c:pt>
                <c:pt idx="383">
                  <c:v>0.39792400623640317</c:v>
                </c:pt>
                <c:pt idx="384">
                  <c:v>0.3866757124205808</c:v>
                </c:pt>
                <c:pt idx="385">
                  <c:v>0.36679211246521082</c:v>
                </c:pt>
                <c:pt idx="386">
                  <c:v>0.39251035070354895</c:v>
                </c:pt>
                <c:pt idx="387">
                  <c:v>0.38276389694725443</c:v>
                </c:pt>
                <c:pt idx="388">
                  <c:v>0.41318288322018204</c:v>
                </c:pt>
                <c:pt idx="389">
                  <c:v>0.39972653697094035</c:v>
                </c:pt>
                <c:pt idx="390">
                  <c:v>0.40474133436680754</c:v>
                </c:pt>
                <c:pt idx="391">
                  <c:v>0.40742236824038663</c:v>
                </c:pt>
                <c:pt idx="392">
                  <c:v>0.38299369915882964</c:v>
                </c:pt>
                <c:pt idx="393">
                  <c:v>0.44508147373999507</c:v>
                </c:pt>
                <c:pt idx="394">
                  <c:v>0.38797595466190632</c:v>
                </c:pt>
                <c:pt idx="395">
                  <c:v>0.39658364318492029</c:v>
                </c:pt>
                <c:pt idx="396">
                  <c:v>0.39082655239110592</c:v>
                </c:pt>
                <c:pt idx="397">
                  <c:v>0.39871922250192832</c:v>
                </c:pt>
                <c:pt idx="398">
                  <c:v>0.40690951758980154</c:v>
                </c:pt>
                <c:pt idx="399">
                  <c:v>0.39441538809015536</c:v>
                </c:pt>
                <c:pt idx="400">
                  <c:v>0.4155296865242819</c:v>
                </c:pt>
                <c:pt idx="401">
                  <c:v>0.39873685194311503</c:v>
                </c:pt>
                <c:pt idx="402">
                  <c:v>0.4282191079743714</c:v>
                </c:pt>
                <c:pt idx="403">
                  <c:v>0.44182130323918145</c:v>
                </c:pt>
                <c:pt idx="404">
                  <c:v>0.4421007083020555</c:v>
                </c:pt>
                <c:pt idx="405">
                  <c:v>0.42466298762810079</c:v>
                </c:pt>
                <c:pt idx="406">
                  <c:v>0.40484773599762619</c:v>
                </c:pt>
                <c:pt idx="407">
                  <c:v>0.42580752089126922</c:v>
                </c:pt>
                <c:pt idx="408">
                  <c:v>0.43575794530732664</c:v>
                </c:pt>
                <c:pt idx="409">
                  <c:v>0.43164807508036518</c:v>
                </c:pt>
                <c:pt idx="410">
                  <c:v>0.43327473904682551</c:v>
                </c:pt>
                <c:pt idx="411">
                  <c:v>0.43706034656057663</c:v>
                </c:pt>
                <c:pt idx="412">
                  <c:v>0.4046040059273967</c:v>
                </c:pt>
                <c:pt idx="413">
                  <c:v>0.44277842049361987</c:v>
                </c:pt>
                <c:pt idx="414">
                  <c:v>0.44559807477465868</c:v>
                </c:pt>
                <c:pt idx="415">
                  <c:v>0.36332938239407392</c:v>
                </c:pt>
                <c:pt idx="416">
                  <c:v>0.36398321846032367</c:v>
                </c:pt>
                <c:pt idx="417">
                  <c:v>0.35739759557141931</c:v>
                </c:pt>
                <c:pt idx="418">
                  <c:v>0.35372345581648862</c:v>
                </c:pt>
                <c:pt idx="419">
                  <c:v>0.36868108953375056</c:v>
                </c:pt>
                <c:pt idx="420">
                  <c:v>0.3500190053508922</c:v>
                </c:pt>
                <c:pt idx="421">
                  <c:v>0.36496327001572282</c:v>
                </c:pt>
                <c:pt idx="422">
                  <c:v>0.3497687606705937</c:v>
                </c:pt>
                <c:pt idx="423">
                  <c:v>0.35253916832791987</c:v>
                </c:pt>
                <c:pt idx="424">
                  <c:v>0.35972609642543796</c:v>
                </c:pt>
                <c:pt idx="425">
                  <c:v>0.35359151600608857</c:v>
                </c:pt>
                <c:pt idx="426">
                  <c:v>0.36495844546827422</c:v>
                </c:pt>
                <c:pt idx="427">
                  <c:v>0.34799445735993784</c:v>
                </c:pt>
                <c:pt idx="428">
                  <c:v>0.36535925571891703</c:v>
                </c:pt>
                <c:pt idx="429">
                  <c:v>0.34758952871694937</c:v>
                </c:pt>
                <c:pt idx="430">
                  <c:v>0.36904982453684726</c:v>
                </c:pt>
                <c:pt idx="431">
                  <c:v>0.35700846324974927</c:v>
                </c:pt>
                <c:pt idx="432">
                  <c:v>0.3540733152504385</c:v>
                </c:pt>
                <c:pt idx="433">
                  <c:v>0.36338641009755412</c:v>
                </c:pt>
                <c:pt idx="434">
                  <c:v>0.35058228279797848</c:v>
                </c:pt>
                <c:pt idx="435">
                  <c:v>0.36579498703120988</c:v>
                </c:pt>
                <c:pt idx="436">
                  <c:v>0.3515520929018679</c:v>
                </c:pt>
                <c:pt idx="437">
                  <c:v>0.36560269737178203</c:v>
                </c:pt>
                <c:pt idx="438">
                  <c:v>0.36356108618949096</c:v>
                </c:pt>
                <c:pt idx="439">
                  <c:v>0.35833703174452392</c:v>
                </c:pt>
                <c:pt idx="440">
                  <c:v>0.36518265792032706</c:v>
                </c:pt>
                <c:pt idx="441">
                  <c:v>0.35416040410629573</c:v>
                </c:pt>
                <c:pt idx="442">
                  <c:v>0.36606003896765316</c:v>
                </c:pt>
                <c:pt idx="443">
                  <c:v>0.35341707424778795</c:v>
                </c:pt>
                <c:pt idx="444">
                  <c:v>0.37443026679390923</c:v>
                </c:pt>
                <c:pt idx="445">
                  <c:v>0.35401524529707235</c:v>
                </c:pt>
                <c:pt idx="446">
                  <c:v>0.36443552233147064</c:v>
                </c:pt>
                <c:pt idx="447">
                  <c:v>0.36180430553707488</c:v>
                </c:pt>
                <c:pt idx="448">
                  <c:v>0.35383850885709739</c:v>
                </c:pt>
                <c:pt idx="449">
                  <c:v>0.36350832777087866</c:v>
                </c:pt>
                <c:pt idx="450">
                  <c:v>0.35268873302620274</c:v>
                </c:pt>
                <c:pt idx="451">
                  <c:v>0.36547623218378683</c:v>
                </c:pt>
                <c:pt idx="452">
                  <c:v>0.35334777883732599</c:v>
                </c:pt>
                <c:pt idx="453">
                  <c:v>0.37329524830036093</c:v>
                </c:pt>
                <c:pt idx="454">
                  <c:v>0.35176291361127071</c:v>
                </c:pt>
                <c:pt idx="455">
                  <c:v>0.37358391365150967</c:v>
                </c:pt>
                <c:pt idx="456">
                  <c:v>0.34919271293721971</c:v>
                </c:pt>
                <c:pt idx="457">
                  <c:v>0.37047681784743064</c:v>
                </c:pt>
                <c:pt idx="458">
                  <c:v>0.36205060031466407</c:v>
                </c:pt>
                <c:pt idx="459">
                  <c:v>0.35028316407805438</c:v>
                </c:pt>
                <c:pt idx="460">
                  <c:v>0.36822824828080153</c:v>
                </c:pt>
                <c:pt idx="461">
                  <c:v>0.34935844919896669</c:v>
                </c:pt>
                <c:pt idx="462">
                  <c:v>0.37144380988955222</c:v>
                </c:pt>
                <c:pt idx="463">
                  <c:v>0.35115874773721761</c:v>
                </c:pt>
                <c:pt idx="464">
                  <c:v>0.37361181473266569</c:v>
                </c:pt>
                <c:pt idx="465">
                  <c:v>0.35396748700892072</c:v>
                </c:pt>
                <c:pt idx="466">
                  <c:v>0.36444458271110702</c:v>
                </c:pt>
                <c:pt idx="467">
                  <c:v>0.35463503182132267</c:v>
                </c:pt>
                <c:pt idx="468">
                  <c:v>0.35485242976986958</c:v>
                </c:pt>
                <c:pt idx="469">
                  <c:v>0.3598414214295898</c:v>
                </c:pt>
                <c:pt idx="470">
                  <c:v>0.35142143781922541</c:v>
                </c:pt>
                <c:pt idx="471">
                  <c:v>0.36441891398878284</c:v>
                </c:pt>
                <c:pt idx="472">
                  <c:v>0.34840327463120457</c:v>
                </c:pt>
                <c:pt idx="473">
                  <c:v>0.36613571982438115</c:v>
                </c:pt>
                <c:pt idx="474">
                  <c:v>0.34793548147513981</c:v>
                </c:pt>
                <c:pt idx="475">
                  <c:v>0.34798689966451385</c:v>
                </c:pt>
                <c:pt idx="476">
                  <c:v>0.35233964079304908</c:v>
                </c:pt>
                <c:pt idx="477">
                  <c:v>0.34524954295926341</c:v>
                </c:pt>
                <c:pt idx="478">
                  <c:v>0.36925679342573464</c:v>
                </c:pt>
                <c:pt idx="479">
                  <c:v>0.35526118908720572</c:v>
                </c:pt>
                <c:pt idx="480">
                  <c:v>0.3641627309088869</c:v>
                </c:pt>
                <c:pt idx="481">
                  <c:v>0.3506681381435951</c:v>
                </c:pt>
                <c:pt idx="482">
                  <c:v>0.34547876085231405</c:v>
                </c:pt>
                <c:pt idx="483">
                  <c:v>0.35350630330332533</c:v>
                </c:pt>
                <c:pt idx="484">
                  <c:v>0.3409169666955606</c:v>
                </c:pt>
                <c:pt idx="485">
                  <c:v>0.36200358056328663</c:v>
                </c:pt>
                <c:pt idx="486">
                  <c:v>0.34751099900844407</c:v>
                </c:pt>
                <c:pt idx="487">
                  <c:v>0.35724979316163885</c:v>
                </c:pt>
                <c:pt idx="488">
                  <c:v>0.34775463797599027</c:v>
                </c:pt>
                <c:pt idx="489">
                  <c:v>0.3476315591718116</c:v>
                </c:pt>
                <c:pt idx="490">
                  <c:v>0.35699767384150261</c:v>
                </c:pt>
                <c:pt idx="491">
                  <c:v>0.3405294756098704</c:v>
                </c:pt>
                <c:pt idx="492">
                  <c:v>0.36100543822750258</c:v>
                </c:pt>
                <c:pt idx="493">
                  <c:v>0.35172568991664782</c:v>
                </c:pt>
                <c:pt idx="494">
                  <c:v>0.35985540614015277</c:v>
                </c:pt>
                <c:pt idx="495">
                  <c:v>0.34826179325902362</c:v>
                </c:pt>
                <c:pt idx="496">
                  <c:v>0.35102766165813931</c:v>
                </c:pt>
                <c:pt idx="497">
                  <c:v>0.36019520266961225</c:v>
                </c:pt>
                <c:pt idx="498">
                  <c:v>0.34875088984770225</c:v>
                </c:pt>
                <c:pt idx="499">
                  <c:v>0.35473064490663625</c:v>
                </c:pt>
                <c:pt idx="500">
                  <c:v>0.35137045338964279</c:v>
                </c:pt>
                <c:pt idx="501">
                  <c:v>0.36981945095391466</c:v>
                </c:pt>
                <c:pt idx="502">
                  <c:v>0.35000766719457183</c:v>
                </c:pt>
                <c:pt idx="503">
                  <c:v>0.35505543234868614</c:v>
                </c:pt>
                <c:pt idx="504">
                  <c:v>0.3594822208679887</c:v>
                </c:pt>
                <c:pt idx="505">
                  <c:v>0.35294444364135291</c:v>
                </c:pt>
                <c:pt idx="506">
                  <c:v>0.36887551713327033</c:v>
                </c:pt>
                <c:pt idx="507">
                  <c:v>0.34753820905381116</c:v>
                </c:pt>
                <c:pt idx="508">
                  <c:v>0.36643458607300755</c:v>
                </c:pt>
                <c:pt idx="509">
                  <c:v>0.34716498031565796</c:v>
                </c:pt>
                <c:pt idx="510">
                  <c:v>0.34777811827589772</c:v>
                </c:pt>
                <c:pt idx="511">
                  <c:v>0.36874908731113376</c:v>
                </c:pt>
                <c:pt idx="512">
                  <c:v>0.36363471935540653</c:v>
                </c:pt>
                <c:pt idx="513">
                  <c:v>0.37763500703546371</c:v>
                </c:pt>
                <c:pt idx="514">
                  <c:v>0.35941168895392722</c:v>
                </c:pt>
                <c:pt idx="515">
                  <c:v>0.38119811948488913</c:v>
                </c:pt>
                <c:pt idx="516">
                  <c:v>0.35768932090537109</c:v>
                </c:pt>
                <c:pt idx="517">
                  <c:v>0.37059903330557198</c:v>
                </c:pt>
                <c:pt idx="518">
                  <c:v>0.36162752713246898</c:v>
                </c:pt>
                <c:pt idx="519">
                  <c:v>0.36694282461049949</c:v>
                </c:pt>
                <c:pt idx="520">
                  <c:v>0.36135060782955047</c:v>
                </c:pt>
                <c:pt idx="521">
                  <c:v>0.3585834624202433</c:v>
                </c:pt>
                <c:pt idx="522">
                  <c:v>0.36821779686887079</c:v>
                </c:pt>
                <c:pt idx="523">
                  <c:v>0.36086148183242661</c:v>
                </c:pt>
                <c:pt idx="524">
                  <c:v>0.36957791325133987</c:v>
                </c:pt>
                <c:pt idx="525">
                  <c:v>0.3538819985303715</c:v>
                </c:pt>
                <c:pt idx="526">
                  <c:v>0.36952395134454269</c:v>
                </c:pt>
                <c:pt idx="527">
                  <c:v>0.35963131824023453</c:v>
                </c:pt>
                <c:pt idx="528">
                  <c:v>0.37245265044077447</c:v>
                </c:pt>
                <c:pt idx="529">
                  <c:v>0.35687775204792122</c:v>
                </c:pt>
                <c:pt idx="530">
                  <c:v>0.36626188231907142</c:v>
                </c:pt>
                <c:pt idx="531">
                  <c:v>0.35347586687151555</c:v>
                </c:pt>
                <c:pt idx="532">
                  <c:v>0.36508917343622044</c:v>
                </c:pt>
                <c:pt idx="533">
                  <c:v>0.36136592056561356</c:v>
                </c:pt>
                <c:pt idx="534">
                  <c:v>0.35855183796620582</c:v>
                </c:pt>
                <c:pt idx="535">
                  <c:v>0.36920993085380072</c:v>
                </c:pt>
                <c:pt idx="536">
                  <c:v>0.35139075842224476</c:v>
                </c:pt>
                <c:pt idx="537">
                  <c:v>0.37882717028126511</c:v>
                </c:pt>
                <c:pt idx="538">
                  <c:v>0.35917885409854589</c:v>
                </c:pt>
                <c:pt idx="539">
                  <c:v>0.38002478867842043</c:v>
                </c:pt>
                <c:pt idx="540">
                  <c:v>0.35541764970148115</c:v>
                </c:pt>
                <c:pt idx="541">
                  <c:v>6.16490649227164E-2</c:v>
                </c:pt>
                <c:pt idx="542">
                  <c:v>2.779830534031524E-2</c:v>
                </c:pt>
                <c:pt idx="543">
                  <c:v>9.6162943306696391E-2</c:v>
                </c:pt>
                <c:pt idx="544">
                  <c:v>0.16852382148426187</c:v>
                </c:pt>
                <c:pt idx="545">
                  <c:v>0.17388561427878851</c:v>
                </c:pt>
                <c:pt idx="546">
                  <c:v>0.12915518760101338</c:v>
                </c:pt>
                <c:pt idx="547">
                  <c:v>0.10616467762636594</c:v>
                </c:pt>
                <c:pt idx="548">
                  <c:v>0.18182780443626428</c:v>
                </c:pt>
                <c:pt idx="549">
                  <c:v>0.20935497767367459</c:v>
                </c:pt>
                <c:pt idx="550">
                  <c:v>0.25034691223904498</c:v>
                </c:pt>
                <c:pt idx="551">
                  <c:v>0.25941710975854099</c:v>
                </c:pt>
                <c:pt idx="552">
                  <c:v>0.31049082073492124</c:v>
                </c:pt>
                <c:pt idx="553">
                  <c:v>0.4746528959462204</c:v>
                </c:pt>
                <c:pt idx="554">
                  <c:v>0.4089631159211371</c:v>
                </c:pt>
                <c:pt idx="555">
                  <c:v>0.42236425883989831</c:v>
                </c:pt>
                <c:pt idx="556">
                  <c:v>0.40679093364236324</c:v>
                </c:pt>
                <c:pt idx="557">
                  <c:v>0.38840870419129331</c:v>
                </c:pt>
                <c:pt idx="558">
                  <c:v>0.37129670736213</c:v>
                </c:pt>
                <c:pt idx="559">
                  <c:v>0.38179371546564284</c:v>
                </c:pt>
                <c:pt idx="560">
                  <c:v>0.43341401016534875</c:v>
                </c:pt>
                <c:pt idx="561">
                  <c:v>0.46227343956819444</c:v>
                </c:pt>
                <c:pt idx="562">
                  <c:v>0.42061464970622825</c:v>
                </c:pt>
                <c:pt idx="563">
                  <c:v>0.44611668879923699</c:v>
                </c:pt>
                <c:pt idx="564">
                  <c:v>0.46582319249005583</c:v>
                </c:pt>
                <c:pt idx="565">
                  <c:v>0.42926122412660889</c:v>
                </c:pt>
                <c:pt idx="566">
                  <c:v>0.45732329248831805</c:v>
                </c:pt>
                <c:pt idx="567">
                  <c:v>0.42214990937030356</c:v>
                </c:pt>
                <c:pt idx="568">
                  <c:v>0.44895916133456204</c:v>
                </c:pt>
                <c:pt idx="569">
                  <c:v>0.45377052026239961</c:v>
                </c:pt>
                <c:pt idx="570">
                  <c:v>0.43047019708334228</c:v>
                </c:pt>
                <c:pt idx="571">
                  <c:v>0.40620942164145418</c:v>
                </c:pt>
                <c:pt idx="572">
                  <c:v>0.42175948685456582</c:v>
                </c:pt>
                <c:pt idx="573">
                  <c:v>0.4206218305839815</c:v>
                </c:pt>
                <c:pt idx="574">
                  <c:v>0.37410078566237648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3-4716-8D4D-A7986EEEF2B4}"/>
            </c:ext>
          </c:extLst>
        </c:ser>
        <c:ser>
          <c:idx val="1"/>
          <c:order val="1"/>
          <c:tx>
            <c:v>Cargabilidad Después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'Análisis Técnico'!$AF$4:$AF$578</c:f>
              <c:numCache>
                <c:formatCode>0.00%</c:formatCode>
                <c:ptCount val="575"/>
                <c:pt idx="0">
                  <c:v>0.3580872402855606</c:v>
                </c:pt>
                <c:pt idx="1">
                  <c:v>0.38080196501374181</c:v>
                </c:pt>
                <c:pt idx="2">
                  <c:v>0.3537021268064876</c:v>
                </c:pt>
                <c:pt idx="3">
                  <c:v>0.35937102643853613</c:v>
                </c:pt>
                <c:pt idx="4">
                  <c:v>0.35466740831593468</c:v>
                </c:pt>
                <c:pt idx="5">
                  <c:v>0.36980721452309218</c:v>
                </c:pt>
                <c:pt idx="6">
                  <c:v>0.35830449039291551</c:v>
                </c:pt>
                <c:pt idx="7">
                  <c:v>0.40299067670694766</c:v>
                </c:pt>
                <c:pt idx="8">
                  <c:v>0.34866247473738476</c:v>
                </c:pt>
                <c:pt idx="9">
                  <c:v>0.35832276522938455</c:v>
                </c:pt>
                <c:pt idx="10">
                  <c:v>0.35536205938123083</c:v>
                </c:pt>
                <c:pt idx="11">
                  <c:v>0.36557666647062587</c:v>
                </c:pt>
                <c:pt idx="12">
                  <c:v>0.36244117862310182</c:v>
                </c:pt>
                <c:pt idx="13">
                  <c:v>0.34931515801211943</c:v>
                </c:pt>
                <c:pt idx="14">
                  <c:v>0.35842916013765769</c:v>
                </c:pt>
                <c:pt idx="15">
                  <c:v>0.36108734790118435</c:v>
                </c:pt>
                <c:pt idx="16">
                  <c:v>0.34757229699400977</c:v>
                </c:pt>
                <c:pt idx="17">
                  <c:v>0.34838015142481571</c:v>
                </c:pt>
                <c:pt idx="18">
                  <c:v>0.33992328251306508</c:v>
                </c:pt>
                <c:pt idx="19">
                  <c:v>0.37145528122658472</c:v>
                </c:pt>
                <c:pt idx="20">
                  <c:v>0.36102669622096889</c:v>
                </c:pt>
                <c:pt idx="21">
                  <c:v>0.38315647732670516</c:v>
                </c:pt>
                <c:pt idx="22">
                  <c:v>0.35880277429111707</c:v>
                </c:pt>
                <c:pt idx="23">
                  <c:v>0.39061712387625364</c:v>
                </c:pt>
                <c:pt idx="24">
                  <c:v>0.39403475897747764</c:v>
                </c:pt>
                <c:pt idx="25">
                  <c:v>0.34568237241015359</c:v>
                </c:pt>
                <c:pt idx="26">
                  <c:v>0.38919979085077466</c:v>
                </c:pt>
                <c:pt idx="27">
                  <c:v>0.40838794026093239</c:v>
                </c:pt>
                <c:pt idx="28">
                  <c:v>0.41274778520298838</c:v>
                </c:pt>
                <c:pt idx="29">
                  <c:v>0.38772286124599237</c:v>
                </c:pt>
                <c:pt idx="30">
                  <c:v>0.42155160760400362</c:v>
                </c:pt>
                <c:pt idx="31">
                  <c:v>0.42976584764199871</c:v>
                </c:pt>
                <c:pt idx="32">
                  <c:v>0.44081805380833267</c:v>
                </c:pt>
                <c:pt idx="33">
                  <c:v>0.36966295108502267</c:v>
                </c:pt>
                <c:pt idx="34">
                  <c:v>0.37609837865351131</c:v>
                </c:pt>
                <c:pt idx="35">
                  <c:v>0.43728826816924554</c:v>
                </c:pt>
                <c:pt idx="36">
                  <c:v>0.38887639306130795</c:v>
                </c:pt>
                <c:pt idx="37">
                  <c:v>0.40660217107487479</c:v>
                </c:pt>
                <c:pt idx="38">
                  <c:v>0.41481694487764309</c:v>
                </c:pt>
                <c:pt idx="39">
                  <c:v>0.4349139450302309</c:v>
                </c:pt>
                <c:pt idx="40">
                  <c:v>0.43950718066303684</c:v>
                </c:pt>
                <c:pt idx="41">
                  <c:v>0.4202054330278015</c:v>
                </c:pt>
                <c:pt idx="42">
                  <c:v>0.41294837759681147</c:v>
                </c:pt>
                <c:pt idx="43">
                  <c:v>0.41513824402578142</c:v>
                </c:pt>
                <c:pt idx="44">
                  <c:v>0.43725467354150443</c:v>
                </c:pt>
                <c:pt idx="45">
                  <c:v>0.41822924206301459</c:v>
                </c:pt>
                <c:pt idx="46">
                  <c:v>0.43128613344155525</c:v>
                </c:pt>
                <c:pt idx="47">
                  <c:v>0.43798190764406281</c:v>
                </c:pt>
                <c:pt idx="48">
                  <c:v>0.39423497520064577</c:v>
                </c:pt>
                <c:pt idx="49">
                  <c:v>0.37285585084952544</c:v>
                </c:pt>
                <c:pt idx="50">
                  <c:v>0.38058661177216507</c:v>
                </c:pt>
                <c:pt idx="51">
                  <c:v>0.41236681702865491</c:v>
                </c:pt>
                <c:pt idx="52">
                  <c:v>0.39806853692637273</c:v>
                </c:pt>
                <c:pt idx="53">
                  <c:v>0.41476871983661023</c:v>
                </c:pt>
                <c:pt idx="54">
                  <c:v>0.42766813242756252</c:v>
                </c:pt>
                <c:pt idx="55">
                  <c:v>0.37908205022956237</c:v>
                </c:pt>
                <c:pt idx="56">
                  <c:v>0.42081811075347081</c:v>
                </c:pt>
                <c:pt idx="57">
                  <c:v>0.43415899391580548</c:v>
                </c:pt>
                <c:pt idx="58">
                  <c:v>0.44198442911002161</c:v>
                </c:pt>
                <c:pt idx="59">
                  <c:v>0.40245105553819144</c:v>
                </c:pt>
                <c:pt idx="60">
                  <c:v>0.40939916030883255</c:v>
                </c:pt>
                <c:pt idx="61">
                  <c:v>0.41235368386205573</c:v>
                </c:pt>
                <c:pt idx="62">
                  <c:v>0.43793958184829362</c:v>
                </c:pt>
                <c:pt idx="63">
                  <c:v>0.41799075028251942</c:v>
                </c:pt>
                <c:pt idx="64">
                  <c:v>0.40979313925639049</c:v>
                </c:pt>
                <c:pt idx="65">
                  <c:v>0.37087028487542339</c:v>
                </c:pt>
                <c:pt idx="66">
                  <c:v>0.35031591868246315</c:v>
                </c:pt>
                <c:pt idx="67">
                  <c:v>0.36264848741173683</c:v>
                </c:pt>
                <c:pt idx="68">
                  <c:v>0.3777282300440819</c:v>
                </c:pt>
                <c:pt idx="69">
                  <c:v>0.3716276677762167</c:v>
                </c:pt>
                <c:pt idx="70">
                  <c:v>0.41318073463792876</c:v>
                </c:pt>
                <c:pt idx="71">
                  <c:v>0.41093879148872542</c:v>
                </c:pt>
                <c:pt idx="72">
                  <c:v>0.35211443839664858</c:v>
                </c:pt>
                <c:pt idx="73">
                  <c:v>0.38716541582231845</c:v>
                </c:pt>
                <c:pt idx="74">
                  <c:v>0.42286582347255697</c:v>
                </c:pt>
                <c:pt idx="75">
                  <c:v>0.39626279928508767</c:v>
                </c:pt>
                <c:pt idx="76">
                  <c:v>0.42996936264026053</c:v>
                </c:pt>
                <c:pt idx="77">
                  <c:v>0.35575984246073156</c:v>
                </c:pt>
                <c:pt idx="78">
                  <c:v>0.40573455652716134</c:v>
                </c:pt>
                <c:pt idx="79">
                  <c:v>0.35618682976375321</c:v>
                </c:pt>
                <c:pt idx="80">
                  <c:v>0.38424353800403516</c:v>
                </c:pt>
                <c:pt idx="81">
                  <c:v>0.37150385921269635</c:v>
                </c:pt>
                <c:pt idx="82">
                  <c:v>0.36010875467383979</c:v>
                </c:pt>
                <c:pt idx="83">
                  <c:v>0.39870965503090744</c:v>
                </c:pt>
                <c:pt idx="84">
                  <c:v>0.36246808358118426</c:v>
                </c:pt>
                <c:pt idx="85">
                  <c:v>0.39331908323213599</c:v>
                </c:pt>
                <c:pt idx="86">
                  <c:v>0.32393513164479615</c:v>
                </c:pt>
                <c:pt idx="87">
                  <c:v>0.33355297714358728</c:v>
                </c:pt>
                <c:pt idx="88">
                  <c:v>0.36128996094280691</c:v>
                </c:pt>
                <c:pt idx="89">
                  <c:v>0.40797530820357802</c:v>
                </c:pt>
                <c:pt idx="90">
                  <c:v>0.40921919580361787</c:v>
                </c:pt>
                <c:pt idx="91">
                  <c:v>0.35414438283015115</c:v>
                </c:pt>
                <c:pt idx="92">
                  <c:v>0.42400773558833843</c:v>
                </c:pt>
                <c:pt idx="93">
                  <c:v>0.40671934097483403</c:v>
                </c:pt>
                <c:pt idx="94">
                  <c:v>0.38267445758606378</c:v>
                </c:pt>
                <c:pt idx="95">
                  <c:v>0.40654894520533269</c:v>
                </c:pt>
                <c:pt idx="96">
                  <c:v>0.33550699630621833</c:v>
                </c:pt>
                <c:pt idx="97">
                  <c:v>0.34297643170260511</c:v>
                </c:pt>
                <c:pt idx="98">
                  <c:v>0.32984129161128611</c:v>
                </c:pt>
                <c:pt idx="99">
                  <c:v>0.3486903348380529</c:v>
                </c:pt>
                <c:pt idx="100">
                  <c:v>0.32741540751829756</c:v>
                </c:pt>
                <c:pt idx="101">
                  <c:v>0.33848423593919391</c:v>
                </c:pt>
                <c:pt idx="102">
                  <c:v>0.33520751198279419</c:v>
                </c:pt>
                <c:pt idx="103">
                  <c:v>0.32717776243780999</c:v>
                </c:pt>
                <c:pt idx="104">
                  <c:v>0.39258327763874801</c:v>
                </c:pt>
                <c:pt idx="105">
                  <c:v>0.3607505438671974</c:v>
                </c:pt>
                <c:pt idx="106">
                  <c:v>0.40432011744360991</c:v>
                </c:pt>
                <c:pt idx="107">
                  <c:v>0.4342767595150302</c:v>
                </c:pt>
                <c:pt idx="108">
                  <c:v>0.36836503559065453</c:v>
                </c:pt>
                <c:pt idx="109">
                  <c:v>0.36992528816081449</c:v>
                </c:pt>
                <c:pt idx="110">
                  <c:v>0.36987975853954735</c:v>
                </c:pt>
                <c:pt idx="111">
                  <c:v>0.35863822743943796</c:v>
                </c:pt>
                <c:pt idx="112">
                  <c:v>0.40827540737111062</c:v>
                </c:pt>
                <c:pt idx="113">
                  <c:v>0.40273227610683376</c:v>
                </c:pt>
                <c:pt idx="114">
                  <c:v>0.38002145415560906</c:v>
                </c:pt>
                <c:pt idx="115">
                  <c:v>0.34823440569557984</c:v>
                </c:pt>
                <c:pt idx="116">
                  <c:v>0.38607479396569172</c:v>
                </c:pt>
                <c:pt idx="117">
                  <c:v>0.37710692903796589</c:v>
                </c:pt>
                <c:pt idx="118">
                  <c:v>0.42084027332385571</c:v>
                </c:pt>
                <c:pt idx="119">
                  <c:v>0.42024701760691674</c:v>
                </c:pt>
                <c:pt idx="120">
                  <c:v>0.40242687380804054</c:v>
                </c:pt>
                <c:pt idx="121">
                  <c:v>0.37690077875610573</c:v>
                </c:pt>
                <c:pt idx="122">
                  <c:v>0.40335583634432015</c:v>
                </c:pt>
                <c:pt idx="123">
                  <c:v>0.40814489396801135</c:v>
                </c:pt>
                <c:pt idx="124">
                  <c:v>0.38644206798339309</c:v>
                </c:pt>
                <c:pt idx="125">
                  <c:v>0.43153905665652675</c:v>
                </c:pt>
                <c:pt idx="126">
                  <c:v>0.41424197695295395</c:v>
                </c:pt>
                <c:pt idx="127">
                  <c:v>0.43311315413318346</c:v>
                </c:pt>
                <c:pt idx="128">
                  <c:v>0.40332314536460423</c:v>
                </c:pt>
                <c:pt idx="129">
                  <c:v>0.39250178605124075</c:v>
                </c:pt>
                <c:pt idx="130">
                  <c:v>0.35642369250158951</c:v>
                </c:pt>
                <c:pt idx="131">
                  <c:v>0.40063024297322097</c:v>
                </c:pt>
                <c:pt idx="132">
                  <c:v>0.4165569542633093</c:v>
                </c:pt>
                <c:pt idx="133">
                  <c:v>0.3863857324492751</c:v>
                </c:pt>
                <c:pt idx="134">
                  <c:v>0.43609156852093184</c:v>
                </c:pt>
                <c:pt idx="135">
                  <c:v>0.37347038907960878</c:v>
                </c:pt>
                <c:pt idx="136">
                  <c:v>0.37418078486630568</c:v>
                </c:pt>
                <c:pt idx="137">
                  <c:v>0.37175915352385469</c:v>
                </c:pt>
                <c:pt idx="138">
                  <c:v>0.39604058583511587</c:v>
                </c:pt>
                <c:pt idx="139">
                  <c:v>0.41207838680982445</c:v>
                </c:pt>
                <c:pt idx="140">
                  <c:v>0.39532913402966907</c:v>
                </c:pt>
                <c:pt idx="141">
                  <c:v>0.45490482642921209</c:v>
                </c:pt>
                <c:pt idx="142">
                  <c:v>0.46475193956703154</c:v>
                </c:pt>
                <c:pt idx="143">
                  <c:v>0.4291075406364831</c:v>
                </c:pt>
                <c:pt idx="144">
                  <c:v>0.46090257558119008</c:v>
                </c:pt>
                <c:pt idx="145">
                  <c:v>0.46269469164557819</c:v>
                </c:pt>
                <c:pt idx="146">
                  <c:v>0.46592189787087263</c:v>
                </c:pt>
                <c:pt idx="147">
                  <c:v>0.4500331672220384</c:v>
                </c:pt>
                <c:pt idx="148">
                  <c:v>0.46810162735766619</c:v>
                </c:pt>
                <c:pt idx="149">
                  <c:v>0.41448625840022763</c:v>
                </c:pt>
                <c:pt idx="150">
                  <c:v>0.47004203373684134</c:v>
                </c:pt>
                <c:pt idx="151">
                  <c:v>0.46886647913691959</c:v>
                </c:pt>
                <c:pt idx="152">
                  <c:v>0.4312514957744607</c:v>
                </c:pt>
                <c:pt idx="153">
                  <c:v>0.43417085759558532</c:v>
                </c:pt>
                <c:pt idx="154">
                  <c:v>0.46601601250418956</c:v>
                </c:pt>
                <c:pt idx="155">
                  <c:v>0.47256899792298485</c:v>
                </c:pt>
                <c:pt idx="156">
                  <c:v>0.44429690323162774</c:v>
                </c:pt>
                <c:pt idx="157">
                  <c:v>0.46148009742837159</c:v>
                </c:pt>
                <c:pt idx="158">
                  <c:v>0.42043822415134713</c:v>
                </c:pt>
                <c:pt idx="159">
                  <c:v>0.45345845501077708</c:v>
                </c:pt>
                <c:pt idx="160">
                  <c:v>0.45763547807027782</c:v>
                </c:pt>
                <c:pt idx="161">
                  <c:v>0.41327038172994923</c:v>
                </c:pt>
                <c:pt idx="162">
                  <c:v>0.40614402371820713</c:v>
                </c:pt>
                <c:pt idx="163">
                  <c:v>0.38185755556720907</c:v>
                </c:pt>
                <c:pt idx="164">
                  <c:v>0.39797289106251965</c:v>
                </c:pt>
                <c:pt idx="165">
                  <c:v>0.35943019209320498</c:v>
                </c:pt>
                <c:pt idx="166">
                  <c:v>0.39503717784796677</c:v>
                </c:pt>
                <c:pt idx="167">
                  <c:v>0.45710498630612306</c:v>
                </c:pt>
                <c:pt idx="168">
                  <c:v>0.38019550274481445</c:v>
                </c:pt>
                <c:pt idx="169">
                  <c:v>0.41146658560665494</c:v>
                </c:pt>
                <c:pt idx="170">
                  <c:v>0.38422575143725513</c:v>
                </c:pt>
                <c:pt idx="171">
                  <c:v>0.40929738818837846</c:v>
                </c:pt>
                <c:pt idx="172">
                  <c:v>0.40671702722757441</c:v>
                </c:pt>
                <c:pt idx="173">
                  <c:v>0.40487398292665638</c:v>
                </c:pt>
                <c:pt idx="174">
                  <c:v>0.34656624075934456</c:v>
                </c:pt>
                <c:pt idx="175">
                  <c:v>0.37200538612582795</c:v>
                </c:pt>
                <c:pt idx="176">
                  <c:v>0.35923064749583539</c:v>
                </c:pt>
                <c:pt idx="177">
                  <c:v>0.40585346651369025</c:v>
                </c:pt>
                <c:pt idx="178">
                  <c:v>0.39797064010487954</c:v>
                </c:pt>
                <c:pt idx="179">
                  <c:v>0.38834217028215046</c:v>
                </c:pt>
                <c:pt idx="180">
                  <c:v>0.41266236747351775</c:v>
                </c:pt>
                <c:pt idx="181">
                  <c:v>0.38423736115876927</c:v>
                </c:pt>
                <c:pt idx="182">
                  <c:v>0.35033825572443028</c:v>
                </c:pt>
                <c:pt idx="183">
                  <c:v>0.41833470170491677</c:v>
                </c:pt>
                <c:pt idx="184">
                  <c:v>0.34940549948995098</c:v>
                </c:pt>
                <c:pt idx="185">
                  <c:v>0.38498364923576472</c:v>
                </c:pt>
                <c:pt idx="186">
                  <c:v>0.39298873729948408</c:v>
                </c:pt>
                <c:pt idx="187">
                  <c:v>0.40030416408567193</c:v>
                </c:pt>
                <c:pt idx="188">
                  <c:v>0.37139423664395449</c:v>
                </c:pt>
                <c:pt idx="189">
                  <c:v>0.36470258680239409</c:v>
                </c:pt>
                <c:pt idx="190">
                  <c:v>0.37771238096091914</c:v>
                </c:pt>
                <c:pt idx="191">
                  <c:v>0.354870218542022</c:v>
                </c:pt>
                <c:pt idx="192">
                  <c:v>0.39126842911622567</c:v>
                </c:pt>
                <c:pt idx="193">
                  <c:v>0.39733461201202475</c:v>
                </c:pt>
                <c:pt idx="194">
                  <c:v>0.34585639142138813</c:v>
                </c:pt>
                <c:pt idx="195">
                  <c:v>0.37138989080912382</c:v>
                </c:pt>
                <c:pt idx="196">
                  <c:v>0.38840209571610723</c:v>
                </c:pt>
                <c:pt idx="197">
                  <c:v>0.35921544994748983</c:v>
                </c:pt>
                <c:pt idx="198">
                  <c:v>0.3960720802058243</c:v>
                </c:pt>
                <c:pt idx="199">
                  <c:v>0.37031751372644689</c:v>
                </c:pt>
                <c:pt idx="200">
                  <c:v>0.39621772901790736</c:v>
                </c:pt>
                <c:pt idx="201">
                  <c:v>0.37388261779890791</c:v>
                </c:pt>
                <c:pt idx="202">
                  <c:v>0.41803184517781228</c:v>
                </c:pt>
                <c:pt idx="203">
                  <c:v>0.40291025767155825</c:v>
                </c:pt>
                <c:pt idx="204">
                  <c:v>0.41160244035846666</c:v>
                </c:pt>
                <c:pt idx="205">
                  <c:v>0.38787836118925373</c:v>
                </c:pt>
                <c:pt idx="206">
                  <c:v>0.37116394894537458</c:v>
                </c:pt>
                <c:pt idx="207">
                  <c:v>0.37965727108409819</c:v>
                </c:pt>
                <c:pt idx="208">
                  <c:v>0.37734619772199662</c:v>
                </c:pt>
                <c:pt idx="209">
                  <c:v>0.3959389190443503</c:v>
                </c:pt>
                <c:pt idx="210">
                  <c:v>0.35391808634452937</c:v>
                </c:pt>
                <c:pt idx="211">
                  <c:v>0.37904806605753866</c:v>
                </c:pt>
                <c:pt idx="212">
                  <c:v>0.33582569842531723</c:v>
                </c:pt>
                <c:pt idx="213">
                  <c:v>0.33231075197479681</c:v>
                </c:pt>
                <c:pt idx="214">
                  <c:v>7.1768054971914352E-2</c:v>
                </c:pt>
                <c:pt idx="215">
                  <c:v>6.4206229522826841E-2</c:v>
                </c:pt>
                <c:pt idx="216">
                  <c:v>8.0200074479383363E-2</c:v>
                </c:pt>
                <c:pt idx="217">
                  <c:v>4.6490413269052122E-2</c:v>
                </c:pt>
                <c:pt idx="218">
                  <c:v>7.4082851882755679E-2</c:v>
                </c:pt>
                <c:pt idx="219">
                  <c:v>9.7931694661334057E-2</c:v>
                </c:pt>
                <c:pt idx="220">
                  <c:v>9.0422798857086581E-2</c:v>
                </c:pt>
                <c:pt idx="221">
                  <c:v>0.11710211402433608</c:v>
                </c:pt>
                <c:pt idx="222">
                  <c:v>0.21466560799352097</c:v>
                </c:pt>
                <c:pt idx="223">
                  <c:v>0.30841929507931809</c:v>
                </c:pt>
                <c:pt idx="224">
                  <c:v>0.39056487894607567</c:v>
                </c:pt>
                <c:pt idx="225">
                  <c:v>0.38198613476859966</c:v>
                </c:pt>
                <c:pt idx="226">
                  <c:v>0.34085066172058998</c:v>
                </c:pt>
                <c:pt idx="227">
                  <c:v>0.32912065897367387</c:v>
                </c:pt>
                <c:pt idx="228">
                  <c:v>0.36939988410449892</c:v>
                </c:pt>
                <c:pt idx="229">
                  <c:v>0.36450916133535644</c:v>
                </c:pt>
                <c:pt idx="230">
                  <c:v>0.33678193771366183</c:v>
                </c:pt>
                <c:pt idx="231">
                  <c:v>0.34935006638592453</c:v>
                </c:pt>
                <c:pt idx="232">
                  <c:v>0.31954142390673024</c:v>
                </c:pt>
                <c:pt idx="233">
                  <c:v>0.35798512463271687</c:v>
                </c:pt>
                <c:pt idx="234">
                  <c:v>0.37708317662850716</c:v>
                </c:pt>
                <c:pt idx="235">
                  <c:v>0.38062687449297877</c:v>
                </c:pt>
                <c:pt idx="236">
                  <c:v>0.39478498282692931</c:v>
                </c:pt>
                <c:pt idx="237">
                  <c:v>0.36641975641834051</c:v>
                </c:pt>
                <c:pt idx="238">
                  <c:v>0.42944926821836943</c:v>
                </c:pt>
                <c:pt idx="239">
                  <c:v>0.42454049084847789</c:v>
                </c:pt>
                <c:pt idx="240">
                  <c:v>0.39632009797060458</c:v>
                </c:pt>
                <c:pt idx="241">
                  <c:v>0.39850801427344124</c:v>
                </c:pt>
                <c:pt idx="242">
                  <c:v>0.38825634660331387</c:v>
                </c:pt>
                <c:pt idx="243">
                  <c:v>0.42232684346488125</c:v>
                </c:pt>
                <c:pt idx="244">
                  <c:v>0.41495112954334407</c:v>
                </c:pt>
                <c:pt idx="245">
                  <c:v>0.42373678497124573</c:v>
                </c:pt>
                <c:pt idx="246">
                  <c:v>0.34757567207819612</c:v>
                </c:pt>
                <c:pt idx="247">
                  <c:v>0.38953524840579817</c:v>
                </c:pt>
                <c:pt idx="248">
                  <c:v>0.37947071916944936</c:v>
                </c:pt>
                <c:pt idx="249">
                  <c:v>0.40696142403804914</c:v>
                </c:pt>
                <c:pt idx="250">
                  <c:v>0.4071342769602414</c:v>
                </c:pt>
                <c:pt idx="251">
                  <c:v>0.43403147900462691</c:v>
                </c:pt>
                <c:pt idx="252">
                  <c:v>0.36365731323789352</c:v>
                </c:pt>
                <c:pt idx="253">
                  <c:v>0.39231995339287029</c:v>
                </c:pt>
                <c:pt idx="254">
                  <c:v>0.41275530895958934</c:v>
                </c:pt>
                <c:pt idx="255">
                  <c:v>0.41679766889967307</c:v>
                </c:pt>
                <c:pt idx="256">
                  <c:v>0.44354051075553397</c:v>
                </c:pt>
                <c:pt idx="257">
                  <c:v>0.43610162706154215</c:v>
                </c:pt>
                <c:pt idx="258">
                  <c:v>0.38738063856274868</c:v>
                </c:pt>
                <c:pt idx="259">
                  <c:v>0.37718687446888305</c:v>
                </c:pt>
                <c:pt idx="260">
                  <c:v>0.37701556326739372</c:v>
                </c:pt>
                <c:pt idx="261">
                  <c:v>0.3704409097603647</c:v>
                </c:pt>
                <c:pt idx="262">
                  <c:v>0.35669029703934424</c:v>
                </c:pt>
                <c:pt idx="263">
                  <c:v>0.3593156207201752</c:v>
                </c:pt>
                <c:pt idx="264">
                  <c:v>0.39602546993786419</c:v>
                </c:pt>
                <c:pt idx="265">
                  <c:v>0.43783793830215217</c:v>
                </c:pt>
                <c:pt idx="266">
                  <c:v>0.39806350630477333</c:v>
                </c:pt>
                <c:pt idx="267">
                  <c:v>0.41113289057955621</c:v>
                </c:pt>
                <c:pt idx="268">
                  <c:v>0.37257082163365807</c:v>
                </c:pt>
                <c:pt idx="269">
                  <c:v>0.41955513428867358</c:v>
                </c:pt>
                <c:pt idx="270">
                  <c:v>0.40548302087968907</c:v>
                </c:pt>
                <c:pt idx="271">
                  <c:v>0.41742999527755553</c:v>
                </c:pt>
                <c:pt idx="272">
                  <c:v>0.40069093418961771</c:v>
                </c:pt>
                <c:pt idx="273">
                  <c:v>0.41586353194081199</c:v>
                </c:pt>
                <c:pt idx="274">
                  <c:v>0.41377368863534997</c:v>
                </c:pt>
                <c:pt idx="275">
                  <c:v>0.34874996331334673</c:v>
                </c:pt>
                <c:pt idx="276">
                  <c:v>0.37935892171398977</c:v>
                </c:pt>
                <c:pt idx="277">
                  <c:v>0.35433183867984874</c:v>
                </c:pt>
                <c:pt idx="278">
                  <c:v>0.36905284618247325</c:v>
                </c:pt>
                <c:pt idx="279">
                  <c:v>0.36443932923239503</c:v>
                </c:pt>
                <c:pt idx="280">
                  <c:v>0.37761256091094525</c:v>
                </c:pt>
                <c:pt idx="281">
                  <c:v>0.36645106180829695</c:v>
                </c:pt>
                <c:pt idx="282">
                  <c:v>0.38599039859236467</c:v>
                </c:pt>
                <c:pt idx="283">
                  <c:v>0.39122222254422928</c:v>
                </c:pt>
                <c:pt idx="284">
                  <c:v>0.37636594427642611</c:v>
                </c:pt>
                <c:pt idx="285">
                  <c:v>0.37443087139048692</c:v>
                </c:pt>
                <c:pt idx="286">
                  <c:v>0.41937967844047769</c:v>
                </c:pt>
                <c:pt idx="287">
                  <c:v>0.38308790888119271</c:v>
                </c:pt>
                <c:pt idx="288">
                  <c:v>0.371402699207456</c:v>
                </c:pt>
                <c:pt idx="289">
                  <c:v>0.36223681265218366</c:v>
                </c:pt>
                <c:pt idx="290">
                  <c:v>0.37545330290950812</c:v>
                </c:pt>
                <c:pt idx="291">
                  <c:v>0.3613281622242121</c:v>
                </c:pt>
                <c:pt idx="292">
                  <c:v>0.37801761161199687</c:v>
                </c:pt>
                <c:pt idx="293">
                  <c:v>0.36266997387725525</c:v>
                </c:pt>
                <c:pt idx="294">
                  <c:v>0.31686149593942387</c:v>
                </c:pt>
                <c:pt idx="295">
                  <c:v>0.34426093604806129</c:v>
                </c:pt>
                <c:pt idx="296">
                  <c:v>0.34407208642241943</c:v>
                </c:pt>
                <c:pt idx="297">
                  <c:v>0.33260561910226749</c:v>
                </c:pt>
                <c:pt idx="298">
                  <c:v>0.34573303147101608</c:v>
                </c:pt>
                <c:pt idx="299">
                  <c:v>0.35627865989573743</c:v>
                </c:pt>
                <c:pt idx="300">
                  <c:v>0.37705830514986577</c:v>
                </c:pt>
                <c:pt idx="301">
                  <c:v>0.3801789373958076</c:v>
                </c:pt>
                <c:pt idx="302">
                  <c:v>0.38081852741016431</c:v>
                </c:pt>
                <c:pt idx="303">
                  <c:v>0.37937758164960389</c:v>
                </c:pt>
                <c:pt idx="304">
                  <c:v>0.39104867119082615</c:v>
                </c:pt>
                <c:pt idx="305">
                  <c:v>0.38555745750280751</c:v>
                </c:pt>
                <c:pt idx="306">
                  <c:v>0.39864468456271729</c:v>
                </c:pt>
                <c:pt idx="307">
                  <c:v>0.39384155292231932</c:v>
                </c:pt>
                <c:pt idx="308">
                  <c:v>0.38054513218755703</c:v>
                </c:pt>
                <c:pt idx="309">
                  <c:v>0.38751187662128467</c:v>
                </c:pt>
                <c:pt idx="310">
                  <c:v>0.37400210352910113</c:v>
                </c:pt>
                <c:pt idx="311">
                  <c:v>0.41794030044276659</c:v>
                </c:pt>
                <c:pt idx="312">
                  <c:v>0.41466034542262614</c:v>
                </c:pt>
                <c:pt idx="313">
                  <c:v>0.40103476921260822</c:v>
                </c:pt>
                <c:pt idx="314">
                  <c:v>0.42785767784604672</c:v>
                </c:pt>
                <c:pt idx="315">
                  <c:v>0.39185492203030337</c:v>
                </c:pt>
                <c:pt idx="316">
                  <c:v>0.4447313951784771</c:v>
                </c:pt>
                <c:pt idx="317">
                  <c:v>0.42069829112345464</c:v>
                </c:pt>
                <c:pt idx="318">
                  <c:v>0.42650616784742074</c:v>
                </c:pt>
                <c:pt idx="319">
                  <c:v>0.36848137785394919</c:v>
                </c:pt>
                <c:pt idx="320">
                  <c:v>0.38333608267442204</c:v>
                </c:pt>
                <c:pt idx="321">
                  <c:v>0.40632909176406135</c:v>
                </c:pt>
                <c:pt idx="322">
                  <c:v>0.41702619016731107</c:v>
                </c:pt>
                <c:pt idx="323">
                  <c:v>0.44800918970931386</c:v>
                </c:pt>
                <c:pt idx="324">
                  <c:v>0.43095450348800579</c:v>
                </c:pt>
                <c:pt idx="325">
                  <c:v>0.44168120399926281</c:v>
                </c:pt>
                <c:pt idx="326">
                  <c:v>0.42611538991545678</c:v>
                </c:pt>
                <c:pt idx="327">
                  <c:v>0.38273453148669595</c:v>
                </c:pt>
                <c:pt idx="328">
                  <c:v>0.39632164724193703</c:v>
                </c:pt>
                <c:pt idx="329">
                  <c:v>0.33252690356928971</c:v>
                </c:pt>
                <c:pt idx="330">
                  <c:v>0.45105705276894603</c:v>
                </c:pt>
                <c:pt idx="331">
                  <c:v>0.40613171541950438</c:v>
                </c:pt>
                <c:pt idx="332">
                  <c:v>0.42887341506281812</c:v>
                </c:pt>
                <c:pt idx="333">
                  <c:v>0.40849578115935753</c:v>
                </c:pt>
                <c:pt idx="334">
                  <c:v>0.37053492584009101</c:v>
                </c:pt>
                <c:pt idx="335">
                  <c:v>0.37435433792061207</c:v>
                </c:pt>
                <c:pt idx="336">
                  <c:v>0.36729131462771814</c:v>
                </c:pt>
                <c:pt idx="337">
                  <c:v>0.3847616539629336</c:v>
                </c:pt>
                <c:pt idx="338">
                  <c:v>0.40451117164036327</c:v>
                </c:pt>
                <c:pt idx="339">
                  <c:v>0.432707005353199</c:v>
                </c:pt>
                <c:pt idx="340">
                  <c:v>0.43167077133492937</c:v>
                </c:pt>
                <c:pt idx="341">
                  <c:v>0.46105972885318097</c:v>
                </c:pt>
                <c:pt idx="342">
                  <c:v>0.44922476377085852</c:v>
                </c:pt>
                <c:pt idx="343">
                  <c:v>0.45662748423637434</c:v>
                </c:pt>
                <c:pt idx="344">
                  <c:v>0.42898859913869525</c:v>
                </c:pt>
                <c:pt idx="345">
                  <c:v>0.41558477015426987</c:v>
                </c:pt>
                <c:pt idx="346">
                  <c:v>0.44836559859395941</c:v>
                </c:pt>
                <c:pt idx="347">
                  <c:v>0.43862770178247412</c:v>
                </c:pt>
                <c:pt idx="348">
                  <c:v>0.41712793394581449</c:v>
                </c:pt>
                <c:pt idx="349">
                  <c:v>0.35911636501006161</c:v>
                </c:pt>
                <c:pt idx="350">
                  <c:v>0.41702408041775496</c:v>
                </c:pt>
                <c:pt idx="351">
                  <c:v>0.40213140409915932</c:v>
                </c:pt>
                <c:pt idx="352">
                  <c:v>0.39272921213476847</c:v>
                </c:pt>
                <c:pt idx="353">
                  <c:v>0.40772600739043452</c:v>
                </c:pt>
                <c:pt idx="354">
                  <c:v>0.40271176564381211</c:v>
                </c:pt>
                <c:pt idx="355">
                  <c:v>0.42017676066636722</c:v>
                </c:pt>
                <c:pt idx="356">
                  <c:v>0.38042954730619022</c:v>
                </c:pt>
                <c:pt idx="357">
                  <c:v>0.43925084101837408</c:v>
                </c:pt>
                <c:pt idx="358">
                  <c:v>0.3685030605964274</c:v>
                </c:pt>
                <c:pt idx="359">
                  <c:v>0.37243262777621983</c:v>
                </c:pt>
                <c:pt idx="360">
                  <c:v>0.3794377993661221</c:v>
                </c:pt>
                <c:pt idx="361">
                  <c:v>0.35867205632852095</c:v>
                </c:pt>
                <c:pt idx="362">
                  <c:v>0.39007577256173209</c:v>
                </c:pt>
                <c:pt idx="363">
                  <c:v>0.35395102029368952</c:v>
                </c:pt>
                <c:pt idx="364">
                  <c:v>0.3694638925541095</c:v>
                </c:pt>
                <c:pt idx="365">
                  <c:v>0.36814781481770559</c:v>
                </c:pt>
                <c:pt idx="366">
                  <c:v>0.38676074454341697</c:v>
                </c:pt>
                <c:pt idx="367">
                  <c:v>0.43249939174513802</c:v>
                </c:pt>
                <c:pt idx="368">
                  <c:v>0.40220656814227945</c:v>
                </c:pt>
                <c:pt idx="369">
                  <c:v>0.4675704823432289</c:v>
                </c:pt>
                <c:pt idx="370">
                  <c:v>0.31484987444277934</c:v>
                </c:pt>
                <c:pt idx="371">
                  <c:v>0.43929703373666917</c:v>
                </c:pt>
                <c:pt idx="372">
                  <c:v>0.39902000921014347</c:v>
                </c:pt>
                <c:pt idx="373">
                  <c:v>0.3597996898698439</c:v>
                </c:pt>
                <c:pt idx="374">
                  <c:v>0.35941543375131302</c:v>
                </c:pt>
                <c:pt idx="375">
                  <c:v>0.3410721956278252</c:v>
                </c:pt>
                <c:pt idx="376">
                  <c:v>0.40476873321348722</c:v>
                </c:pt>
                <c:pt idx="377">
                  <c:v>0.38423811064751673</c:v>
                </c:pt>
                <c:pt idx="378">
                  <c:v>0.3730336044417874</c:v>
                </c:pt>
                <c:pt idx="379">
                  <c:v>0.38380842753266831</c:v>
                </c:pt>
                <c:pt idx="380">
                  <c:v>0.40625601144843931</c:v>
                </c:pt>
                <c:pt idx="381">
                  <c:v>0.4199329767516084</c:v>
                </c:pt>
                <c:pt idx="382">
                  <c:v>0.39952741609385506</c:v>
                </c:pt>
                <c:pt idx="383">
                  <c:v>0.36473047856666002</c:v>
                </c:pt>
                <c:pt idx="384">
                  <c:v>0.35336248435773981</c:v>
                </c:pt>
                <c:pt idx="385">
                  <c:v>0.33085670460504707</c:v>
                </c:pt>
                <c:pt idx="386">
                  <c:v>0.35868152009076704</c:v>
                </c:pt>
                <c:pt idx="387">
                  <c:v>0.34816259924817189</c:v>
                </c:pt>
                <c:pt idx="388">
                  <c:v>0.38032357396310384</c:v>
                </c:pt>
                <c:pt idx="389">
                  <c:v>0.36479077517089958</c:v>
                </c:pt>
                <c:pt idx="390">
                  <c:v>0.36999721114622453</c:v>
                </c:pt>
                <c:pt idx="391">
                  <c:v>0.37314694151190303</c:v>
                </c:pt>
                <c:pt idx="392">
                  <c:v>0.34649651509218021</c:v>
                </c:pt>
                <c:pt idx="393">
                  <c:v>0.41340265005294624</c:v>
                </c:pt>
                <c:pt idx="394">
                  <c:v>0.35271651404409105</c:v>
                </c:pt>
                <c:pt idx="395">
                  <c:v>0.36303870945168182</c:v>
                </c:pt>
                <c:pt idx="396">
                  <c:v>0.35596860538841324</c:v>
                </c:pt>
                <c:pt idx="397">
                  <c:v>0.36328329278793714</c:v>
                </c:pt>
                <c:pt idx="398">
                  <c:v>0.37248140906732652</c:v>
                </c:pt>
                <c:pt idx="399">
                  <c:v>0.35838989516504532</c:v>
                </c:pt>
                <c:pt idx="400">
                  <c:v>0.38041200728747476</c:v>
                </c:pt>
                <c:pt idx="401">
                  <c:v>0.36266544430066111</c:v>
                </c:pt>
                <c:pt idx="402">
                  <c:v>0.39434076054161604</c:v>
                </c:pt>
                <c:pt idx="403">
                  <c:v>0.40931115064191509</c:v>
                </c:pt>
                <c:pt idx="404">
                  <c:v>0.41028387108840075</c:v>
                </c:pt>
                <c:pt idx="405">
                  <c:v>0.39118792857762441</c:v>
                </c:pt>
                <c:pt idx="406">
                  <c:v>0.36905420885053564</c:v>
                </c:pt>
                <c:pt idx="407">
                  <c:v>0.39192128582238966</c:v>
                </c:pt>
                <c:pt idx="408">
                  <c:v>0.40253339618795758</c:v>
                </c:pt>
                <c:pt idx="409">
                  <c:v>0.3970616188972565</c:v>
                </c:pt>
                <c:pt idx="410">
                  <c:v>0.3986360156401858</c:v>
                </c:pt>
                <c:pt idx="411">
                  <c:v>0.40287869155722195</c:v>
                </c:pt>
                <c:pt idx="412">
                  <c:v>0.36779759967409614</c:v>
                </c:pt>
                <c:pt idx="413">
                  <c:v>0.4085793477359343</c:v>
                </c:pt>
                <c:pt idx="414">
                  <c:v>0.4104969642050561</c:v>
                </c:pt>
                <c:pt idx="415">
                  <c:v>0.32618514845222291</c:v>
                </c:pt>
                <c:pt idx="416">
                  <c:v>0.32767538890467068</c:v>
                </c:pt>
                <c:pt idx="417">
                  <c:v>0.32143246754448429</c:v>
                </c:pt>
                <c:pt idx="418">
                  <c:v>0.31746127142713809</c:v>
                </c:pt>
                <c:pt idx="419">
                  <c:v>0.33358013727873315</c:v>
                </c:pt>
                <c:pt idx="420">
                  <c:v>0.3140608879988438</c:v>
                </c:pt>
                <c:pt idx="421">
                  <c:v>0.33198958554153063</c:v>
                </c:pt>
                <c:pt idx="422">
                  <c:v>0.31517601172574494</c:v>
                </c:pt>
                <c:pt idx="423">
                  <c:v>0.31718665228220344</c:v>
                </c:pt>
                <c:pt idx="424">
                  <c:v>0.32520705616218876</c:v>
                </c:pt>
                <c:pt idx="425">
                  <c:v>0.31811836758098555</c:v>
                </c:pt>
                <c:pt idx="426">
                  <c:v>0.33206623606562991</c:v>
                </c:pt>
                <c:pt idx="427">
                  <c:v>0.31326371631371513</c:v>
                </c:pt>
                <c:pt idx="428">
                  <c:v>0.3321791939312671</c:v>
                </c:pt>
                <c:pt idx="429">
                  <c:v>0.31251890303120333</c:v>
                </c:pt>
                <c:pt idx="430">
                  <c:v>0.33481942388582697</c:v>
                </c:pt>
                <c:pt idx="431">
                  <c:v>0.32235319294645043</c:v>
                </c:pt>
                <c:pt idx="432">
                  <c:v>0.31923679339874217</c:v>
                </c:pt>
                <c:pt idx="433">
                  <c:v>0.32900331710433989</c:v>
                </c:pt>
                <c:pt idx="434">
                  <c:v>0.31535556324143343</c:v>
                </c:pt>
                <c:pt idx="435">
                  <c:v>0.33256294383923229</c:v>
                </c:pt>
                <c:pt idx="436">
                  <c:v>0.31661484279763036</c:v>
                </c:pt>
                <c:pt idx="437">
                  <c:v>0.33228774181580656</c:v>
                </c:pt>
                <c:pt idx="438">
                  <c:v>0.32856651211719318</c:v>
                </c:pt>
                <c:pt idx="439">
                  <c:v>0.32348768046939574</c:v>
                </c:pt>
                <c:pt idx="440">
                  <c:v>0.33146999414257822</c:v>
                </c:pt>
                <c:pt idx="441">
                  <c:v>0.31926236553951459</c:v>
                </c:pt>
                <c:pt idx="442">
                  <c:v>0.33243181566831281</c:v>
                </c:pt>
                <c:pt idx="443">
                  <c:v>0.31830463160055072</c:v>
                </c:pt>
                <c:pt idx="444">
                  <c:v>0.34089605221788283</c:v>
                </c:pt>
                <c:pt idx="445">
                  <c:v>0.31887385499495713</c:v>
                </c:pt>
                <c:pt idx="446">
                  <c:v>0.33034022369563537</c:v>
                </c:pt>
                <c:pt idx="447">
                  <c:v>0.32647342187030282</c:v>
                </c:pt>
                <c:pt idx="448">
                  <c:v>0.31733708282686129</c:v>
                </c:pt>
                <c:pt idx="449">
                  <c:v>0.32868295400425079</c:v>
                </c:pt>
                <c:pt idx="450">
                  <c:v>0.31732906016673584</c:v>
                </c:pt>
                <c:pt idx="451">
                  <c:v>0.33144238628995426</c:v>
                </c:pt>
                <c:pt idx="452">
                  <c:v>0.31789498694714813</c:v>
                </c:pt>
                <c:pt idx="453">
                  <c:v>0.33928382622699399</c:v>
                </c:pt>
                <c:pt idx="454">
                  <c:v>0.31674392899199821</c:v>
                </c:pt>
                <c:pt idx="455">
                  <c:v>0.34041948282704648</c:v>
                </c:pt>
                <c:pt idx="456">
                  <c:v>0.31420962723364937</c:v>
                </c:pt>
                <c:pt idx="457">
                  <c:v>0.33523473009674665</c:v>
                </c:pt>
                <c:pt idx="458">
                  <c:v>0.32743959994169514</c:v>
                </c:pt>
                <c:pt idx="459">
                  <c:v>0.31606261080377374</c:v>
                </c:pt>
                <c:pt idx="460">
                  <c:v>0.33516083239646055</c:v>
                </c:pt>
                <c:pt idx="461">
                  <c:v>0.31518138886380559</c:v>
                </c:pt>
                <c:pt idx="462">
                  <c:v>0.33909195432735345</c:v>
                </c:pt>
                <c:pt idx="463">
                  <c:v>0.31762820084698556</c:v>
                </c:pt>
                <c:pt idx="464">
                  <c:v>0.34088941254427668</c:v>
                </c:pt>
                <c:pt idx="465">
                  <c:v>0.31968736499566019</c:v>
                </c:pt>
                <c:pt idx="466">
                  <c:v>0.33175210748594436</c:v>
                </c:pt>
                <c:pt idx="467">
                  <c:v>0.32123677483701107</c:v>
                </c:pt>
                <c:pt idx="468">
                  <c:v>0.32085544043358954</c:v>
                </c:pt>
                <c:pt idx="469">
                  <c:v>0.3273635235379927</c:v>
                </c:pt>
                <c:pt idx="470">
                  <c:v>0.31737129704250971</c:v>
                </c:pt>
                <c:pt idx="471">
                  <c:v>0.33248862888013642</c:v>
                </c:pt>
                <c:pt idx="472">
                  <c:v>0.31470408141003675</c:v>
                </c:pt>
                <c:pt idx="473">
                  <c:v>0.33350477261731742</c:v>
                </c:pt>
                <c:pt idx="474">
                  <c:v>0.31366604173783452</c:v>
                </c:pt>
                <c:pt idx="475">
                  <c:v>0.31392057833734521</c:v>
                </c:pt>
                <c:pt idx="476">
                  <c:v>0.31861079232607059</c:v>
                </c:pt>
                <c:pt idx="477">
                  <c:v>0.31054283741131905</c:v>
                </c:pt>
                <c:pt idx="478">
                  <c:v>0.33550744125025123</c:v>
                </c:pt>
                <c:pt idx="479">
                  <c:v>0.3197321583157135</c:v>
                </c:pt>
                <c:pt idx="480">
                  <c:v>0.33053356660032862</c:v>
                </c:pt>
                <c:pt idx="481">
                  <c:v>0.31556120847033348</c:v>
                </c:pt>
                <c:pt idx="482">
                  <c:v>0.30852760891423164</c:v>
                </c:pt>
                <c:pt idx="483">
                  <c:v>0.31772879837560897</c:v>
                </c:pt>
                <c:pt idx="484">
                  <c:v>0.30374439807186615</c:v>
                </c:pt>
                <c:pt idx="485">
                  <c:v>0.32621728735447031</c:v>
                </c:pt>
                <c:pt idx="486">
                  <c:v>0.30987115106042257</c:v>
                </c:pt>
                <c:pt idx="487">
                  <c:v>0.32128223555049307</c:v>
                </c:pt>
                <c:pt idx="488">
                  <c:v>0.31110796119234679</c:v>
                </c:pt>
                <c:pt idx="489">
                  <c:v>0.31044491557026116</c:v>
                </c:pt>
                <c:pt idx="490">
                  <c:v>0.32112899580634857</c:v>
                </c:pt>
                <c:pt idx="491">
                  <c:v>0.30301022927053139</c:v>
                </c:pt>
                <c:pt idx="492">
                  <c:v>0.32563430474739524</c:v>
                </c:pt>
                <c:pt idx="493">
                  <c:v>0.31378218602570446</c:v>
                </c:pt>
                <c:pt idx="494">
                  <c:v>0.32286872355188284</c:v>
                </c:pt>
                <c:pt idx="495">
                  <c:v>0.31071291004986473</c:v>
                </c:pt>
                <c:pt idx="496">
                  <c:v>0.31286428764602231</c:v>
                </c:pt>
                <c:pt idx="497">
                  <c:v>0.32380344609920275</c:v>
                </c:pt>
                <c:pt idx="498">
                  <c:v>0.31113957190842345</c:v>
                </c:pt>
                <c:pt idx="499">
                  <c:v>0.31945029985760404</c:v>
                </c:pt>
                <c:pt idx="500">
                  <c:v>0.31382260452380306</c:v>
                </c:pt>
                <c:pt idx="501">
                  <c:v>0.33406041111847423</c:v>
                </c:pt>
                <c:pt idx="502">
                  <c:v>0.31254762378360679</c:v>
                </c:pt>
                <c:pt idx="503">
                  <c:v>0.31793355402030604</c:v>
                </c:pt>
                <c:pt idx="504">
                  <c:v>0.32295866152211217</c:v>
                </c:pt>
                <c:pt idx="505">
                  <c:v>0.31485496707173849</c:v>
                </c:pt>
                <c:pt idx="506">
                  <c:v>0.33261087429785607</c:v>
                </c:pt>
                <c:pt idx="507">
                  <c:v>0.30964790349211507</c:v>
                </c:pt>
                <c:pt idx="508">
                  <c:v>0.32956246523735566</c:v>
                </c:pt>
                <c:pt idx="509">
                  <c:v>0.3092240571344797</c:v>
                </c:pt>
                <c:pt idx="510">
                  <c:v>0.30954621001563981</c:v>
                </c:pt>
                <c:pt idx="511">
                  <c:v>0.3337640093811432</c:v>
                </c:pt>
                <c:pt idx="512">
                  <c:v>0.32830281942841427</c:v>
                </c:pt>
                <c:pt idx="513">
                  <c:v>0.34406164816419943</c:v>
                </c:pt>
                <c:pt idx="514">
                  <c:v>0.32325916854417447</c:v>
                </c:pt>
                <c:pt idx="515">
                  <c:v>0.34702034149301242</c:v>
                </c:pt>
                <c:pt idx="516">
                  <c:v>0.32182257255136371</c:v>
                </c:pt>
                <c:pt idx="517">
                  <c:v>0.33543739603930212</c:v>
                </c:pt>
                <c:pt idx="518">
                  <c:v>0.32448880858738888</c:v>
                </c:pt>
                <c:pt idx="519">
                  <c:v>0.33143453439870846</c:v>
                </c:pt>
                <c:pt idx="520">
                  <c:v>0.3247718523977276</c:v>
                </c:pt>
                <c:pt idx="521">
                  <c:v>0.32109284956194295</c:v>
                </c:pt>
                <c:pt idx="522">
                  <c:v>0.33142091952791797</c:v>
                </c:pt>
                <c:pt idx="523">
                  <c:v>0.32394767711108674</c:v>
                </c:pt>
                <c:pt idx="524">
                  <c:v>0.33403294419941815</c:v>
                </c:pt>
                <c:pt idx="525">
                  <c:v>0.31674191292816267</c:v>
                </c:pt>
                <c:pt idx="526">
                  <c:v>0.33341148592518222</c:v>
                </c:pt>
                <c:pt idx="527">
                  <c:v>0.32185895740303611</c:v>
                </c:pt>
                <c:pt idx="528">
                  <c:v>0.33639394482869328</c:v>
                </c:pt>
                <c:pt idx="529">
                  <c:v>0.31888833819194434</c:v>
                </c:pt>
                <c:pt idx="530">
                  <c:v>0.33003526575805647</c:v>
                </c:pt>
                <c:pt idx="531">
                  <c:v>0.31545056419827633</c:v>
                </c:pt>
                <c:pt idx="532">
                  <c:v>0.32671757705619453</c:v>
                </c:pt>
                <c:pt idx="533">
                  <c:v>0.323917336938084</c:v>
                </c:pt>
                <c:pt idx="534">
                  <c:v>0.32011443689482483</c:v>
                </c:pt>
                <c:pt idx="535">
                  <c:v>0.33211800252153062</c:v>
                </c:pt>
                <c:pt idx="536">
                  <c:v>0.31300127183498794</c:v>
                </c:pt>
                <c:pt idx="537">
                  <c:v>0.34249955227803963</c:v>
                </c:pt>
                <c:pt idx="538">
                  <c:v>0.32095791683480374</c:v>
                </c:pt>
                <c:pt idx="539">
                  <c:v>0.34319441670773149</c:v>
                </c:pt>
                <c:pt idx="540">
                  <c:v>0.31740588819113397</c:v>
                </c:pt>
                <c:pt idx="541">
                  <c:v>4.1649064922716403E-2</c:v>
                </c:pt>
                <c:pt idx="542">
                  <c:v>7.7983053403152397E-3</c:v>
                </c:pt>
                <c:pt idx="543">
                  <c:v>7.6162943306696387E-2</c:v>
                </c:pt>
                <c:pt idx="544">
                  <c:v>0.14852382148426188</c:v>
                </c:pt>
                <c:pt idx="545">
                  <c:v>0.15388561427878852</c:v>
                </c:pt>
                <c:pt idx="546">
                  <c:v>0.10915518760101338</c:v>
                </c:pt>
                <c:pt idx="547">
                  <c:v>8.616467762636594E-2</c:v>
                </c:pt>
                <c:pt idx="548">
                  <c:v>0.16182780443626429</c:v>
                </c:pt>
                <c:pt idx="549">
                  <c:v>0.1893549776736746</c:v>
                </c:pt>
                <c:pt idx="550">
                  <c:v>0.22354449297089946</c:v>
                </c:pt>
                <c:pt idx="551">
                  <c:v>0.2323793981429505</c:v>
                </c:pt>
                <c:pt idx="552">
                  <c:v>0.27708014799912667</c:v>
                </c:pt>
                <c:pt idx="553">
                  <c:v>0.44703590575367186</c:v>
                </c:pt>
                <c:pt idx="554">
                  <c:v>0.37682771859784053</c:v>
                </c:pt>
                <c:pt idx="555">
                  <c:v>0.39033683472768171</c:v>
                </c:pt>
                <c:pt idx="556">
                  <c:v>0.37361640615320685</c:v>
                </c:pt>
                <c:pt idx="557">
                  <c:v>0.35398340952678364</c:v>
                </c:pt>
                <c:pt idx="558">
                  <c:v>0.33583013536398743</c:v>
                </c:pt>
                <c:pt idx="559">
                  <c:v>0.34536232211243806</c:v>
                </c:pt>
                <c:pt idx="560">
                  <c:v>0.40118354067451228</c:v>
                </c:pt>
                <c:pt idx="561">
                  <c:v>0.43120248610856021</c:v>
                </c:pt>
                <c:pt idx="562">
                  <c:v>0.38529741565896786</c:v>
                </c:pt>
                <c:pt idx="563">
                  <c:v>0.41338854902696115</c:v>
                </c:pt>
                <c:pt idx="564">
                  <c:v>0.43453645933605556</c:v>
                </c:pt>
                <c:pt idx="565">
                  <c:v>0.39589241847285123</c:v>
                </c:pt>
                <c:pt idx="566">
                  <c:v>0.42626389158103695</c:v>
                </c:pt>
                <c:pt idx="567">
                  <c:v>0.38820141923970714</c:v>
                </c:pt>
                <c:pt idx="568">
                  <c:v>0.41713633997469945</c:v>
                </c:pt>
                <c:pt idx="569">
                  <c:v>0.42237125964911032</c:v>
                </c:pt>
                <c:pt idx="570">
                  <c:v>0.39773163821132657</c:v>
                </c:pt>
                <c:pt idx="571">
                  <c:v>0.37476630427084878</c:v>
                </c:pt>
                <c:pt idx="572">
                  <c:v>0.38802623660297125</c:v>
                </c:pt>
                <c:pt idx="573">
                  <c:v>0.38658608544711653</c:v>
                </c:pt>
                <c:pt idx="574">
                  <c:v>0.33683388601423064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3-4716-8D4D-A7986EEEF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318479"/>
        <c:axId val="2008336783"/>
      </c:lineChart>
      <c:catAx>
        <c:axId val="20083184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crossAx val="2008336783"/>
        <c:crosses val="autoZero"/>
        <c:auto val="1"/>
        <c:lblAlgn val="ctr"/>
        <c:lblOffset val="100"/>
        <c:noMultiLvlLbl val="0"/>
      </c:catAx>
      <c:valAx>
        <c:axId val="200833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CARGABILIDAD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08318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166686</xdr:colOff>
      <xdr:row>1</xdr:row>
      <xdr:rowOff>95251</xdr:rowOff>
    </xdr:from>
    <xdr:to>
      <xdr:col>36</xdr:col>
      <xdr:colOff>440531</xdr:colOff>
      <xdr:row>29</xdr:row>
      <xdr:rowOff>178594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021F5B-F21B-4234-8D4D-35745F071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761999</xdr:colOff>
      <xdr:row>1</xdr:row>
      <xdr:rowOff>195261</xdr:rowOff>
    </xdr:from>
    <xdr:to>
      <xdr:col>21</xdr:col>
      <xdr:colOff>9524</xdr:colOff>
      <xdr:row>21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F9ADD9-D9EE-45B5-850E-0577EDE91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4761</xdr:rowOff>
    </xdr:from>
    <xdr:to>
      <xdr:col>21</xdr:col>
      <xdr:colOff>0</xdr:colOff>
      <xdr:row>46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F1A9DBF-50A1-4F00-ACA3-5088F899D8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756046</xdr:colOff>
      <xdr:row>3</xdr:row>
      <xdr:rowOff>3571</xdr:rowOff>
    </xdr:from>
    <xdr:to>
      <xdr:col>45</xdr:col>
      <xdr:colOff>11905</xdr:colOff>
      <xdr:row>27</xdr:row>
      <xdr:rowOff>178593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B10815-6B1B-424C-B8B6-8119E102A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1613298</xdr:colOff>
      <xdr:row>581</xdr:row>
      <xdr:rowOff>3570</xdr:rowOff>
    </xdr:from>
    <xdr:to>
      <xdr:col>14</xdr:col>
      <xdr:colOff>0</xdr:colOff>
      <xdr:row>602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42F960-CB53-44ED-9EC7-F5BC809F8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5952</xdr:colOff>
      <xdr:row>580</xdr:row>
      <xdr:rowOff>146445</xdr:rowOff>
    </xdr:from>
    <xdr:to>
      <xdr:col>13</xdr:col>
      <xdr:colOff>238124</xdr:colOff>
      <xdr:row>601</xdr:row>
      <xdr:rowOff>11906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19251F-E2FB-42D9-8AFD-74EF5A6E4B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459440</xdr:colOff>
      <xdr:row>584</xdr:row>
      <xdr:rowOff>51548</xdr:rowOff>
    </xdr:from>
    <xdr:to>
      <xdr:col>19</xdr:col>
      <xdr:colOff>313764</xdr:colOff>
      <xdr:row>604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806823</xdr:colOff>
      <xdr:row>582</xdr:row>
      <xdr:rowOff>145677</xdr:rowOff>
    </xdr:from>
    <xdr:to>
      <xdr:col>35</xdr:col>
      <xdr:colOff>11205</xdr:colOff>
      <xdr:row>604</xdr:row>
      <xdr:rowOff>89648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B3:H578" totalsRowShown="0" headerRowDxfId="156" headerRowBorderDxfId="155" tableBorderDxfId="154">
  <autoFilter ref="B3:H578"/>
  <tableColumns count="7">
    <tableColumn id="1" name="Fecha" dataDxfId="153"/>
    <tableColumn id="2" name="A EQV" dataDxfId="152"/>
    <tableColumn id="3" name="kW TOT AVG" dataDxfId="151"/>
    <tableColumn id="4" name="kVAR TOT AVG" dataDxfId="150"/>
    <tableColumn id="5" name="kVA TOT AVG" dataDxfId="149">
      <calculatedColumnFormula>SQRT((D4)^2+(E4)^2)</calculatedColumnFormula>
    </tableColumn>
    <tableColumn id="6" name=" PF TOT AVG" dataDxfId="148"/>
    <tableColumn id="7" name=" V LL EQV AVG" dataDxfId="14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J3:U578" totalsRowShown="0" headerRowDxfId="146" headerRowBorderDxfId="145" tableBorderDxfId="144">
  <autoFilter ref="J3:U578"/>
  <tableColumns count="12">
    <tableColumn id="1" name="Fp final" dataDxfId="143"/>
    <tableColumn id="2" name="ӨF" dataDxfId="142">
      <calculatedColumnFormula>DEGREES(ACOS(J4))</calculatedColumnFormula>
    </tableColumn>
    <tableColumn id="3" name="Si" dataDxfId="141">
      <calculatedColumnFormula>D4/G4</calculatedColumnFormula>
    </tableColumn>
    <tableColumn id="4" name="Qi" dataDxfId="140">
      <calculatedColumnFormula>L4*SIN(ACOS(G4))</calculatedColumnFormula>
    </tableColumn>
    <tableColumn id="5" name="Sf" dataDxfId="139">
      <calculatedColumnFormula>D4/J4</calculatedColumnFormula>
    </tableColumn>
    <tableColumn id="6" name="Qf" dataDxfId="138">
      <calculatedColumnFormula>N4*SIN(ACOS(J4))</calculatedColumnFormula>
    </tableColumn>
    <tableColumn id="7" name="Qc" dataDxfId="137">
      <calculatedColumnFormula>M4-O4</calculatedColumnFormula>
    </tableColumn>
    <tableColumn id="8" name="Delta Qc" dataDxfId="136">
      <calculatedColumnFormula>P4-P3</calculatedColumnFormula>
    </tableColumn>
    <tableColumn id="9" name="Qdespues" dataDxfId="135">
      <calculatedColumnFormula>E4-$V$4</calculatedColumnFormula>
    </tableColumn>
    <tableColumn id="10" name="Sdespues" dataDxfId="134">
      <calculatedColumnFormula>IF(R4&gt;1,SQRT((D4)^2+(R4)^2),0)</calculatedColumnFormula>
    </tableColumn>
    <tableColumn id="11" name="FP Despues" dataDxfId="133">
      <calculatedColumnFormula>IF(S4&gt;0,D4/S4,1)</calculatedColumnFormula>
    </tableColumn>
    <tableColumn id="12" name="Fecha" dataDxfId="13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B3:H578" totalsRowShown="0" headerRowDxfId="131" tableBorderDxfId="130">
  <autoFilter ref="B3:H578"/>
  <tableColumns count="7">
    <tableColumn id="1" name="Fecha" dataDxfId="129"/>
    <tableColumn id="2" name=" PF TOT AVG" dataDxfId="128"/>
    <tableColumn id="3" name="FP Lim Inferior" dataDxfId="127"/>
    <tableColumn id="4" name="FP Objetivo" dataDxfId="126"/>
    <tableColumn id="5" name="kW TOT AVG" dataDxfId="125"/>
    <tableColumn id="6" name="kVAR TOT AVG" dataDxfId="124"/>
    <tableColumn id="7" name="kVA TOT AVG" dataDxfId="123">
      <calculatedColumnFormula>SQRT((F4)^2+(G4)^2)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B3:O578" totalsRowShown="0" headerRowDxfId="122" headerRowBorderDxfId="121" tableBorderDxfId="120">
  <autoFilter ref="B3:O578"/>
  <tableColumns count="14">
    <tableColumn id="1" name="Fecha" dataDxfId="119"/>
    <tableColumn id="2" name="A EQV" dataDxfId="118"/>
    <tableColumn id="3" name="kW TOT AVG" dataDxfId="117"/>
    <tableColumn id="4" name="kVAR TOT AVG" dataDxfId="116"/>
    <tableColumn id="5" name="kVA TOT AVG" dataDxfId="115">
      <calculatedColumnFormula>SQRT((D4)^2+(E4)^2)</calculatedColumnFormula>
    </tableColumn>
    <tableColumn id="6" name=" PF TOT AVG" dataDxfId="114"/>
    <tableColumn id="7" name="KVA Futuros" dataDxfId="113"/>
    <tableColumn id="8" name="kW Futuros" dataDxfId="112">
      <calculatedColumnFormula>0.8*H4</calculatedColumnFormula>
    </tableColumn>
    <tableColumn id="9" name="kVAR Futuros" dataDxfId="111">
      <calculatedColumnFormula>SQRT((H4)^2-(I4)^2)</calculatedColumnFormula>
    </tableColumn>
    <tableColumn id="10" name="KVA Final" dataDxfId="110">
      <calculatedColumnFormula>F4+H4</calculatedColumnFormula>
    </tableColumn>
    <tableColumn id="11" name="kW Final" dataDxfId="109">
      <calculatedColumnFormula>D4+I4</calculatedColumnFormula>
    </tableColumn>
    <tableColumn id="12" name="kVAR Final" dataDxfId="108">
      <calculatedColumnFormula>E4+J4</calculatedColumnFormula>
    </tableColumn>
    <tableColumn id="13" name="FP final" dataDxfId="107">
      <calculatedColumnFormula>L4/K4</calculatedColumnFormula>
    </tableColumn>
    <tableColumn id="14" name=" V LL EQV AVG" dataDxfId="10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Q3:AB578" totalsRowShown="0" headerRowDxfId="105" headerRowBorderDxfId="104" tableBorderDxfId="103">
  <autoFilter ref="Q3:AB578"/>
  <tableColumns count="12">
    <tableColumn id="1" name="Fp final" dataDxfId="102"/>
    <tableColumn id="2" name="ӨF" dataDxfId="101">
      <calculatedColumnFormula>DEGREES(ACOS(Q4))</calculatedColumnFormula>
    </tableColumn>
    <tableColumn id="3" name="Si" dataDxfId="100">
      <calculatedColumnFormula>L4/N4</calculatedColumnFormula>
    </tableColumn>
    <tableColumn id="4" name="Qi" dataDxfId="99">
      <calculatedColumnFormula>S4*SIN(ACOS(N4))</calculatedColumnFormula>
    </tableColumn>
    <tableColumn id="5" name="Sf" dataDxfId="98">
      <calculatedColumnFormula>L4/Q4</calculatedColumnFormula>
    </tableColumn>
    <tableColumn id="6" name="Qf" dataDxfId="97">
      <calculatedColumnFormula>U4*SIN(ACOS(Q4))</calculatedColumnFormula>
    </tableColumn>
    <tableColumn id="7" name="Qc" dataDxfId="96">
      <calculatedColumnFormula>T4-V4</calculatedColumnFormula>
    </tableColumn>
    <tableColumn id="8" name="Delta Qc" dataDxfId="95">
      <calculatedColumnFormula>W4-W3</calculatedColumnFormula>
    </tableColumn>
    <tableColumn id="9" name="Qdespues" dataDxfId="94">
      <calculatedColumnFormula>M4-$AC$4</calculatedColumnFormula>
    </tableColumn>
    <tableColumn id="10" name="Sdespues" dataDxfId="93">
      <calculatedColumnFormula>IF(Y4&gt;1,SQRT((L4)^2+(Y4)^2),0)</calculatedColumnFormula>
    </tableColumn>
    <tableColumn id="11" name="FP Despues" dataDxfId="92">
      <calculatedColumnFormula>IF(Z4&gt;0,L4/Z4,1)</calculatedColumnFormula>
    </tableColumn>
    <tableColumn id="12" name="Fecha" dataDxfId="9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B3:V575" totalsRowShown="0" headerRowDxfId="90" headerRowBorderDxfId="89" tableBorderDxfId="88">
  <autoFilter ref="B3:V575"/>
  <tableColumns count="21">
    <tableColumn id="1" name="Fecha" dataDxfId="87"/>
    <tableColumn id="2" name="03.H CL1" dataDxfId="86"/>
    <tableColumn id="3" name="05.H CL2" dataDxfId="85"/>
    <tableColumn id="4" name="07.H CL3" dataDxfId="84"/>
    <tableColumn id="5" name="09.H CL1" dataDxfId="83"/>
    <tableColumn id="6" name="11.H CL2" dataDxfId="82"/>
    <tableColumn id="7" name="13 H CL3" dataDxfId="81"/>
    <tableColumn id="8" name="15.H CL1" dataDxfId="80"/>
    <tableColumn id="9" name="17.H CL2" dataDxfId="79"/>
    <tableColumn id="10" name="19.H CL3" dataDxfId="78"/>
    <tableColumn id="11" name="21.H CL1" dataDxfId="77"/>
    <tableColumn id="12" name="23.H CL2" dataDxfId="76"/>
    <tableColumn id="13" name="25.H CL3" dataDxfId="75"/>
    <tableColumn id="14" name="27.H CL1" dataDxfId="74"/>
    <tableColumn id="15" name="29.H CL2" dataDxfId="73"/>
    <tableColumn id="16" name="A EQV" dataDxfId="72"/>
    <tableColumn id="17" name="kVA EQV" dataDxfId="71"/>
    <tableColumn id="18" name="V EQV" dataDxfId="70"/>
    <tableColumn id="19" name="THD CL1" dataDxfId="69"/>
    <tableColumn id="20" name="THD CL2" dataDxfId="68"/>
    <tableColumn id="21" name="THD CL3" dataDxfId="67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B3:W574" totalsRowShown="0" headerRowDxfId="66" dataDxfId="64" headerRowBorderDxfId="65" tableBorderDxfId="63">
  <autoFilter ref="B3:W574"/>
  <tableColumns count="22">
    <tableColumn id="1" name="Fecha" dataDxfId="62"/>
    <tableColumn id="2" name="03.H VL1" dataDxfId="61"/>
    <tableColumn id="3" name="05.H VL2" dataDxfId="60"/>
    <tableColumn id="4" name="07.H VL3" dataDxfId="59"/>
    <tableColumn id="5" name="09.H VL1" dataDxfId="58"/>
    <tableColumn id="6" name="11.H VL2" dataDxfId="57"/>
    <tableColumn id="7" name="13 H VL3" dataDxfId="56"/>
    <tableColumn id="8" name="15.H VL1" dataDxfId="55"/>
    <tableColumn id="9" name="17.H VL2" dataDxfId="54"/>
    <tableColumn id="10" name="19.H VL3" dataDxfId="53"/>
    <tableColumn id="11" name="21.H VL1" dataDxfId="52"/>
    <tableColumn id="12" name="23.H VL3" dataDxfId="51"/>
    <tableColumn id="13" name="25.H VL3" dataDxfId="50"/>
    <tableColumn id="14" name="27.H VL3" dataDxfId="49"/>
    <tableColumn id="15" name="29.H VL3" dataDxfId="48"/>
    <tableColumn id="16" name="31.H VL3" dataDxfId="47"/>
    <tableColumn id="17" name="V L1" dataDxfId="46"/>
    <tableColumn id="18" name="V L2" dataDxfId="45"/>
    <tableColumn id="19" name="V L3" dataDxfId="44"/>
    <tableColumn id="20" name="THD VL1" dataDxfId="43"/>
    <tableColumn id="21" name="THD VL2" dataDxfId="42"/>
    <tableColumn id="22" name="THD VL3" dataDxfId="4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3" name="Tabla3" displayName="Tabla3" ref="B3:M578" totalsRowShown="0" headerRowBorderDxfId="40" tableBorderDxfId="39">
  <autoFilter ref="B3:M578"/>
  <tableColumns count="12">
    <tableColumn id="1" name="Fecha" dataDxfId="38"/>
    <tableColumn id="2" name="A EQV" dataDxfId="37"/>
    <tableColumn id="3" name="kW TOT AVG" dataDxfId="36"/>
    <tableColumn id="4" name="kVAR TOT AVG" dataDxfId="35"/>
    <tableColumn id="5" name="kVA TOT AVG" dataDxfId="34">
      <calculatedColumnFormula>SQRT((D4)^2+(E4)^2)</calculatedColumnFormula>
    </tableColumn>
    <tableColumn id="6" name=" PF TOT AVG" dataDxfId="33"/>
    <tableColumn id="7" name=" V LL EQV AVG" dataDxfId="32"/>
    <tableColumn id="8" name="Qdespues" dataDxfId="31">
      <calculatedColumnFormula>'Datos y Cálculos'!R4</calculatedColumnFormula>
    </tableColumn>
    <tableColumn id="9" name="Sdespues" dataDxfId="30">
      <calculatedColumnFormula>'Datos y Cálculos'!S4</calculatedColumnFormula>
    </tableColumn>
    <tableColumn id="10" name="FP Despues" dataDxfId="29">
      <calculatedColumnFormula>'Datos y Cálculos'!T4</calculatedColumnFormula>
    </tableColumn>
    <tableColumn id="11" name="I Antes" dataDxfId="28">
      <calculatedColumnFormula>(F4)/(SQRT(3)*0.46)</calculatedColumnFormula>
    </tableColumn>
    <tableColumn id="12" name="I Después" dataDxfId="27">
      <calculatedColumnFormula>(J4)/(SQRT(3)*0.46)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O3:Q578" totalsRowShown="0" headerRowDxfId="26" headerRowBorderDxfId="25" tableBorderDxfId="24">
  <autoFilter ref="O3:Q578"/>
  <tableColumns count="3">
    <tableColumn id="1" name="I Antes" dataDxfId="23">
      <calculatedColumnFormula>(D4)/(SQRT(3)*0.46*G4)</calculatedColumnFormula>
    </tableColumn>
    <tableColumn id="2" name="I Después" dataDxfId="22">
      <calculatedColumnFormula>(D4)/(SQRT(3)*0.46*K4)</calculatedColumnFormula>
    </tableColumn>
    <tableColumn id="3" name="%Reducción" dataDxfId="21" dataCellStyle="Porcentaje">
      <calculatedColumnFormula>(1-P4/O4)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S3:U578" totalsRowShown="0" headerRowBorderDxfId="20" tableBorderDxfId="19">
  <autoFilter ref="S3:U578"/>
  <tableColumns count="3">
    <tableColumn id="1" name="∆V Antes" dataDxfId="18">
      <calculatedColumnFormula>(SQRT(3)*(O4)*((($W$3)*($W$5))/(($W$4)*($W$6))))</calculatedColumnFormula>
    </tableColumn>
    <tableColumn id="2" name="∆V Después" dataDxfId="17">
      <calculatedColumnFormula>(SQRT(3)*(P4)*((($W$3)*($W$5))/(($W$4)*($W$6))))</calculatedColumnFormula>
    </tableColumn>
    <tableColumn id="3" name="%Reducción" dataDxfId="16" dataCellStyle="Porcentaje">
      <calculatedColumnFormula>(1-T4/S4)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2" name="Tabla12" displayName="Tabla12" ref="Y3:Y578" totalsRowShown="0" headerRowDxfId="15" dataDxfId="13" headerRowBorderDxfId="14" tableBorderDxfId="12">
  <autoFilter ref="Y3:Y578"/>
  <tableColumns count="1">
    <tableColumn id="1" name="Pérdidas Antes [kW]" dataDxfId="11">
      <calculatedColumnFormula>($AC$3)*(((D4)^2+(E4)^2)/(460)^2)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3" name="Tabla13" displayName="Tabla13" ref="AE3:AG578" totalsRowShown="0" tableBorderDxfId="10">
  <autoFilter ref="AE3:AG578"/>
  <tableColumns count="3">
    <tableColumn id="1" name="Cargabilidad Antes" dataDxfId="9" dataCellStyle="Porcentaje">
      <calculatedColumnFormula>F4/630</calculatedColumnFormula>
    </tableColumn>
    <tableColumn id="2" name="Cargabilidad Después" dataDxfId="8" dataCellStyle="Porcentaje">
      <calculatedColumnFormula>IF(J4&gt;0,J4/630,Tabla13[[#This Row],[Cargabilidad Antes]]-0.02)</calculatedColumnFormula>
    </tableColumn>
    <tableColumn id="3" name="∆Cargabilidad " dataDxfId="7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4" name="Tabla14" displayName="Tabla14" ref="AJ3:AM578" totalsRowShown="0" headerRowDxfId="6" headerRowBorderDxfId="5" tableBorderDxfId="4">
  <autoFilter ref="AJ3:AM578"/>
  <tableColumns count="4">
    <tableColumn id="1" name="Temperatura Antes" dataDxfId="3">
      <calculatedColumnFormula>$AO$4+($AO$5-$AO$4)*((O4/($AO$6*$AO$7))^2)</calculatedColumnFormula>
    </tableColumn>
    <tableColumn id="2" name="Temperatura Después" dataDxfId="2">
      <calculatedColumnFormula>$AO$4+($AO$5-$AO$4)*((P4/($AO$6*$AO$7))^2)</calculatedColumnFormula>
    </tableColumn>
    <tableColumn id="3" name="∆Temp" dataDxfId="1">
      <calculatedColumnFormula>AJ4-AK4</calculatedColumnFormula>
    </tableColumn>
    <tableColumn id="4" name="%Temp" dataDxfId="0" dataCellStyle="Porcentaje">
      <calculatedColumnFormula>(1-AK4/AJ4)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drawing" Target="../drawings/drawing6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82"/>
  <sheetViews>
    <sheetView showGridLines="0" tabSelected="1" zoomScale="80" zoomScaleNormal="80" workbookViewId="0">
      <selection activeCell="T159" sqref="T159"/>
    </sheetView>
  </sheetViews>
  <sheetFormatPr baseColWidth="10" defaultRowHeight="15" x14ac:dyDescent="0.25"/>
  <cols>
    <col min="1" max="1" width="3" customWidth="1"/>
    <col min="2" max="2" width="27.85546875" bestFit="1" customWidth="1"/>
    <col min="4" max="4" width="15.5703125" customWidth="1"/>
    <col min="5" max="5" width="17.7109375" customWidth="1"/>
    <col min="6" max="6" width="16.28515625" customWidth="1"/>
    <col min="7" max="7" width="15.140625" customWidth="1"/>
    <col min="8" max="8" width="16.5703125" customWidth="1"/>
    <col min="9" max="9" width="14.28515625" bestFit="1" customWidth="1"/>
    <col min="10" max="10" width="13.140625" bestFit="1" customWidth="1"/>
    <col min="11" max="11" width="14.5703125" bestFit="1" customWidth="1"/>
    <col min="12" max="13" width="13.7109375" bestFit="1" customWidth="1"/>
    <col min="17" max="17" width="11.5703125" customWidth="1"/>
    <col min="18" max="18" width="13" customWidth="1"/>
    <col min="19" max="19" width="12.85546875" customWidth="1"/>
    <col min="20" max="20" width="14.7109375" customWidth="1"/>
    <col min="21" max="21" width="19.85546875" bestFit="1" customWidth="1"/>
    <col min="22" max="22" width="13.140625" bestFit="1" customWidth="1"/>
    <col min="26" max="26" width="12.7109375" bestFit="1" customWidth="1"/>
    <col min="27" max="27" width="19.85546875" bestFit="1" customWidth="1"/>
    <col min="28" max="28" width="12.85546875" bestFit="1" customWidth="1"/>
  </cols>
  <sheetData>
    <row r="1" spans="2:37" ht="15.75" thickBot="1" x14ac:dyDescent="0.3"/>
    <row r="2" spans="2:37" ht="27" thickBot="1" x14ac:dyDescent="0.45">
      <c r="B2" s="31" t="s">
        <v>644</v>
      </c>
      <c r="C2" s="133" t="s">
        <v>645</v>
      </c>
      <c r="D2" s="134"/>
      <c r="E2" s="134"/>
      <c r="F2" s="134"/>
      <c r="G2" s="134"/>
      <c r="H2" s="135"/>
      <c r="J2" s="130" t="s">
        <v>646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2"/>
    </row>
    <row r="3" spans="2:37" ht="15.75" thickBot="1" x14ac:dyDescent="0.3">
      <c r="B3" s="91" t="s">
        <v>0</v>
      </c>
      <c r="C3" s="92" t="s">
        <v>1</v>
      </c>
      <c r="D3" s="92" t="s">
        <v>2</v>
      </c>
      <c r="E3" s="92" t="s">
        <v>3</v>
      </c>
      <c r="F3" s="92" t="s">
        <v>4</v>
      </c>
      <c r="G3" s="92" t="s">
        <v>5</v>
      </c>
      <c r="H3" s="93" t="s">
        <v>6</v>
      </c>
      <c r="J3" s="91" t="s">
        <v>7</v>
      </c>
      <c r="K3" s="92" t="s">
        <v>8</v>
      </c>
      <c r="L3" s="92" t="s">
        <v>9</v>
      </c>
      <c r="M3" s="92" t="s">
        <v>10</v>
      </c>
      <c r="N3" s="92" t="s">
        <v>11</v>
      </c>
      <c r="O3" s="92" t="s">
        <v>12</v>
      </c>
      <c r="P3" s="92" t="s">
        <v>13</v>
      </c>
      <c r="Q3" s="92" t="s">
        <v>14</v>
      </c>
      <c r="R3" s="92" t="s">
        <v>15</v>
      </c>
      <c r="S3" s="92" t="s">
        <v>16</v>
      </c>
      <c r="T3" s="94" t="s">
        <v>17</v>
      </c>
      <c r="U3" s="93" t="s">
        <v>0</v>
      </c>
      <c r="V3" s="2" t="s">
        <v>18</v>
      </c>
    </row>
    <row r="4" spans="2:37" ht="15.75" thickBot="1" x14ac:dyDescent="0.3">
      <c r="B4" s="13" t="s">
        <v>19</v>
      </c>
      <c r="C4" s="7">
        <v>344.12</v>
      </c>
      <c r="D4" s="11">
        <v>220.05</v>
      </c>
      <c r="E4" s="7">
        <v>109.71</v>
      </c>
      <c r="F4" s="12">
        <f t="shared" ref="F4:F17" si="0">SQRT((D4)^2+(E4)^2)</f>
        <v>245.88266836033807</v>
      </c>
      <c r="G4" s="7">
        <v>0.89</v>
      </c>
      <c r="H4" s="10">
        <v>439.61</v>
      </c>
      <c r="J4" s="11">
        <v>1</v>
      </c>
      <c r="K4" s="46">
        <f>DEGREES(ACOS(J4))</f>
        <v>0</v>
      </c>
      <c r="L4" s="12">
        <f t="shared" ref="L4:L67" si="1">D4/G4</f>
        <v>247.24719101123597</v>
      </c>
      <c r="M4" s="46">
        <f t="shared" ref="M4:M67" si="2">L4*SIN(ACOS(G4))</f>
        <v>112.7349589211199</v>
      </c>
      <c r="N4" s="12">
        <f t="shared" ref="N4:N67" si="3">D4/J4</f>
        <v>220.05</v>
      </c>
      <c r="O4" s="46">
        <f>N4*SIN(ACOS(J4))</f>
        <v>0</v>
      </c>
      <c r="P4" s="12">
        <f>M4-O4</f>
        <v>112.7349589211199</v>
      </c>
      <c r="Q4" s="46"/>
      <c r="R4" s="12">
        <f t="shared" ref="R4:R67" si="4">E4-$V$4</f>
        <v>49.709999999999994</v>
      </c>
      <c r="S4" s="46">
        <f t="shared" ref="S4:S67" si="5">IF(R4&gt;1,SQRT((D4)^2+(R4)^2),0)</f>
        <v>225.59496137990317</v>
      </c>
      <c r="T4" s="22">
        <f t="shared" ref="T4:T67" si="6">IF(S4&gt;0,D4/S4,1)</f>
        <v>0.97542072151795356</v>
      </c>
      <c r="U4" s="10" t="s">
        <v>19</v>
      </c>
      <c r="V4" s="59">
        <v>60</v>
      </c>
      <c r="AJ4" s="14">
        <v>0.9</v>
      </c>
      <c r="AK4" s="14">
        <v>1</v>
      </c>
    </row>
    <row r="5" spans="2:37" x14ac:dyDescent="0.25">
      <c r="B5" s="16" t="s">
        <v>20</v>
      </c>
      <c r="C5" s="8">
        <v>270.2</v>
      </c>
      <c r="D5" s="14">
        <v>234.56</v>
      </c>
      <c r="E5" s="8">
        <v>110.36</v>
      </c>
      <c r="F5" s="15">
        <f t="shared" si="0"/>
        <v>259.22523642577704</v>
      </c>
      <c r="G5" s="8">
        <v>0.9</v>
      </c>
      <c r="H5" s="4">
        <v>439.34</v>
      </c>
      <c r="J5" s="14">
        <v>1</v>
      </c>
      <c r="K5" s="47">
        <f>DEGREES(ACOS(J5))</f>
        <v>0</v>
      </c>
      <c r="L5" s="15">
        <f t="shared" si="1"/>
        <v>260.62222222222221</v>
      </c>
      <c r="M5" s="47">
        <f t="shared" si="2"/>
        <v>113.60259291076669</v>
      </c>
      <c r="N5" s="15">
        <f t="shared" si="3"/>
        <v>234.56</v>
      </c>
      <c r="O5" s="47">
        <f>N5*SIN(ACOS(J5))</f>
        <v>0</v>
      </c>
      <c r="P5" s="15">
        <f>M5-O5</f>
        <v>113.60259291076669</v>
      </c>
      <c r="Q5" s="47">
        <f>P5-P4</f>
        <v>0.86763398964679084</v>
      </c>
      <c r="R5" s="15">
        <f t="shared" si="4"/>
        <v>50.36</v>
      </c>
      <c r="S5" s="47">
        <f t="shared" si="5"/>
        <v>239.90523795865735</v>
      </c>
      <c r="T5" s="6">
        <f t="shared" si="6"/>
        <v>0.97771937785043905</v>
      </c>
      <c r="U5" s="4" t="s">
        <v>20</v>
      </c>
      <c r="AJ5" s="14">
        <v>0.9</v>
      </c>
      <c r="AK5" s="14">
        <v>1</v>
      </c>
    </row>
    <row r="6" spans="2:37" x14ac:dyDescent="0.25">
      <c r="B6" s="16" t="s">
        <v>21</v>
      </c>
      <c r="C6" s="8">
        <v>292.38</v>
      </c>
      <c r="D6" s="14">
        <v>217.21</v>
      </c>
      <c r="E6" s="8">
        <v>109.74</v>
      </c>
      <c r="F6" s="15">
        <f t="shared" si="0"/>
        <v>243.35786755311611</v>
      </c>
      <c r="G6" s="8">
        <v>0.89</v>
      </c>
      <c r="H6" s="4">
        <v>440.37</v>
      </c>
      <c r="J6" s="14">
        <v>1</v>
      </c>
      <c r="K6" s="47">
        <f t="shared" ref="K6:K19" si="7">DEGREES(ACOS(J6))</f>
        <v>0</v>
      </c>
      <c r="L6" s="15">
        <f t="shared" si="1"/>
        <v>244.0561797752809</v>
      </c>
      <c r="M6" s="47">
        <f t="shared" si="2"/>
        <v>111.27998376394662</v>
      </c>
      <c r="N6" s="15">
        <f t="shared" si="3"/>
        <v>217.21</v>
      </c>
      <c r="O6" s="47">
        <f t="shared" ref="O6:O19" si="8">N6*SIN(ACOS(J6))</f>
        <v>0</v>
      </c>
      <c r="P6" s="15">
        <f t="shared" ref="P6:P19" si="9">M6-O6</f>
        <v>111.27998376394662</v>
      </c>
      <c r="Q6" s="47">
        <f>P6-P5</f>
        <v>-2.3226091468200707</v>
      </c>
      <c r="R6" s="15">
        <f t="shared" si="4"/>
        <v>49.739999999999995</v>
      </c>
      <c r="S6" s="47">
        <f t="shared" si="5"/>
        <v>222.83233988808718</v>
      </c>
      <c r="T6" s="6">
        <f t="shared" si="6"/>
        <v>0.97476874366211441</v>
      </c>
      <c r="U6" s="4" t="s">
        <v>21</v>
      </c>
      <c r="AJ6" s="14">
        <v>0.9</v>
      </c>
      <c r="AK6" s="14">
        <v>1</v>
      </c>
    </row>
    <row r="7" spans="2:37" x14ac:dyDescent="0.25">
      <c r="B7" s="16" t="s">
        <v>22</v>
      </c>
      <c r="C7" s="8">
        <v>295.32</v>
      </c>
      <c r="D7" s="14">
        <v>221.27</v>
      </c>
      <c r="E7" s="8">
        <v>107.94</v>
      </c>
      <c r="F7" s="15">
        <f t="shared" si="0"/>
        <v>246.19394082714547</v>
      </c>
      <c r="G7" s="8">
        <v>0.89</v>
      </c>
      <c r="H7" s="4">
        <v>438.26</v>
      </c>
      <c r="J7" s="14">
        <v>1</v>
      </c>
      <c r="K7" s="47">
        <f t="shared" si="7"/>
        <v>0</v>
      </c>
      <c r="L7" s="15">
        <f t="shared" si="1"/>
        <v>248.61797752808991</v>
      </c>
      <c r="M7" s="47">
        <f t="shared" si="2"/>
        <v>113.359983460469</v>
      </c>
      <c r="N7" s="15">
        <f t="shared" si="3"/>
        <v>221.27</v>
      </c>
      <c r="O7" s="47">
        <f t="shared" si="8"/>
        <v>0</v>
      </c>
      <c r="P7" s="15">
        <f t="shared" si="9"/>
        <v>113.359983460469</v>
      </c>
      <c r="Q7" s="47">
        <f t="shared" ref="Q7:Q19" si="10">P7-P6</f>
        <v>2.0799996965223784</v>
      </c>
      <c r="R7" s="15">
        <f t="shared" si="4"/>
        <v>47.94</v>
      </c>
      <c r="S7" s="47">
        <f t="shared" si="5"/>
        <v>226.40374665627778</v>
      </c>
      <c r="T7" s="6">
        <f t="shared" si="6"/>
        <v>0.97732481581202924</v>
      </c>
      <c r="U7" s="4" t="s">
        <v>22</v>
      </c>
      <c r="AJ7" s="14">
        <v>0.9</v>
      </c>
      <c r="AK7" s="14">
        <v>1</v>
      </c>
    </row>
    <row r="8" spans="2:37" x14ac:dyDescent="0.25">
      <c r="B8" s="16" t="s">
        <v>23</v>
      </c>
      <c r="C8" s="8">
        <v>384.18</v>
      </c>
      <c r="D8" s="14">
        <v>217.5</v>
      </c>
      <c r="E8" s="8">
        <v>111.18</v>
      </c>
      <c r="F8" s="15">
        <f t="shared" si="0"/>
        <v>244.26879129352568</v>
      </c>
      <c r="G8" s="8">
        <v>0.88</v>
      </c>
      <c r="H8" s="4">
        <v>438.4</v>
      </c>
      <c r="J8" s="14">
        <v>1</v>
      </c>
      <c r="K8" s="47">
        <f t="shared" si="7"/>
        <v>0</v>
      </c>
      <c r="L8" s="15">
        <f t="shared" si="1"/>
        <v>247.15909090909091</v>
      </c>
      <c r="M8" s="47">
        <f t="shared" si="2"/>
        <v>117.3940638150339</v>
      </c>
      <c r="N8" s="15">
        <f t="shared" si="3"/>
        <v>217.5</v>
      </c>
      <c r="O8" s="47">
        <f t="shared" si="8"/>
        <v>0</v>
      </c>
      <c r="P8" s="15">
        <f t="shared" si="9"/>
        <v>117.3940638150339</v>
      </c>
      <c r="Q8" s="47">
        <f t="shared" si="10"/>
        <v>4.0340803545649067</v>
      </c>
      <c r="R8" s="15">
        <f t="shared" si="4"/>
        <v>51.180000000000007</v>
      </c>
      <c r="S8" s="47">
        <f t="shared" si="5"/>
        <v>223.44046723903887</v>
      </c>
      <c r="T8" s="6">
        <f t="shared" si="6"/>
        <v>0.97341364654109996</v>
      </c>
      <c r="U8" s="4" t="s">
        <v>23</v>
      </c>
      <c r="AJ8" s="14">
        <v>0.9</v>
      </c>
      <c r="AK8" s="14">
        <v>1</v>
      </c>
    </row>
    <row r="9" spans="2:37" x14ac:dyDescent="0.25">
      <c r="B9" s="16" t="s">
        <v>24</v>
      </c>
      <c r="C9" s="8">
        <v>268.54000000000002</v>
      </c>
      <c r="D9" s="14">
        <v>227.31</v>
      </c>
      <c r="E9" s="8">
        <v>111.08</v>
      </c>
      <c r="F9" s="15">
        <f t="shared" si="0"/>
        <v>252.99921442565784</v>
      </c>
      <c r="G9" s="8">
        <v>0.89</v>
      </c>
      <c r="H9" s="4">
        <v>439.99</v>
      </c>
      <c r="J9" s="14">
        <v>1</v>
      </c>
      <c r="K9" s="47">
        <f t="shared" si="7"/>
        <v>0</v>
      </c>
      <c r="L9" s="15">
        <f t="shared" si="1"/>
        <v>255.40449438202248</v>
      </c>
      <c r="M9" s="47">
        <f t="shared" si="2"/>
        <v>116.45436724544315</v>
      </c>
      <c r="N9" s="15">
        <f t="shared" si="3"/>
        <v>227.31</v>
      </c>
      <c r="O9" s="47">
        <f t="shared" si="8"/>
        <v>0</v>
      </c>
      <c r="P9" s="15">
        <f t="shared" si="9"/>
        <v>116.45436724544315</v>
      </c>
      <c r="Q9" s="47">
        <f t="shared" si="10"/>
        <v>-0.9396965695907511</v>
      </c>
      <c r="R9" s="15">
        <f t="shared" si="4"/>
        <v>51.08</v>
      </c>
      <c r="S9" s="47">
        <f t="shared" si="5"/>
        <v>232.97854514954807</v>
      </c>
      <c r="T9" s="6">
        <f t="shared" si="6"/>
        <v>0.97566923964646857</v>
      </c>
      <c r="U9" s="4" t="s">
        <v>24</v>
      </c>
      <c r="AJ9" s="14">
        <v>0.9</v>
      </c>
      <c r="AK9" s="14">
        <v>1</v>
      </c>
    </row>
    <row r="10" spans="2:37" x14ac:dyDescent="0.25">
      <c r="B10" s="16" t="s">
        <v>25</v>
      </c>
      <c r="C10" s="8">
        <v>404.78</v>
      </c>
      <c r="D10" s="14">
        <v>219.19</v>
      </c>
      <c r="E10" s="8">
        <v>113.95</v>
      </c>
      <c r="F10" s="15">
        <f t="shared" si="0"/>
        <v>247.04019632440387</v>
      </c>
      <c r="G10" s="8">
        <v>0.88</v>
      </c>
      <c r="H10" s="4">
        <v>442.15</v>
      </c>
      <c r="J10" s="14">
        <v>1</v>
      </c>
      <c r="K10" s="47">
        <f t="shared" si="7"/>
        <v>0</v>
      </c>
      <c r="L10" s="15">
        <f t="shared" si="1"/>
        <v>249.07954545454544</v>
      </c>
      <c r="M10" s="47">
        <f t="shared" si="2"/>
        <v>118.30622918444726</v>
      </c>
      <c r="N10" s="15">
        <f t="shared" si="3"/>
        <v>219.19</v>
      </c>
      <c r="O10" s="47">
        <f t="shared" si="8"/>
        <v>0</v>
      </c>
      <c r="P10" s="15">
        <f t="shared" si="9"/>
        <v>118.30622918444726</v>
      </c>
      <c r="Q10" s="47">
        <f t="shared" si="10"/>
        <v>1.8518619390041096</v>
      </c>
      <c r="R10" s="15">
        <f t="shared" si="4"/>
        <v>53.95</v>
      </c>
      <c r="S10" s="47">
        <f t="shared" si="5"/>
        <v>225.73182894753677</v>
      </c>
      <c r="T10" s="6">
        <f t="shared" si="6"/>
        <v>0.9710194659829865</v>
      </c>
      <c r="U10" s="4" t="s">
        <v>25</v>
      </c>
      <c r="AJ10" s="14">
        <v>0.9</v>
      </c>
      <c r="AK10" s="14">
        <v>1</v>
      </c>
    </row>
    <row r="11" spans="2:37" x14ac:dyDescent="0.25">
      <c r="B11" s="90">
        <v>43998.635416666664</v>
      </c>
      <c r="C11" s="8">
        <v>318.24</v>
      </c>
      <c r="D11" s="14">
        <v>248.14</v>
      </c>
      <c r="E11" s="8">
        <v>113.7</v>
      </c>
      <c r="F11" s="15">
        <f t="shared" si="0"/>
        <v>272.9489871752595</v>
      </c>
      <c r="G11" s="8">
        <v>0.9</v>
      </c>
      <c r="H11" s="4">
        <v>441.24</v>
      </c>
      <c r="J11" s="14">
        <v>1</v>
      </c>
      <c r="K11" s="47">
        <f t="shared" si="7"/>
        <v>0</v>
      </c>
      <c r="L11" s="15">
        <f t="shared" si="1"/>
        <v>275.71111111111111</v>
      </c>
      <c r="M11" s="47">
        <f t="shared" si="2"/>
        <v>120.17968709446473</v>
      </c>
      <c r="N11" s="15">
        <f t="shared" si="3"/>
        <v>248.14</v>
      </c>
      <c r="O11" s="47">
        <f t="shared" si="8"/>
        <v>0</v>
      </c>
      <c r="P11" s="15">
        <f t="shared" si="9"/>
        <v>120.17968709446473</v>
      </c>
      <c r="Q11" s="47">
        <f t="shared" si="10"/>
        <v>1.8734579100174642</v>
      </c>
      <c r="R11" s="15">
        <f t="shared" si="4"/>
        <v>53.7</v>
      </c>
      <c r="S11" s="47">
        <f t="shared" si="5"/>
        <v>253.88412632537703</v>
      </c>
      <c r="T11" s="6">
        <f t="shared" si="6"/>
        <v>0.97737500800654475</v>
      </c>
      <c r="U11" s="4" t="s">
        <v>26</v>
      </c>
      <c r="AJ11" s="14">
        <v>0.9</v>
      </c>
      <c r="AK11" s="14">
        <v>1</v>
      </c>
    </row>
    <row r="12" spans="2:37" x14ac:dyDescent="0.25">
      <c r="B12" s="16" t="s">
        <v>27</v>
      </c>
      <c r="C12" s="8">
        <v>253.52</v>
      </c>
      <c r="D12" s="14">
        <v>215.15</v>
      </c>
      <c r="E12" s="8">
        <v>104.27</v>
      </c>
      <c r="F12" s="15">
        <f t="shared" si="0"/>
        <v>239.08524714001069</v>
      </c>
      <c r="G12" s="8">
        <v>0.89</v>
      </c>
      <c r="H12" s="4">
        <v>442.45</v>
      </c>
      <c r="J12" s="14">
        <v>1</v>
      </c>
      <c r="K12" s="47">
        <f t="shared" si="7"/>
        <v>0</v>
      </c>
      <c r="L12" s="15">
        <f t="shared" si="1"/>
        <v>241.74157303370788</v>
      </c>
      <c r="M12" s="47">
        <f t="shared" si="2"/>
        <v>110.22461445979981</v>
      </c>
      <c r="N12" s="15">
        <f t="shared" si="3"/>
        <v>215.15</v>
      </c>
      <c r="O12" s="47">
        <f t="shared" si="8"/>
        <v>0</v>
      </c>
      <c r="P12" s="15">
        <f t="shared" si="9"/>
        <v>110.22461445979981</v>
      </c>
      <c r="Q12" s="47">
        <f t="shared" si="10"/>
        <v>-9.9550726346649157</v>
      </c>
      <c r="R12" s="15">
        <f t="shared" si="4"/>
        <v>44.269999999999996</v>
      </c>
      <c r="S12" s="47">
        <f t="shared" si="5"/>
        <v>219.65735908455241</v>
      </c>
      <c r="T12" s="6">
        <f t="shared" si="6"/>
        <v>0.97948004517883058</v>
      </c>
      <c r="U12" s="4" t="s">
        <v>27</v>
      </c>
      <c r="AJ12" s="14">
        <v>0.9</v>
      </c>
      <c r="AK12" s="14">
        <v>1</v>
      </c>
    </row>
    <row r="13" spans="2:37" x14ac:dyDescent="0.25">
      <c r="B13" s="16" t="s">
        <v>28</v>
      </c>
      <c r="C13" s="8">
        <v>322.76</v>
      </c>
      <c r="D13" s="14">
        <v>220.41</v>
      </c>
      <c r="E13" s="8">
        <v>108.78</v>
      </c>
      <c r="F13" s="15">
        <f t="shared" si="0"/>
        <v>245.79189673380202</v>
      </c>
      <c r="G13" s="8">
        <v>0.89</v>
      </c>
      <c r="H13" s="4">
        <v>442.39</v>
      </c>
      <c r="J13" s="14">
        <v>1</v>
      </c>
      <c r="K13" s="47">
        <f t="shared" si="7"/>
        <v>0</v>
      </c>
      <c r="L13" s="15">
        <f t="shared" si="1"/>
        <v>247.65168539325842</v>
      </c>
      <c r="M13" s="47">
        <f t="shared" si="2"/>
        <v>112.91939239174749</v>
      </c>
      <c r="N13" s="15">
        <f t="shared" si="3"/>
        <v>220.41</v>
      </c>
      <c r="O13" s="47">
        <f t="shared" si="8"/>
        <v>0</v>
      </c>
      <c r="P13" s="15">
        <f t="shared" si="9"/>
        <v>112.91939239174749</v>
      </c>
      <c r="Q13" s="47">
        <f t="shared" si="10"/>
        <v>2.6947779319476837</v>
      </c>
      <c r="R13" s="15">
        <f t="shared" si="4"/>
        <v>48.78</v>
      </c>
      <c r="S13" s="47">
        <f t="shared" si="5"/>
        <v>225.74334209451229</v>
      </c>
      <c r="T13" s="6">
        <f t="shared" si="6"/>
        <v>0.97637431055539448</v>
      </c>
      <c r="U13" s="4" t="s">
        <v>28</v>
      </c>
      <c r="AJ13" s="14">
        <v>0.9</v>
      </c>
      <c r="AK13" s="14">
        <v>1</v>
      </c>
    </row>
    <row r="14" spans="2:37" x14ac:dyDescent="0.25">
      <c r="B14" s="16" t="s">
        <v>29</v>
      </c>
      <c r="C14" s="8">
        <v>338.6</v>
      </c>
      <c r="D14" s="14">
        <v>218.45</v>
      </c>
      <c r="E14" s="8">
        <v>109</v>
      </c>
      <c r="F14" s="15">
        <f t="shared" si="0"/>
        <v>244.13398472969715</v>
      </c>
      <c r="G14" s="8">
        <v>0.89</v>
      </c>
      <c r="H14" s="4">
        <v>443.66</v>
      </c>
      <c r="J14" s="14">
        <v>1</v>
      </c>
      <c r="K14" s="47">
        <f t="shared" si="7"/>
        <v>0</v>
      </c>
      <c r="L14" s="15">
        <f t="shared" si="1"/>
        <v>245.44943820224717</v>
      </c>
      <c r="M14" s="47">
        <f t="shared" si="2"/>
        <v>111.91525460721944</v>
      </c>
      <c r="N14" s="15">
        <f t="shared" si="3"/>
        <v>218.45</v>
      </c>
      <c r="O14" s="47">
        <f t="shared" si="8"/>
        <v>0</v>
      </c>
      <c r="P14" s="15">
        <f t="shared" si="9"/>
        <v>111.91525460721944</v>
      </c>
      <c r="Q14" s="47">
        <f t="shared" si="10"/>
        <v>-1.004137784528055</v>
      </c>
      <c r="R14" s="15">
        <f t="shared" si="4"/>
        <v>49</v>
      </c>
      <c r="S14" s="47">
        <f t="shared" si="5"/>
        <v>223.87809741017543</v>
      </c>
      <c r="T14" s="6">
        <f t="shared" si="6"/>
        <v>0.9757542275328952</v>
      </c>
      <c r="U14" s="4" t="s">
        <v>29</v>
      </c>
      <c r="AJ14" s="14">
        <v>0.9</v>
      </c>
      <c r="AK14" s="14">
        <v>1</v>
      </c>
    </row>
    <row r="15" spans="2:37" x14ac:dyDescent="0.25">
      <c r="B15" s="16" t="s">
        <v>30</v>
      </c>
      <c r="C15" s="8">
        <v>258.38</v>
      </c>
      <c r="D15" s="14">
        <v>225.56</v>
      </c>
      <c r="E15" s="8">
        <v>106.55</v>
      </c>
      <c r="F15" s="15">
        <f t="shared" si="0"/>
        <v>249.45984867308809</v>
      </c>
      <c r="G15" s="8">
        <v>0.9</v>
      </c>
      <c r="H15" s="4">
        <v>444.51</v>
      </c>
      <c r="J15" s="14">
        <v>1</v>
      </c>
      <c r="K15" s="47">
        <f t="shared" si="7"/>
        <v>0</v>
      </c>
      <c r="L15" s="15">
        <f t="shared" si="1"/>
        <v>250.62222222222221</v>
      </c>
      <c r="M15" s="47">
        <f t="shared" si="2"/>
        <v>109.24369396722601</v>
      </c>
      <c r="N15" s="15">
        <f t="shared" si="3"/>
        <v>225.56</v>
      </c>
      <c r="O15" s="47">
        <f t="shared" si="8"/>
        <v>0</v>
      </c>
      <c r="P15" s="15">
        <f t="shared" si="9"/>
        <v>109.24369396722601</v>
      </c>
      <c r="Q15" s="47">
        <f t="shared" si="10"/>
        <v>-2.6715606399934302</v>
      </c>
      <c r="R15" s="15">
        <f t="shared" si="4"/>
        <v>46.55</v>
      </c>
      <c r="S15" s="47">
        <f t="shared" si="5"/>
        <v>230.31329987649431</v>
      </c>
      <c r="T15" s="6">
        <f t="shared" si="6"/>
        <v>0.97936159188790539</v>
      </c>
      <c r="U15" s="4" t="s">
        <v>30</v>
      </c>
      <c r="AJ15" s="14">
        <v>0.9</v>
      </c>
      <c r="AK15" s="14">
        <v>1</v>
      </c>
    </row>
    <row r="16" spans="2:37" x14ac:dyDescent="0.25">
      <c r="B16" s="16" t="s">
        <v>31</v>
      </c>
      <c r="C16" s="8">
        <v>330.68</v>
      </c>
      <c r="D16" s="14">
        <v>223.64</v>
      </c>
      <c r="E16" s="8">
        <v>106.08</v>
      </c>
      <c r="F16" s="15">
        <f t="shared" si="0"/>
        <v>247.52336455373256</v>
      </c>
      <c r="G16" s="8">
        <v>0.9</v>
      </c>
      <c r="H16" s="4">
        <v>446.24</v>
      </c>
      <c r="J16" s="14">
        <v>1</v>
      </c>
      <c r="K16" s="47">
        <f t="shared" si="7"/>
        <v>0</v>
      </c>
      <c r="L16" s="15">
        <f t="shared" si="1"/>
        <v>248.48888888888888</v>
      </c>
      <c r="M16" s="47">
        <f t="shared" si="2"/>
        <v>108.31379552593734</v>
      </c>
      <c r="N16" s="15">
        <f t="shared" si="3"/>
        <v>223.64</v>
      </c>
      <c r="O16" s="47">
        <f t="shared" si="8"/>
        <v>0</v>
      </c>
      <c r="P16" s="15">
        <f t="shared" si="9"/>
        <v>108.31379552593734</v>
      </c>
      <c r="Q16" s="47">
        <f t="shared" si="10"/>
        <v>-0.92989844128867105</v>
      </c>
      <c r="R16" s="15">
        <f t="shared" si="4"/>
        <v>46.08</v>
      </c>
      <c r="S16" s="47">
        <f t="shared" si="5"/>
        <v>228.33794253255414</v>
      </c>
      <c r="T16" s="6">
        <f t="shared" si="6"/>
        <v>0.97942548452329881</v>
      </c>
      <c r="U16" s="4" t="s">
        <v>31</v>
      </c>
      <c r="AJ16" s="14">
        <v>0.9</v>
      </c>
      <c r="AK16" s="14">
        <v>1</v>
      </c>
    </row>
    <row r="17" spans="2:37" x14ac:dyDescent="0.25">
      <c r="B17" s="16" t="s">
        <v>32</v>
      </c>
      <c r="C17" s="8">
        <v>243.96</v>
      </c>
      <c r="D17" s="14">
        <v>215.13</v>
      </c>
      <c r="E17" s="8">
        <v>106.36</v>
      </c>
      <c r="F17" s="15">
        <f t="shared" si="0"/>
        <v>239.98617981042159</v>
      </c>
      <c r="G17" s="8">
        <v>0.89</v>
      </c>
      <c r="H17" s="4">
        <v>446.24</v>
      </c>
      <c r="J17" s="14">
        <v>1</v>
      </c>
      <c r="K17" s="47">
        <f t="shared" si="7"/>
        <v>0</v>
      </c>
      <c r="L17" s="15">
        <f t="shared" si="1"/>
        <v>241.71910112359549</v>
      </c>
      <c r="M17" s="47">
        <f t="shared" si="2"/>
        <v>110.21436815587603</v>
      </c>
      <c r="N17" s="15">
        <f t="shared" si="3"/>
        <v>215.13</v>
      </c>
      <c r="O17" s="47">
        <f t="shared" si="8"/>
        <v>0</v>
      </c>
      <c r="P17" s="15">
        <f t="shared" si="9"/>
        <v>110.21436815587603</v>
      </c>
      <c r="Q17" s="47">
        <f t="shared" si="10"/>
        <v>1.9005726299386936</v>
      </c>
      <c r="R17" s="15">
        <f t="shared" si="4"/>
        <v>46.36</v>
      </c>
      <c r="S17" s="47">
        <f t="shared" si="5"/>
        <v>220.06854954763526</v>
      </c>
      <c r="T17" s="6">
        <f t="shared" si="6"/>
        <v>0.97755903986377535</v>
      </c>
      <c r="U17" s="4" t="s">
        <v>32</v>
      </c>
      <c r="AJ17" s="14">
        <v>0.9</v>
      </c>
      <c r="AK17" s="14">
        <v>1</v>
      </c>
    </row>
    <row r="18" spans="2:37" x14ac:dyDescent="0.25">
      <c r="B18" s="16" t="s">
        <v>33</v>
      </c>
      <c r="C18" s="8">
        <v>313.58</v>
      </c>
      <c r="D18" s="14">
        <v>219.06</v>
      </c>
      <c r="E18" s="8">
        <v>114.8</v>
      </c>
      <c r="F18" s="15">
        <f t="shared" ref="F18:F81" si="11">SQRT((D18)^2+(E18)^2)</f>
        <v>247.31826378171104</v>
      </c>
      <c r="G18" s="8">
        <v>0.88</v>
      </c>
      <c r="H18" s="4">
        <v>444.71</v>
      </c>
      <c r="J18" s="14">
        <v>1</v>
      </c>
      <c r="K18" s="47">
        <f t="shared" si="7"/>
        <v>0</v>
      </c>
      <c r="L18" s="15">
        <f t="shared" si="1"/>
        <v>248.93181818181819</v>
      </c>
      <c r="M18" s="47">
        <f t="shared" si="2"/>
        <v>118.23606261756932</v>
      </c>
      <c r="N18" s="15">
        <f t="shared" si="3"/>
        <v>219.06</v>
      </c>
      <c r="O18" s="47">
        <f t="shared" si="8"/>
        <v>0</v>
      </c>
      <c r="P18" s="15">
        <f t="shared" si="9"/>
        <v>118.23606261756932</v>
      </c>
      <c r="Q18" s="47">
        <f t="shared" si="10"/>
        <v>8.0216944616932864</v>
      </c>
      <c r="R18" s="15">
        <f t="shared" si="4"/>
        <v>54.8</v>
      </c>
      <c r="S18" s="47">
        <f t="shared" si="5"/>
        <v>225.81037088672434</v>
      </c>
      <c r="T18" s="6">
        <f t="shared" si="6"/>
        <v>0.97010601922216144</v>
      </c>
      <c r="U18" s="4" t="s">
        <v>33</v>
      </c>
      <c r="AJ18" s="14">
        <v>0.9</v>
      </c>
      <c r="AK18" s="14">
        <v>1</v>
      </c>
    </row>
    <row r="19" spans="2:37" x14ac:dyDescent="0.25">
      <c r="B19" s="16" t="s">
        <v>34</v>
      </c>
      <c r="C19" s="8">
        <v>341.24</v>
      </c>
      <c r="D19" s="14">
        <v>221.16</v>
      </c>
      <c r="E19" s="8">
        <v>113.27</v>
      </c>
      <c r="F19" s="15">
        <f t="shared" si="11"/>
        <v>248.47905042477927</v>
      </c>
      <c r="G19" s="8">
        <v>0.88</v>
      </c>
      <c r="H19" s="4">
        <v>444.89</v>
      </c>
      <c r="J19" s="14">
        <v>1</v>
      </c>
      <c r="K19" s="47">
        <f t="shared" si="7"/>
        <v>0</v>
      </c>
      <c r="L19" s="15">
        <f t="shared" si="1"/>
        <v>251.31818181818181</v>
      </c>
      <c r="M19" s="47">
        <f t="shared" si="2"/>
        <v>119.36952254405929</v>
      </c>
      <c r="N19" s="15">
        <f t="shared" si="3"/>
        <v>221.16</v>
      </c>
      <c r="O19" s="47">
        <f t="shared" si="8"/>
        <v>0</v>
      </c>
      <c r="P19" s="15">
        <f t="shared" si="9"/>
        <v>119.36952254405929</v>
      </c>
      <c r="Q19" s="47">
        <f t="shared" si="10"/>
        <v>1.1334599264899765</v>
      </c>
      <c r="R19" s="15">
        <f t="shared" si="4"/>
        <v>53.269999999999996</v>
      </c>
      <c r="S19" s="47">
        <f t="shared" si="5"/>
        <v>227.48502917774613</v>
      </c>
      <c r="T19" s="6">
        <f t="shared" si="6"/>
        <v>0.97219584426892525</v>
      </c>
      <c r="U19" s="4" t="s">
        <v>34</v>
      </c>
      <c r="AJ19" s="14">
        <v>0.9</v>
      </c>
      <c r="AK19" s="14">
        <v>1</v>
      </c>
    </row>
    <row r="20" spans="2:37" x14ac:dyDescent="0.25">
      <c r="B20" s="16" t="s">
        <v>35</v>
      </c>
      <c r="C20" s="8">
        <v>323.56</v>
      </c>
      <c r="D20" s="14">
        <v>212.77</v>
      </c>
      <c r="E20" s="8">
        <v>111.74</v>
      </c>
      <c r="F20" s="15">
        <f t="shared" si="11"/>
        <v>240.32665374444011</v>
      </c>
      <c r="G20" s="8">
        <v>0.88</v>
      </c>
      <c r="H20" s="4">
        <v>447.33</v>
      </c>
      <c r="J20" s="14">
        <v>1</v>
      </c>
      <c r="K20" s="47">
        <f t="shared" ref="K20:K83" si="12">DEGREES(ACOS(J20))</f>
        <v>0</v>
      </c>
      <c r="L20" s="15">
        <f t="shared" si="1"/>
        <v>241.78409090909091</v>
      </c>
      <c r="M20" s="47">
        <f t="shared" si="2"/>
        <v>114.84108026632074</v>
      </c>
      <c r="N20" s="15">
        <f t="shared" si="3"/>
        <v>212.77</v>
      </c>
      <c r="O20" s="47">
        <f t="shared" ref="O20:O83" si="13">N20*SIN(ACOS(J20))</f>
        <v>0</v>
      </c>
      <c r="P20" s="15">
        <f t="shared" ref="P20:P83" si="14">M20-O20</f>
        <v>114.84108026632074</v>
      </c>
      <c r="Q20" s="47">
        <f t="shared" ref="Q20:Q83" si="15">P20-P19</f>
        <v>-4.5284422777385487</v>
      </c>
      <c r="R20" s="15">
        <f t="shared" si="4"/>
        <v>51.739999999999995</v>
      </c>
      <c r="S20" s="47">
        <f t="shared" si="5"/>
        <v>218.97054710622615</v>
      </c>
      <c r="T20" s="6">
        <f t="shared" si="6"/>
        <v>0.97168319124115743</v>
      </c>
      <c r="U20" s="4" t="s">
        <v>35</v>
      </c>
      <c r="AJ20" s="14">
        <v>0.9</v>
      </c>
      <c r="AK20" s="14">
        <v>1</v>
      </c>
    </row>
    <row r="21" spans="2:37" x14ac:dyDescent="0.25">
      <c r="B21" s="16" t="s">
        <v>36</v>
      </c>
      <c r="C21" s="8">
        <v>296.72000000000003</v>
      </c>
      <c r="D21" s="14">
        <v>213.25</v>
      </c>
      <c r="E21" s="8">
        <v>111.92</v>
      </c>
      <c r="F21" s="15">
        <f t="shared" si="11"/>
        <v>240.83531489380871</v>
      </c>
      <c r="G21" s="8">
        <v>0.88</v>
      </c>
      <c r="H21" s="4">
        <v>447.89</v>
      </c>
      <c r="J21" s="14">
        <v>1</v>
      </c>
      <c r="K21" s="47">
        <f t="shared" si="12"/>
        <v>0</v>
      </c>
      <c r="L21" s="15">
        <f t="shared" si="1"/>
        <v>242.32954545454547</v>
      </c>
      <c r="M21" s="47">
        <f t="shared" si="2"/>
        <v>115.10015682094703</v>
      </c>
      <c r="N21" s="15">
        <f t="shared" si="3"/>
        <v>213.25</v>
      </c>
      <c r="O21" s="47">
        <f t="shared" si="13"/>
        <v>0</v>
      </c>
      <c r="P21" s="15">
        <f t="shared" si="14"/>
        <v>115.10015682094703</v>
      </c>
      <c r="Q21" s="47">
        <f t="shared" si="15"/>
        <v>0.25907655462629009</v>
      </c>
      <c r="R21" s="15">
        <f t="shared" si="4"/>
        <v>51.92</v>
      </c>
      <c r="S21" s="47">
        <f t="shared" si="5"/>
        <v>219.47949539763388</v>
      </c>
      <c r="T21" s="6">
        <f t="shared" si="6"/>
        <v>0.97161695954172023</v>
      </c>
      <c r="U21" s="4" t="s">
        <v>36</v>
      </c>
      <c r="AJ21" s="14">
        <v>0.9</v>
      </c>
      <c r="AK21" s="14">
        <v>1</v>
      </c>
    </row>
    <row r="22" spans="2:37" x14ac:dyDescent="0.25">
      <c r="B22" s="16" t="s">
        <v>37</v>
      </c>
      <c r="C22" s="8">
        <v>380.18</v>
      </c>
      <c r="D22" s="14">
        <v>206.8</v>
      </c>
      <c r="E22" s="8">
        <v>115.63</v>
      </c>
      <c r="F22" s="15">
        <f t="shared" si="11"/>
        <v>236.93150254873245</v>
      </c>
      <c r="G22" s="8">
        <v>0.87</v>
      </c>
      <c r="H22" s="4">
        <v>447.92</v>
      </c>
      <c r="J22" s="14">
        <v>1</v>
      </c>
      <c r="K22" s="47">
        <f t="shared" si="12"/>
        <v>0</v>
      </c>
      <c r="L22" s="15">
        <f t="shared" si="1"/>
        <v>237.70114942528738</v>
      </c>
      <c r="M22" s="47">
        <f t="shared" si="2"/>
        <v>117.19896090880152</v>
      </c>
      <c r="N22" s="15">
        <f t="shared" si="3"/>
        <v>206.8</v>
      </c>
      <c r="O22" s="47">
        <f t="shared" si="13"/>
        <v>0</v>
      </c>
      <c r="P22" s="15">
        <f t="shared" si="14"/>
        <v>117.19896090880152</v>
      </c>
      <c r="Q22" s="47">
        <f t="shared" si="15"/>
        <v>2.0988040878544894</v>
      </c>
      <c r="R22" s="15">
        <f t="shared" si="4"/>
        <v>55.629999999999995</v>
      </c>
      <c r="S22" s="47">
        <f t="shared" si="5"/>
        <v>214.15166798323099</v>
      </c>
      <c r="T22" s="6">
        <f t="shared" si="6"/>
        <v>0.96567074143075715</v>
      </c>
      <c r="U22" s="4" t="s">
        <v>37</v>
      </c>
      <c r="AJ22" s="14">
        <v>0.9</v>
      </c>
      <c r="AK22" s="14">
        <v>1</v>
      </c>
    </row>
    <row r="23" spans="2:37" x14ac:dyDescent="0.25">
      <c r="B23" s="16" t="s">
        <v>38</v>
      </c>
      <c r="C23" s="8">
        <v>260.7</v>
      </c>
      <c r="D23" s="14">
        <v>227.23</v>
      </c>
      <c r="E23" s="8">
        <v>115.95</v>
      </c>
      <c r="F23" s="15">
        <f t="shared" si="11"/>
        <v>255.10365618704878</v>
      </c>
      <c r="G23" s="8">
        <v>0.89</v>
      </c>
      <c r="H23" s="4">
        <v>448.6</v>
      </c>
      <c r="J23" s="14">
        <v>1</v>
      </c>
      <c r="K23" s="47">
        <f t="shared" si="12"/>
        <v>0</v>
      </c>
      <c r="L23" s="15">
        <f t="shared" si="1"/>
        <v>255.31460674157302</v>
      </c>
      <c r="M23" s="47">
        <f t="shared" si="2"/>
        <v>116.41338202974811</v>
      </c>
      <c r="N23" s="15">
        <f t="shared" si="3"/>
        <v>227.23</v>
      </c>
      <c r="O23" s="47">
        <f t="shared" si="13"/>
        <v>0</v>
      </c>
      <c r="P23" s="15">
        <f t="shared" si="14"/>
        <v>116.41338202974811</v>
      </c>
      <c r="Q23" s="47">
        <f t="shared" si="15"/>
        <v>-0.78557887905341772</v>
      </c>
      <c r="R23" s="15">
        <f t="shared" si="4"/>
        <v>55.95</v>
      </c>
      <c r="S23" s="47">
        <f t="shared" si="5"/>
        <v>234.01682717274838</v>
      </c>
      <c r="T23" s="6">
        <f t="shared" si="6"/>
        <v>0.97099855059679774</v>
      </c>
      <c r="U23" s="4" t="s">
        <v>38</v>
      </c>
      <c r="AJ23" s="14">
        <v>0.9</v>
      </c>
      <c r="AK23" s="14">
        <v>1</v>
      </c>
    </row>
    <row r="24" spans="2:37" x14ac:dyDescent="0.25">
      <c r="B24" s="16" t="s">
        <v>39</v>
      </c>
      <c r="C24" s="8">
        <v>300.62</v>
      </c>
      <c r="D24" s="14">
        <v>221.07</v>
      </c>
      <c r="E24" s="8">
        <v>113.48</v>
      </c>
      <c r="F24" s="15">
        <f t="shared" si="11"/>
        <v>248.49477922081181</v>
      </c>
      <c r="G24" s="8">
        <v>0.88</v>
      </c>
      <c r="H24" s="4">
        <v>446.12</v>
      </c>
      <c r="J24" s="14">
        <v>1</v>
      </c>
      <c r="K24" s="47">
        <f t="shared" si="12"/>
        <v>0</v>
      </c>
      <c r="L24" s="15">
        <f t="shared" si="1"/>
        <v>251.21590909090909</v>
      </c>
      <c r="M24" s="47">
        <f t="shared" si="2"/>
        <v>119.32094569006688</v>
      </c>
      <c r="N24" s="15">
        <f t="shared" si="3"/>
        <v>221.07</v>
      </c>
      <c r="O24" s="47">
        <f t="shared" si="13"/>
        <v>0</v>
      </c>
      <c r="P24" s="15">
        <f t="shared" si="14"/>
        <v>119.32094569006688</v>
      </c>
      <c r="Q24" s="47">
        <f t="shared" si="15"/>
        <v>2.9075636603187718</v>
      </c>
      <c r="R24" s="15">
        <f t="shared" si="4"/>
        <v>53.480000000000004</v>
      </c>
      <c r="S24" s="47">
        <f t="shared" si="5"/>
        <v>227.4468186192104</v>
      </c>
      <c r="T24" s="6">
        <f t="shared" si="6"/>
        <v>0.97196347410826422</v>
      </c>
      <c r="U24" s="4" t="s">
        <v>39</v>
      </c>
      <c r="AJ24" s="14">
        <v>0.9</v>
      </c>
      <c r="AK24" s="14">
        <v>1</v>
      </c>
    </row>
    <row r="25" spans="2:37" x14ac:dyDescent="0.25">
      <c r="B25" s="16" t="s">
        <v>40</v>
      </c>
      <c r="C25" s="8">
        <v>368.84</v>
      </c>
      <c r="D25" s="14">
        <v>234.95</v>
      </c>
      <c r="E25" s="8">
        <v>115.38</v>
      </c>
      <c r="F25" s="15">
        <f t="shared" si="11"/>
        <v>261.75188041349384</v>
      </c>
      <c r="G25" s="8">
        <v>0.89</v>
      </c>
      <c r="H25" s="4">
        <v>446.72</v>
      </c>
      <c r="J25" s="14">
        <v>1</v>
      </c>
      <c r="K25" s="47">
        <f t="shared" si="12"/>
        <v>0</v>
      </c>
      <c r="L25" s="15">
        <f t="shared" si="1"/>
        <v>263.98876404494382</v>
      </c>
      <c r="M25" s="47">
        <f t="shared" si="2"/>
        <v>120.36845534431774</v>
      </c>
      <c r="N25" s="15">
        <f t="shared" si="3"/>
        <v>234.95</v>
      </c>
      <c r="O25" s="47">
        <f t="shared" si="13"/>
        <v>0</v>
      </c>
      <c r="P25" s="15">
        <f t="shared" si="14"/>
        <v>120.36845534431774</v>
      </c>
      <c r="Q25" s="47">
        <f t="shared" si="15"/>
        <v>1.0475096542508595</v>
      </c>
      <c r="R25" s="15">
        <f t="shared" si="4"/>
        <v>55.379999999999995</v>
      </c>
      <c r="S25" s="47">
        <f t="shared" si="5"/>
        <v>241.38858071582425</v>
      </c>
      <c r="T25" s="6">
        <f t="shared" si="6"/>
        <v>0.97332690429376978</v>
      </c>
      <c r="U25" s="4" t="s">
        <v>40</v>
      </c>
      <c r="AJ25" s="14">
        <v>0.9</v>
      </c>
      <c r="AK25" s="14">
        <v>1</v>
      </c>
    </row>
    <row r="26" spans="2:37" x14ac:dyDescent="0.25">
      <c r="B26" s="16" t="s">
        <v>41</v>
      </c>
      <c r="C26" s="8">
        <v>255.24</v>
      </c>
      <c r="D26" s="14">
        <v>219.24</v>
      </c>
      <c r="E26" s="8">
        <v>115.05</v>
      </c>
      <c r="F26" s="15">
        <f t="shared" si="11"/>
        <v>247.5937804146138</v>
      </c>
      <c r="G26" s="8">
        <v>0.89</v>
      </c>
      <c r="H26" s="4">
        <v>447.91</v>
      </c>
      <c r="J26" s="14">
        <v>1</v>
      </c>
      <c r="K26" s="47">
        <f t="shared" si="12"/>
        <v>0</v>
      </c>
      <c r="L26" s="15">
        <f t="shared" si="1"/>
        <v>246.3370786516854</v>
      </c>
      <c r="M26" s="47">
        <f t="shared" si="2"/>
        <v>112.31998361220781</v>
      </c>
      <c r="N26" s="15">
        <f t="shared" si="3"/>
        <v>219.24</v>
      </c>
      <c r="O26" s="47">
        <f t="shared" si="13"/>
        <v>0</v>
      </c>
      <c r="P26" s="15">
        <f t="shared" si="14"/>
        <v>112.31998361220781</v>
      </c>
      <c r="Q26" s="47">
        <f t="shared" si="15"/>
        <v>-8.0484717321099311</v>
      </c>
      <c r="R26" s="15">
        <f t="shared" si="4"/>
        <v>55.05</v>
      </c>
      <c r="S26" s="47">
        <f t="shared" si="5"/>
        <v>226.04574780340374</v>
      </c>
      <c r="T26" s="6">
        <f t="shared" si="6"/>
        <v>0.96989216621175811</v>
      </c>
      <c r="U26" s="4" t="s">
        <v>41</v>
      </c>
      <c r="AJ26" s="14">
        <v>0.9</v>
      </c>
      <c r="AK26" s="14">
        <v>1</v>
      </c>
    </row>
    <row r="27" spans="2:37" x14ac:dyDescent="0.25">
      <c r="B27" s="16" t="s">
        <v>42</v>
      </c>
      <c r="C27" s="8">
        <v>359.52</v>
      </c>
      <c r="D27" s="14">
        <v>240.1</v>
      </c>
      <c r="E27" s="8">
        <v>113.96</v>
      </c>
      <c r="F27" s="15">
        <f t="shared" si="11"/>
        <v>265.77225513585876</v>
      </c>
      <c r="G27" s="8">
        <v>0.9</v>
      </c>
      <c r="H27" s="4">
        <v>447.15</v>
      </c>
      <c r="J27" s="14">
        <v>1</v>
      </c>
      <c r="K27" s="47">
        <f t="shared" si="12"/>
        <v>0</v>
      </c>
      <c r="L27" s="15">
        <f t="shared" si="1"/>
        <v>266.77777777777777</v>
      </c>
      <c r="M27" s="47">
        <f t="shared" si="2"/>
        <v>116.28573737156839</v>
      </c>
      <c r="N27" s="15">
        <f t="shared" si="3"/>
        <v>240.1</v>
      </c>
      <c r="O27" s="47">
        <f t="shared" si="13"/>
        <v>0</v>
      </c>
      <c r="P27" s="15">
        <f t="shared" si="14"/>
        <v>116.28573737156839</v>
      </c>
      <c r="Q27" s="47">
        <f t="shared" si="15"/>
        <v>3.9657537593605809</v>
      </c>
      <c r="R27" s="15">
        <f t="shared" si="4"/>
        <v>53.959999999999994</v>
      </c>
      <c r="S27" s="47">
        <f t="shared" si="5"/>
        <v>246.08878804203979</v>
      </c>
      <c r="T27" s="6">
        <f t="shared" si="6"/>
        <v>0.97566411663981734</v>
      </c>
      <c r="U27" s="4" t="s">
        <v>42</v>
      </c>
      <c r="AJ27" s="14">
        <v>0.9</v>
      </c>
      <c r="AK27" s="14">
        <v>1</v>
      </c>
    </row>
    <row r="28" spans="2:37" x14ac:dyDescent="0.25">
      <c r="B28" s="16" t="s">
        <v>43</v>
      </c>
      <c r="C28" s="8">
        <v>336.8</v>
      </c>
      <c r="D28" s="14">
        <v>241.88</v>
      </c>
      <c r="E28" s="8">
        <v>115.84</v>
      </c>
      <c r="F28" s="15">
        <f t="shared" si="11"/>
        <v>268.18806834011093</v>
      </c>
      <c r="G28" s="8">
        <v>0.9</v>
      </c>
      <c r="H28" s="4">
        <v>448.3</v>
      </c>
      <c r="J28" s="14">
        <v>1</v>
      </c>
      <c r="K28" s="47">
        <f t="shared" si="12"/>
        <v>0</v>
      </c>
      <c r="L28" s="15">
        <f t="shared" si="1"/>
        <v>268.75555555555553</v>
      </c>
      <c r="M28" s="47">
        <f t="shared" si="2"/>
        <v>117.14783071817976</v>
      </c>
      <c r="N28" s="15">
        <f t="shared" si="3"/>
        <v>241.88</v>
      </c>
      <c r="O28" s="47">
        <f t="shared" si="13"/>
        <v>0</v>
      </c>
      <c r="P28" s="15">
        <f t="shared" si="14"/>
        <v>117.14783071817976</v>
      </c>
      <c r="Q28" s="47">
        <f t="shared" si="15"/>
        <v>0.86209334661137405</v>
      </c>
      <c r="R28" s="15">
        <f t="shared" si="4"/>
        <v>55.84</v>
      </c>
      <c r="S28" s="47">
        <f t="shared" si="5"/>
        <v>248.24189815581093</v>
      </c>
      <c r="T28" s="6">
        <f t="shared" si="6"/>
        <v>0.97437218212125565</v>
      </c>
      <c r="U28" s="4" t="s">
        <v>43</v>
      </c>
      <c r="AJ28" s="14">
        <v>0.9</v>
      </c>
      <c r="AK28" s="14">
        <v>1</v>
      </c>
    </row>
    <row r="29" spans="2:37" x14ac:dyDescent="0.25">
      <c r="B29" s="16" t="s">
        <v>44</v>
      </c>
      <c r="C29" s="8">
        <v>348.3</v>
      </c>
      <c r="D29" s="14">
        <v>210.35</v>
      </c>
      <c r="E29" s="8">
        <v>116.4</v>
      </c>
      <c r="F29" s="15">
        <f t="shared" si="11"/>
        <v>240.40815813944417</v>
      </c>
      <c r="G29" s="8">
        <v>0.87</v>
      </c>
      <c r="H29" s="4">
        <v>449.33</v>
      </c>
      <c r="J29" s="14">
        <v>1</v>
      </c>
      <c r="K29" s="47">
        <f t="shared" si="12"/>
        <v>0</v>
      </c>
      <c r="L29" s="15">
        <f t="shared" si="1"/>
        <v>241.7816091954023</v>
      </c>
      <c r="M29" s="47">
        <f t="shared" si="2"/>
        <v>119.2108386226615</v>
      </c>
      <c r="N29" s="15">
        <f t="shared" si="3"/>
        <v>210.35</v>
      </c>
      <c r="O29" s="47">
        <f t="shared" si="13"/>
        <v>0</v>
      </c>
      <c r="P29" s="15">
        <f t="shared" si="14"/>
        <v>119.2108386226615</v>
      </c>
      <c r="Q29" s="47">
        <f t="shared" si="15"/>
        <v>2.0630079044817364</v>
      </c>
      <c r="R29" s="15">
        <f t="shared" si="4"/>
        <v>56.400000000000006</v>
      </c>
      <c r="S29" s="47">
        <f t="shared" si="5"/>
        <v>217.77989461839675</v>
      </c>
      <c r="T29" s="6">
        <f t="shared" si="6"/>
        <v>0.96588346857539009</v>
      </c>
      <c r="U29" s="4" t="s">
        <v>44</v>
      </c>
      <c r="AJ29" s="14">
        <v>0.9</v>
      </c>
      <c r="AK29" s="14">
        <v>1</v>
      </c>
    </row>
    <row r="30" spans="2:37" x14ac:dyDescent="0.25">
      <c r="B30" s="16" t="s">
        <v>45</v>
      </c>
      <c r="C30" s="8">
        <v>350.78</v>
      </c>
      <c r="D30" s="14">
        <v>238.23</v>
      </c>
      <c r="E30" s="8">
        <v>118.03</v>
      </c>
      <c r="F30" s="15">
        <f t="shared" si="11"/>
        <v>265.86578155151892</v>
      </c>
      <c r="G30" s="8">
        <v>0.89</v>
      </c>
      <c r="H30" s="4">
        <v>448.63</v>
      </c>
      <c r="J30" s="14">
        <v>1</v>
      </c>
      <c r="K30" s="47">
        <f t="shared" si="12"/>
        <v>0</v>
      </c>
      <c r="L30" s="15">
        <f t="shared" si="1"/>
        <v>267.67415730337075</v>
      </c>
      <c r="M30" s="47">
        <f t="shared" si="2"/>
        <v>122.04884918781363</v>
      </c>
      <c r="N30" s="15">
        <f t="shared" si="3"/>
        <v>238.23</v>
      </c>
      <c r="O30" s="47">
        <f t="shared" si="13"/>
        <v>0</v>
      </c>
      <c r="P30" s="15">
        <f t="shared" si="14"/>
        <v>122.04884918781363</v>
      </c>
      <c r="Q30" s="47">
        <f t="shared" si="15"/>
        <v>2.8380105651521319</v>
      </c>
      <c r="R30" s="15">
        <f t="shared" si="4"/>
        <v>58.03</v>
      </c>
      <c r="S30" s="47">
        <f t="shared" si="5"/>
        <v>245.19586823598803</v>
      </c>
      <c r="T30" s="6">
        <f t="shared" si="6"/>
        <v>0.97159059699454742</v>
      </c>
      <c r="U30" s="4" t="s">
        <v>45</v>
      </c>
      <c r="AJ30" s="14">
        <v>0.9</v>
      </c>
      <c r="AK30" s="14">
        <v>1</v>
      </c>
    </row>
    <row r="31" spans="2:37" x14ac:dyDescent="0.25">
      <c r="B31" s="16" t="s">
        <v>46</v>
      </c>
      <c r="C31" s="8">
        <v>368.06</v>
      </c>
      <c r="D31" s="14">
        <v>250.14</v>
      </c>
      <c r="E31" s="8">
        <v>120.21</v>
      </c>
      <c r="F31" s="15">
        <f t="shared" si="11"/>
        <v>277.52560908860283</v>
      </c>
      <c r="G31" s="8">
        <v>0.9</v>
      </c>
      <c r="H31" s="4">
        <v>449.78</v>
      </c>
      <c r="J31" s="14">
        <v>1</v>
      </c>
      <c r="K31" s="47">
        <f t="shared" si="12"/>
        <v>0</v>
      </c>
      <c r="L31" s="15">
        <f t="shared" si="1"/>
        <v>277.93333333333334</v>
      </c>
      <c r="M31" s="47">
        <f t="shared" si="2"/>
        <v>121.14833130414043</v>
      </c>
      <c r="N31" s="15">
        <f t="shared" si="3"/>
        <v>250.14</v>
      </c>
      <c r="O31" s="47">
        <f t="shared" si="13"/>
        <v>0</v>
      </c>
      <c r="P31" s="15">
        <f t="shared" si="14"/>
        <v>121.14833130414043</v>
      </c>
      <c r="Q31" s="47">
        <f t="shared" si="15"/>
        <v>-0.90051788367320285</v>
      </c>
      <c r="R31" s="15">
        <f t="shared" si="4"/>
        <v>60.209999999999994</v>
      </c>
      <c r="S31" s="47">
        <f t="shared" si="5"/>
        <v>257.2844023643874</v>
      </c>
      <c r="T31" s="6">
        <f t="shared" si="6"/>
        <v>0.97223149830020039</v>
      </c>
      <c r="U31" s="4" t="s">
        <v>46</v>
      </c>
      <c r="AJ31" s="14">
        <v>0.9</v>
      </c>
      <c r="AK31" s="14">
        <v>1</v>
      </c>
    </row>
    <row r="32" spans="2:37" x14ac:dyDescent="0.25">
      <c r="B32" s="16" t="s">
        <v>47</v>
      </c>
      <c r="C32" s="8">
        <v>389.24</v>
      </c>
      <c r="D32" s="14">
        <v>252.95</v>
      </c>
      <c r="E32" s="8">
        <v>120.27</v>
      </c>
      <c r="F32" s="15">
        <f t="shared" si="11"/>
        <v>280.08672835391536</v>
      </c>
      <c r="G32" s="8">
        <v>0.9</v>
      </c>
      <c r="H32" s="4">
        <v>449.55</v>
      </c>
      <c r="J32" s="14">
        <v>1</v>
      </c>
      <c r="K32" s="47">
        <f t="shared" si="12"/>
        <v>0</v>
      </c>
      <c r="L32" s="15">
        <f t="shared" si="1"/>
        <v>281.05555555555554</v>
      </c>
      <c r="M32" s="47">
        <f t="shared" si="2"/>
        <v>122.50927641873479</v>
      </c>
      <c r="N32" s="15">
        <f t="shared" si="3"/>
        <v>252.95</v>
      </c>
      <c r="O32" s="47">
        <f t="shared" si="13"/>
        <v>0</v>
      </c>
      <c r="P32" s="15">
        <f t="shared" si="14"/>
        <v>122.50927641873479</v>
      </c>
      <c r="Q32" s="47">
        <f t="shared" si="15"/>
        <v>1.3609451145943581</v>
      </c>
      <c r="R32" s="15">
        <f t="shared" si="4"/>
        <v>60.269999999999996</v>
      </c>
      <c r="S32" s="47">
        <f t="shared" si="5"/>
        <v>260.03110467788269</v>
      </c>
      <c r="T32" s="6">
        <f t="shared" si="6"/>
        <v>0.97276823983555916</v>
      </c>
      <c r="U32" s="4" t="s">
        <v>47</v>
      </c>
      <c r="AJ32" s="14">
        <v>0.9</v>
      </c>
      <c r="AK32" s="14">
        <v>1</v>
      </c>
    </row>
    <row r="33" spans="2:37" x14ac:dyDescent="0.25">
      <c r="B33" s="16" t="s">
        <v>48</v>
      </c>
      <c r="C33" s="8">
        <v>456.88</v>
      </c>
      <c r="D33" s="14">
        <v>236.3</v>
      </c>
      <c r="E33" s="8">
        <v>121.87</v>
      </c>
      <c r="F33" s="15">
        <f t="shared" si="11"/>
        <v>265.87588627026707</v>
      </c>
      <c r="G33" s="8">
        <v>0.88</v>
      </c>
      <c r="H33" s="4">
        <v>453.92</v>
      </c>
      <c r="J33" s="14">
        <v>1</v>
      </c>
      <c r="K33" s="47">
        <f t="shared" si="12"/>
        <v>0</v>
      </c>
      <c r="L33" s="15">
        <f t="shared" si="1"/>
        <v>268.52272727272731</v>
      </c>
      <c r="M33" s="47">
        <f t="shared" si="2"/>
        <v>127.54122887122995</v>
      </c>
      <c r="N33" s="15">
        <f t="shared" si="3"/>
        <v>236.3</v>
      </c>
      <c r="O33" s="47">
        <f t="shared" si="13"/>
        <v>0</v>
      </c>
      <c r="P33" s="15">
        <f t="shared" si="14"/>
        <v>127.54122887122995</v>
      </c>
      <c r="Q33" s="47">
        <f t="shared" si="15"/>
        <v>5.0319524524951618</v>
      </c>
      <c r="R33" s="15">
        <f t="shared" si="4"/>
        <v>61.870000000000005</v>
      </c>
      <c r="S33" s="47">
        <f t="shared" si="5"/>
        <v>244.26540258497519</v>
      </c>
      <c r="T33" s="6">
        <f t="shared" si="6"/>
        <v>0.96739037743094147</v>
      </c>
      <c r="U33" s="4" t="s">
        <v>48</v>
      </c>
      <c r="AJ33" s="14">
        <v>0.9</v>
      </c>
      <c r="AK33" s="14">
        <v>1</v>
      </c>
    </row>
    <row r="34" spans="2:37" x14ac:dyDescent="0.25">
      <c r="B34" s="16" t="s">
        <v>49</v>
      </c>
      <c r="C34" s="8">
        <v>341.24</v>
      </c>
      <c r="D34" s="14">
        <v>257.47000000000003</v>
      </c>
      <c r="E34" s="8">
        <v>125.12</v>
      </c>
      <c r="F34" s="15">
        <f t="shared" si="11"/>
        <v>286.26179504083325</v>
      </c>
      <c r="G34" s="8">
        <v>0.9</v>
      </c>
      <c r="H34" s="4">
        <v>455.15</v>
      </c>
      <c r="J34" s="14">
        <v>1</v>
      </c>
      <c r="K34" s="47">
        <f t="shared" si="12"/>
        <v>0</v>
      </c>
      <c r="L34" s="15">
        <f t="shared" si="1"/>
        <v>286.07777777777778</v>
      </c>
      <c r="M34" s="47">
        <f t="shared" si="2"/>
        <v>124.69841233260189</v>
      </c>
      <c r="N34" s="15">
        <f t="shared" si="3"/>
        <v>257.47000000000003</v>
      </c>
      <c r="O34" s="47">
        <f t="shared" si="13"/>
        <v>0</v>
      </c>
      <c r="P34" s="15">
        <f t="shared" si="14"/>
        <v>124.69841233260189</v>
      </c>
      <c r="Q34" s="47">
        <f t="shared" si="15"/>
        <v>-2.8428165386280568</v>
      </c>
      <c r="R34" s="15">
        <f t="shared" si="4"/>
        <v>65.12</v>
      </c>
      <c r="S34" s="47">
        <f t="shared" si="5"/>
        <v>265.57751279052229</v>
      </c>
      <c r="T34" s="6">
        <f t="shared" si="6"/>
        <v>0.96947214127682124</v>
      </c>
      <c r="U34" s="4" t="s">
        <v>49</v>
      </c>
      <c r="AJ34" s="14">
        <v>0.9</v>
      </c>
      <c r="AK34" s="14">
        <v>1</v>
      </c>
    </row>
    <row r="35" spans="2:37" x14ac:dyDescent="0.25">
      <c r="B35" s="16" t="s">
        <v>50</v>
      </c>
      <c r="C35" s="8">
        <v>285.62</v>
      </c>
      <c r="D35" s="14">
        <v>262.76</v>
      </c>
      <c r="E35" s="8">
        <v>125.3</v>
      </c>
      <c r="F35" s="15">
        <f t="shared" si="11"/>
        <v>291.10635101282139</v>
      </c>
      <c r="G35" s="8">
        <v>0.9</v>
      </c>
      <c r="H35" s="4">
        <v>454.78</v>
      </c>
      <c r="J35" s="14">
        <v>1</v>
      </c>
      <c r="K35" s="47">
        <f t="shared" si="12"/>
        <v>0</v>
      </c>
      <c r="L35" s="15">
        <f t="shared" si="1"/>
        <v>291.95555555555552</v>
      </c>
      <c r="M35" s="47">
        <f t="shared" si="2"/>
        <v>127.26047626719412</v>
      </c>
      <c r="N35" s="15">
        <f t="shared" si="3"/>
        <v>262.76</v>
      </c>
      <c r="O35" s="47">
        <f t="shared" si="13"/>
        <v>0</v>
      </c>
      <c r="P35" s="15">
        <f t="shared" si="14"/>
        <v>127.26047626719412</v>
      </c>
      <c r="Q35" s="47">
        <f t="shared" si="15"/>
        <v>2.5620639345922314</v>
      </c>
      <c r="R35" s="15">
        <f t="shared" si="4"/>
        <v>65.3</v>
      </c>
      <c r="S35" s="47">
        <f t="shared" si="5"/>
        <v>270.75248401445918</v>
      </c>
      <c r="T35" s="6">
        <f t="shared" si="6"/>
        <v>0.97048047760835177</v>
      </c>
      <c r="U35" s="4" t="s">
        <v>50</v>
      </c>
      <c r="AJ35" s="14">
        <v>0.9</v>
      </c>
      <c r="AK35" s="14">
        <v>1</v>
      </c>
    </row>
    <row r="36" spans="2:37" x14ac:dyDescent="0.25">
      <c r="B36" s="16" t="s">
        <v>51</v>
      </c>
      <c r="C36" s="8">
        <v>411.6</v>
      </c>
      <c r="D36" s="14">
        <v>270.2</v>
      </c>
      <c r="E36" s="8">
        <v>124.17</v>
      </c>
      <c r="F36" s="15">
        <f t="shared" si="11"/>
        <v>297.36548034363369</v>
      </c>
      <c r="G36" s="8">
        <v>0.9</v>
      </c>
      <c r="H36" s="4">
        <v>454.5</v>
      </c>
      <c r="J36" s="14">
        <v>1</v>
      </c>
      <c r="K36" s="47">
        <f t="shared" si="12"/>
        <v>0</v>
      </c>
      <c r="L36" s="15">
        <f t="shared" si="1"/>
        <v>300.22222222222223</v>
      </c>
      <c r="M36" s="47">
        <f t="shared" si="2"/>
        <v>130.86383272718777</v>
      </c>
      <c r="N36" s="15">
        <f t="shared" si="3"/>
        <v>270.2</v>
      </c>
      <c r="O36" s="47">
        <f t="shared" si="13"/>
        <v>0</v>
      </c>
      <c r="P36" s="15">
        <f t="shared" si="14"/>
        <v>130.86383272718777</v>
      </c>
      <c r="Q36" s="47">
        <f t="shared" si="15"/>
        <v>3.6033564599936483</v>
      </c>
      <c r="R36" s="15">
        <f t="shared" si="4"/>
        <v>64.17</v>
      </c>
      <c r="S36" s="47">
        <f t="shared" si="5"/>
        <v>277.71537389924958</v>
      </c>
      <c r="T36" s="6">
        <f t="shared" si="6"/>
        <v>0.97293857450622789</v>
      </c>
      <c r="U36" s="4" t="s">
        <v>51</v>
      </c>
      <c r="AJ36" s="14">
        <v>0.9</v>
      </c>
      <c r="AK36" s="14">
        <v>1</v>
      </c>
    </row>
    <row r="37" spans="2:37" x14ac:dyDescent="0.25">
      <c r="B37" s="16" t="s">
        <v>52</v>
      </c>
      <c r="C37" s="8">
        <v>323.58</v>
      </c>
      <c r="D37" s="14">
        <v>224.83</v>
      </c>
      <c r="E37" s="8">
        <v>120.73</v>
      </c>
      <c r="F37" s="15">
        <f t="shared" si="11"/>
        <v>255.19455676013155</v>
      </c>
      <c r="G37" s="8">
        <v>0.88</v>
      </c>
      <c r="H37" s="4">
        <v>450.85</v>
      </c>
      <c r="J37" s="14">
        <v>1</v>
      </c>
      <c r="K37" s="47">
        <f t="shared" si="12"/>
        <v>0</v>
      </c>
      <c r="L37" s="15">
        <f t="shared" si="1"/>
        <v>255.48863636363637</v>
      </c>
      <c r="M37" s="47">
        <f t="shared" si="2"/>
        <v>121.35037870130608</v>
      </c>
      <c r="N37" s="15">
        <f t="shared" si="3"/>
        <v>224.83</v>
      </c>
      <c r="O37" s="47">
        <f t="shared" si="13"/>
        <v>0</v>
      </c>
      <c r="P37" s="15">
        <f t="shared" si="14"/>
        <v>121.35037870130608</v>
      </c>
      <c r="Q37" s="47">
        <f t="shared" si="15"/>
        <v>-9.5134540258816855</v>
      </c>
      <c r="R37" s="15">
        <f t="shared" si="4"/>
        <v>60.730000000000004</v>
      </c>
      <c r="S37" s="47">
        <f t="shared" si="5"/>
        <v>232.8876591835643</v>
      </c>
      <c r="T37" s="6">
        <f t="shared" si="6"/>
        <v>0.96540108989968787</v>
      </c>
      <c r="U37" s="4" t="s">
        <v>52</v>
      </c>
      <c r="AJ37" s="14">
        <v>0.9</v>
      </c>
      <c r="AK37" s="14">
        <v>1</v>
      </c>
    </row>
    <row r="38" spans="2:37" x14ac:dyDescent="0.25">
      <c r="B38" s="16" t="s">
        <v>53</v>
      </c>
      <c r="C38" s="8">
        <v>327.06</v>
      </c>
      <c r="D38" s="14">
        <v>229.36</v>
      </c>
      <c r="E38" s="8">
        <v>119.46</v>
      </c>
      <c r="F38" s="15">
        <f t="shared" si="11"/>
        <v>258.60530002302738</v>
      </c>
      <c r="G38" s="8">
        <v>0.88</v>
      </c>
      <c r="H38" s="4">
        <v>450.1</v>
      </c>
      <c r="J38" s="14">
        <v>1</v>
      </c>
      <c r="K38" s="47">
        <f t="shared" si="12"/>
        <v>0</v>
      </c>
      <c r="L38" s="15">
        <f t="shared" si="1"/>
        <v>260.63636363636363</v>
      </c>
      <c r="M38" s="47">
        <f t="shared" si="2"/>
        <v>123.79541368559161</v>
      </c>
      <c r="N38" s="15">
        <f t="shared" si="3"/>
        <v>229.36</v>
      </c>
      <c r="O38" s="47">
        <f t="shared" si="13"/>
        <v>0</v>
      </c>
      <c r="P38" s="15">
        <f t="shared" si="14"/>
        <v>123.79541368559161</v>
      </c>
      <c r="Q38" s="47">
        <f t="shared" si="15"/>
        <v>2.4450349842855275</v>
      </c>
      <c r="R38" s="15">
        <f t="shared" si="4"/>
        <v>59.459999999999994</v>
      </c>
      <c r="S38" s="47">
        <f t="shared" si="5"/>
        <v>236.94197855171211</v>
      </c>
      <c r="T38" s="6">
        <f t="shared" si="6"/>
        <v>0.96800069536830791</v>
      </c>
      <c r="U38" s="4" t="s">
        <v>53</v>
      </c>
      <c r="AJ38" s="14">
        <v>0.9</v>
      </c>
      <c r="AK38" s="14">
        <v>1</v>
      </c>
    </row>
    <row r="39" spans="2:37" x14ac:dyDescent="0.25">
      <c r="B39" s="16" t="s">
        <v>54</v>
      </c>
      <c r="C39" s="8">
        <v>401.18</v>
      </c>
      <c r="D39" s="14">
        <v>268.70999999999998</v>
      </c>
      <c r="E39" s="8">
        <v>120.75</v>
      </c>
      <c r="F39" s="15">
        <f t="shared" si="11"/>
        <v>294.59400299395094</v>
      </c>
      <c r="G39" s="8">
        <v>0.91</v>
      </c>
      <c r="H39" s="4">
        <v>450.09</v>
      </c>
      <c r="J39" s="14">
        <v>1</v>
      </c>
      <c r="K39" s="47">
        <f t="shared" si="12"/>
        <v>0</v>
      </c>
      <c r="L39" s="15">
        <f t="shared" si="1"/>
        <v>295.28571428571428</v>
      </c>
      <c r="M39" s="47">
        <f t="shared" si="2"/>
        <v>122.42789290527091</v>
      </c>
      <c r="N39" s="15">
        <f t="shared" si="3"/>
        <v>268.70999999999998</v>
      </c>
      <c r="O39" s="47">
        <f t="shared" si="13"/>
        <v>0</v>
      </c>
      <c r="P39" s="15">
        <f t="shared" si="14"/>
        <v>122.42789290527091</v>
      </c>
      <c r="Q39" s="47">
        <f t="shared" si="15"/>
        <v>-1.367520780320703</v>
      </c>
      <c r="R39" s="15">
        <f t="shared" si="4"/>
        <v>60.75</v>
      </c>
      <c r="S39" s="47">
        <f t="shared" si="5"/>
        <v>275.49160894662469</v>
      </c>
      <c r="T39" s="6">
        <f t="shared" si="6"/>
        <v>0.9753836097855938</v>
      </c>
      <c r="U39" s="4" t="s">
        <v>54</v>
      </c>
      <c r="AJ39" s="14">
        <v>0.9</v>
      </c>
      <c r="AK39" s="14">
        <v>1</v>
      </c>
    </row>
    <row r="40" spans="2:37" x14ac:dyDescent="0.25">
      <c r="B40" s="16" t="s">
        <v>55</v>
      </c>
      <c r="C40" s="8">
        <v>327.04000000000002</v>
      </c>
      <c r="D40" s="14">
        <v>237.15</v>
      </c>
      <c r="E40" s="8">
        <v>121.49</v>
      </c>
      <c r="F40" s="15">
        <f t="shared" si="11"/>
        <v>266.45814418028209</v>
      </c>
      <c r="G40" s="8">
        <v>0.88</v>
      </c>
      <c r="H40" s="4">
        <v>449.77</v>
      </c>
      <c r="J40" s="14">
        <v>1</v>
      </c>
      <c r="K40" s="47">
        <f t="shared" si="12"/>
        <v>0</v>
      </c>
      <c r="L40" s="15">
        <f t="shared" si="1"/>
        <v>269.48863636363637</v>
      </c>
      <c r="M40" s="47">
        <f t="shared" si="2"/>
        <v>128.00001027004731</v>
      </c>
      <c r="N40" s="15">
        <f t="shared" si="3"/>
        <v>237.15</v>
      </c>
      <c r="O40" s="47">
        <f t="shared" si="13"/>
        <v>0</v>
      </c>
      <c r="P40" s="15">
        <f t="shared" si="14"/>
        <v>128.00001027004731</v>
      </c>
      <c r="Q40" s="47">
        <f t="shared" si="15"/>
        <v>5.5721173647764033</v>
      </c>
      <c r="R40" s="15">
        <f t="shared" si="4"/>
        <v>61.489999999999995</v>
      </c>
      <c r="S40" s="47">
        <f t="shared" si="5"/>
        <v>244.99212762862402</v>
      </c>
      <c r="T40" s="6">
        <f t="shared" si="6"/>
        <v>0.96799028726134562</v>
      </c>
      <c r="U40" s="4" t="s">
        <v>55</v>
      </c>
      <c r="AJ40" s="14">
        <v>0.9</v>
      </c>
      <c r="AK40" s="14">
        <v>1</v>
      </c>
    </row>
    <row r="41" spans="2:37" x14ac:dyDescent="0.25">
      <c r="B41" s="16" t="s">
        <v>56</v>
      </c>
      <c r="C41" s="8">
        <v>382.46</v>
      </c>
      <c r="D41" s="14">
        <v>249.31</v>
      </c>
      <c r="E41" s="8">
        <v>118.84</v>
      </c>
      <c r="F41" s="15">
        <f t="shared" si="11"/>
        <v>276.18548423115942</v>
      </c>
      <c r="G41" s="8">
        <v>0.9</v>
      </c>
      <c r="H41" s="4">
        <v>446.65</v>
      </c>
      <c r="J41" s="14">
        <v>1</v>
      </c>
      <c r="K41" s="47">
        <f t="shared" si="12"/>
        <v>0</v>
      </c>
      <c r="L41" s="15">
        <f t="shared" si="1"/>
        <v>277.01111111111112</v>
      </c>
      <c r="M41" s="47">
        <f t="shared" si="2"/>
        <v>120.74634395712502</v>
      </c>
      <c r="N41" s="15">
        <f t="shared" si="3"/>
        <v>249.31</v>
      </c>
      <c r="O41" s="47">
        <f t="shared" si="13"/>
        <v>0</v>
      </c>
      <c r="P41" s="15">
        <f t="shared" si="14"/>
        <v>120.74634395712502</v>
      </c>
      <c r="Q41" s="47">
        <f t="shared" si="15"/>
        <v>-7.2536663129222916</v>
      </c>
      <c r="R41" s="15">
        <f t="shared" si="4"/>
        <v>58.84</v>
      </c>
      <c r="S41" s="47">
        <f t="shared" si="5"/>
        <v>256.1593677771711</v>
      </c>
      <c r="T41" s="6">
        <f t="shared" si="6"/>
        <v>0.97326130277176026</v>
      </c>
      <c r="U41" s="4" t="s">
        <v>56</v>
      </c>
      <c r="AJ41" s="14">
        <v>0.9</v>
      </c>
      <c r="AK41" s="14">
        <v>1</v>
      </c>
    </row>
    <row r="42" spans="2:37" x14ac:dyDescent="0.25">
      <c r="B42" s="16" t="s">
        <v>57</v>
      </c>
      <c r="C42" s="8">
        <v>363.42</v>
      </c>
      <c r="D42" s="14">
        <v>253.25</v>
      </c>
      <c r="E42" s="8">
        <v>124.5</v>
      </c>
      <c r="F42" s="15">
        <f t="shared" si="11"/>
        <v>282.19817947676415</v>
      </c>
      <c r="G42" s="8">
        <v>0.89</v>
      </c>
      <c r="H42" s="4">
        <v>446.84</v>
      </c>
      <c r="J42" s="14">
        <v>1</v>
      </c>
      <c r="K42" s="47">
        <f t="shared" si="12"/>
        <v>0</v>
      </c>
      <c r="L42" s="15">
        <f t="shared" si="1"/>
        <v>284.55056179775278</v>
      </c>
      <c r="M42" s="47">
        <f t="shared" si="2"/>
        <v>129.743823434554</v>
      </c>
      <c r="N42" s="15">
        <f t="shared" si="3"/>
        <v>253.25</v>
      </c>
      <c r="O42" s="47">
        <f t="shared" si="13"/>
        <v>0</v>
      </c>
      <c r="P42" s="15">
        <f t="shared" si="14"/>
        <v>129.743823434554</v>
      </c>
      <c r="Q42" s="47">
        <f t="shared" si="15"/>
        <v>8.9974794774289819</v>
      </c>
      <c r="R42" s="15">
        <f t="shared" si="4"/>
        <v>64.5</v>
      </c>
      <c r="S42" s="47">
        <f t="shared" si="5"/>
        <v>261.33467527291515</v>
      </c>
      <c r="T42" s="6">
        <f t="shared" si="6"/>
        <v>0.96906390143415821</v>
      </c>
      <c r="U42" s="4" t="s">
        <v>57</v>
      </c>
      <c r="AJ42" s="14">
        <v>0.9</v>
      </c>
      <c r="AK42" s="14">
        <v>1</v>
      </c>
    </row>
    <row r="43" spans="2:37" x14ac:dyDescent="0.25">
      <c r="B43" s="16" t="s">
        <v>58</v>
      </c>
      <c r="C43" s="8">
        <v>393.74</v>
      </c>
      <c r="D43" s="14">
        <v>267.98</v>
      </c>
      <c r="E43" s="8">
        <v>117.1</v>
      </c>
      <c r="F43" s="15">
        <f t="shared" si="11"/>
        <v>292.44775670194497</v>
      </c>
      <c r="G43" s="8">
        <v>0.91</v>
      </c>
      <c r="H43" s="4">
        <v>446.29</v>
      </c>
      <c r="J43" s="14">
        <v>1</v>
      </c>
      <c r="K43" s="47">
        <f t="shared" si="12"/>
        <v>0</v>
      </c>
      <c r="L43" s="15">
        <f t="shared" si="1"/>
        <v>294.4835164835165</v>
      </c>
      <c r="M43" s="47">
        <f t="shared" si="2"/>
        <v>122.09529507928437</v>
      </c>
      <c r="N43" s="15">
        <f t="shared" si="3"/>
        <v>267.98</v>
      </c>
      <c r="O43" s="47">
        <f t="shared" si="13"/>
        <v>0</v>
      </c>
      <c r="P43" s="15">
        <f t="shared" si="14"/>
        <v>122.09529507928437</v>
      </c>
      <c r="Q43" s="47">
        <f t="shared" si="15"/>
        <v>-7.648528355269633</v>
      </c>
      <c r="R43" s="15">
        <f t="shared" si="4"/>
        <v>57.099999999999994</v>
      </c>
      <c r="S43" s="47">
        <f t="shared" si="5"/>
        <v>273.99578536904545</v>
      </c>
      <c r="T43" s="6">
        <f t="shared" si="6"/>
        <v>0.97804424122457667</v>
      </c>
      <c r="U43" s="4" t="s">
        <v>58</v>
      </c>
      <c r="AJ43" s="14">
        <v>0.9</v>
      </c>
      <c r="AK43" s="14">
        <v>1</v>
      </c>
    </row>
    <row r="44" spans="2:37" x14ac:dyDescent="0.25">
      <c r="B44" s="16" t="s">
        <v>59</v>
      </c>
      <c r="C44" s="8">
        <v>352.04</v>
      </c>
      <c r="D44" s="14">
        <v>270.89999999999998</v>
      </c>
      <c r="E44" s="8">
        <v>117.28</v>
      </c>
      <c r="F44" s="15">
        <f t="shared" si="11"/>
        <v>295.19723643692868</v>
      </c>
      <c r="G44" s="8">
        <v>0.91</v>
      </c>
      <c r="H44" s="4">
        <v>447.3</v>
      </c>
      <c r="J44" s="14">
        <v>1</v>
      </c>
      <c r="K44" s="47">
        <f t="shared" si="12"/>
        <v>0</v>
      </c>
      <c r="L44" s="15">
        <f t="shared" si="1"/>
        <v>297.69230769230768</v>
      </c>
      <c r="M44" s="47">
        <f t="shared" si="2"/>
        <v>123.42568638323058</v>
      </c>
      <c r="N44" s="15">
        <f t="shared" si="3"/>
        <v>270.89999999999998</v>
      </c>
      <c r="O44" s="47">
        <f t="shared" si="13"/>
        <v>0</v>
      </c>
      <c r="P44" s="15">
        <f t="shared" si="14"/>
        <v>123.42568638323058</v>
      </c>
      <c r="Q44" s="47">
        <f t="shared" si="15"/>
        <v>1.3303913039462145</v>
      </c>
      <c r="R44" s="15">
        <f t="shared" si="4"/>
        <v>57.28</v>
      </c>
      <c r="S44" s="47">
        <f t="shared" si="5"/>
        <v>276.88952381771321</v>
      </c>
      <c r="T44" s="6">
        <f t="shared" si="6"/>
        <v>0.97836854303792165</v>
      </c>
      <c r="U44" s="4" t="s">
        <v>59</v>
      </c>
      <c r="AJ44" s="14">
        <v>0.9</v>
      </c>
      <c r="AK44" s="14">
        <v>1</v>
      </c>
    </row>
    <row r="45" spans="2:37" x14ac:dyDescent="0.25">
      <c r="B45" s="16" t="s">
        <v>60</v>
      </c>
      <c r="C45" s="8">
        <v>289</v>
      </c>
      <c r="D45" s="14">
        <v>258.97000000000003</v>
      </c>
      <c r="E45" s="8">
        <v>114.92</v>
      </c>
      <c r="F45" s="15">
        <f t="shared" si="11"/>
        <v>283.32325584039165</v>
      </c>
      <c r="G45" s="8">
        <v>0.91</v>
      </c>
      <c r="H45" s="4">
        <v>447.13</v>
      </c>
      <c r="J45" s="14">
        <v>1</v>
      </c>
      <c r="K45" s="47">
        <f t="shared" si="12"/>
        <v>0</v>
      </c>
      <c r="L45" s="15">
        <f t="shared" si="1"/>
        <v>284.58241758241758</v>
      </c>
      <c r="M45" s="47">
        <f t="shared" si="2"/>
        <v>117.99021780238178</v>
      </c>
      <c r="N45" s="15">
        <f t="shared" si="3"/>
        <v>258.97000000000003</v>
      </c>
      <c r="O45" s="47">
        <f t="shared" si="13"/>
        <v>0</v>
      </c>
      <c r="P45" s="15">
        <f t="shared" si="14"/>
        <v>117.99021780238178</v>
      </c>
      <c r="Q45" s="47">
        <f t="shared" si="15"/>
        <v>-5.4354685808488057</v>
      </c>
      <c r="R45" s="15">
        <f t="shared" si="4"/>
        <v>54.92</v>
      </c>
      <c r="S45" s="47">
        <f t="shared" si="5"/>
        <v>264.72942280751494</v>
      </c>
      <c r="T45" s="6">
        <f t="shared" si="6"/>
        <v>0.97824411526896049</v>
      </c>
      <c r="U45" s="4" t="s">
        <v>60</v>
      </c>
      <c r="AJ45" s="14">
        <v>0.9</v>
      </c>
      <c r="AK45" s="14">
        <v>1</v>
      </c>
    </row>
    <row r="46" spans="2:37" x14ac:dyDescent="0.25">
      <c r="B46" s="16" t="s">
        <v>61</v>
      </c>
      <c r="C46" s="8">
        <v>441.7</v>
      </c>
      <c r="D46" s="14">
        <v>253.58</v>
      </c>
      <c r="E46" s="8">
        <v>118.13</v>
      </c>
      <c r="F46" s="15">
        <f t="shared" si="11"/>
        <v>279.74544375199395</v>
      </c>
      <c r="G46" s="8">
        <v>0.9</v>
      </c>
      <c r="H46" s="4">
        <v>447.42</v>
      </c>
      <c r="J46" s="14">
        <v>1</v>
      </c>
      <c r="K46" s="47">
        <f t="shared" si="12"/>
        <v>0</v>
      </c>
      <c r="L46" s="15">
        <f t="shared" si="1"/>
        <v>281.75555555555559</v>
      </c>
      <c r="M46" s="47">
        <f t="shared" si="2"/>
        <v>122.81439934478266</v>
      </c>
      <c r="N46" s="15">
        <f t="shared" si="3"/>
        <v>253.58</v>
      </c>
      <c r="O46" s="47">
        <f t="shared" si="13"/>
        <v>0</v>
      </c>
      <c r="P46" s="15">
        <f t="shared" si="14"/>
        <v>122.81439934478266</v>
      </c>
      <c r="Q46" s="47">
        <f t="shared" si="15"/>
        <v>4.8241815424008792</v>
      </c>
      <c r="R46" s="15">
        <f t="shared" si="4"/>
        <v>58.129999999999995</v>
      </c>
      <c r="S46" s="47">
        <f t="shared" si="5"/>
        <v>260.15747788599123</v>
      </c>
      <c r="T46" s="6">
        <f t="shared" si="6"/>
        <v>0.97471732144915069</v>
      </c>
      <c r="U46" s="4" t="s">
        <v>61</v>
      </c>
      <c r="AJ46" s="14">
        <v>0.9</v>
      </c>
      <c r="AK46" s="14">
        <v>1</v>
      </c>
    </row>
    <row r="47" spans="2:37" x14ac:dyDescent="0.25">
      <c r="B47" s="16" t="s">
        <v>62</v>
      </c>
      <c r="C47" s="8">
        <v>268.76</v>
      </c>
      <c r="D47" s="14">
        <v>254.83</v>
      </c>
      <c r="E47" s="8">
        <v>118.85</v>
      </c>
      <c r="F47" s="15">
        <f t="shared" si="11"/>
        <v>281.1825944115318</v>
      </c>
      <c r="G47" s="8">
        <v>0.9</v>
      </c>
      <c r="H47" s="4">
        <v>444.77</v>
      </c>
      <c r="J47" s="14">
        <v>1</v>
      </c>
      <c r="K47" s="47">
        <f t="shared" si="12"/>
        <v>0</v>
      </c>
      <c r="L47" s="15">
        <f t="shared" si="1"/>
        <v>283.14444444444445</v>
      </c>
      <c r="M47" s="47">
        <f t="shared" si="2"/>
        <v>123.41980197582996</v>
      </c>
      <c r="N47" s="15">
        <f t="shared" si="3"/>
        <v>254.83</v>
      </c>
      <c r="O47" s="47">
        <f t="shared" si="13"/>
        <v>0</v>
      </c>
      <c r="P47" s="15">
        <f t="shared" si="14"/>
        <v>123.41980197582996</v>
      </c>
      <c r="Q47" s="47">
        <f t="shared" si="15"/>
        <v>0.60540263104729775</v>
      </c>
      <c r="R47" s="15">
        <f t="shared" si="4"/>
        <v>58.849999999999994</v>
      </c>
      <c r="S47" s="47">
        <f t="shared" si="5"/>
        <v>261.5370937362423</v>
      </c>
      <c r="T47" s="6">
        <f t="shared" si="6"/>
        <v>0.97435509571347334</v>
      </c>
      <c r="U47" s="4" t="s">
        <v>62</v>
      </c>
      <c r="AJ47" s="14">
        <v>0.9</v>
      </c>
      <c r="AK47" s="14">
        <v>1</v>
      </c>
    </row>
    <row r="48" spans="2:37" x14ac:dyDescent="0.25">
      <c r="B48" s="16" t="s">
        <v>63</v>
      </c>
      <c r="C48" s="8">
        <v>317.08</v>
      </c>
      <c r="D48" s="14">
        <v>269.70999999999998</v>
      </c>
      <c r="E48" s="8">
        <v>116.04</v>
      </c>
      <c r="F48" s="15">
        <f t="shared" si="11"/>
        <v>293.61329278491462</v>
      </c>
      <c r="G48" s="8">
        <v>0.92</v>
      </c>
      <c r="H48" s="4">
        <v>444.55</v>
      </c>
      <c r="J48" s="14">
        <v>1</v>
      </c>
      <c r="K48" s="47">
        <f t="shared" si="12"/>
        <v>0</v>
      </c>
      <c r="L48" s="15">
        <f t="shared" si="1"/>
        <v>293.16304347826082</v>
      </c>
      <c r="M48" s="47">
        <f t="shared" si="2"/>
        <v>114.89597887409572</v>
      </c>
      <c r="N48" s="15">
        <f t="shared" si="3"/>
        <v>269.70999999999998</v>
      </c>
      <c r="O48" s="47">
        <f t="shared" si="13"/>
        <v>0</v>
      </c>
      <c r="P48" s="15">
        <f t="shared" si="14"/>
        <v>114.89597887409572</v>
      </c>
      <c r="Q48" s="47">
        <f t="shared" si="15"/>
        <v>-8.5238231017342372</v>
      </c>
      <c r="R48" s="15">
        <f t="shared" si="4"/>
        <v>56.040000000000006</v>
      </c>
      <c r="S48" s="47">
        <f t="shared" si="5"/>
        <v>275.4704443311478</v>
      </c>
      <c r="T48" s="6">
        <f t="shared" si="6"/>
        <v>0.97908870280027904</v>
      </c>
      <c r="U48" s="4" t="s">
        <v>63</v>
      </c>
      <c r="AJ48" s="14">
        <v>0.9</v>
      </c>
      <c r="AK48" s="14">
        <v>1</v>
      </c>
    </row>
    <row r="49" spans="2:37" x14ac:dyDescent="0.25">
      <c r="B49" s="16" t="s">
        <v>64</v>
      </c>
      <c r="C49" s="8">
        <v>401.58</v>
      </c>
      <c r="D49" s="14">
        <v>257.95</v>
      </c>
      <c r="E49" s="8">
        <v>113.72</v>
      </c>
      <c r="F49" s="15">
        <f t="shared" si="11"/>
        <v>281.90502106205912</v>
      </c>
      <c r="G49" s="8">
        <v>0.91</v>
      </c>
      <c r="H49" s="4">
        <v>443.42</v>
      </c>
      <c r="J49" s="14">
        <v>1</v>
      </c>
      <c r="K49" s="47">
        <f t="shared" si="12"/>
        <v>0</v>
      </c>
      <c r="L49" s="15">
        <f t="shared" si="1"/>
        <v>283.46153846153845</v>
      </c>
      <c r="M49" s="47">
        <f t="shared" si="2"/>
        <v>117.52549207292111</v>
      </c>
      <c r="N49" s="15">
        <f t="shared" si="3"/>
        <v>257.95</v>
      </c>
      <c r="O49" s="47">
        <f t="shared" si="13"/>
        <v>0</v>
      </c>
      <c r="P49" s="15">
        <f t="shared" si="14"/>
        <v>117.52549207292111</v>
      </c>
      <c r="Q49" s="47">
        <f t="shared" si="15"/>
        <v>2.6295131988253928</v>
      </c>
      <c r="R49" s="15">
        <f t="shared" si="4"/>
        <v>53.72</v>
      </c>
      <c r="S49" s="47">
        <f t="shared" si="5"/>
        <v>263.48442249969918</v>
      </c>
      <c r="T49" s="6">
        <f t="shared" si="6"/>
        <v>0.97899525730138559</v>
      </c>
      <c r="U49" s="4" t="s">
        <v>64</v>
      </c>
      <c r="AJ49" s="14">
        <v>0.9</v>
      </c>
      <c r="AK49" s="14">
        <v>1</v>
      </c>
    </row>
    <row r="50" spans="2:37" x14ac:dyDescent="0.25">
      <c r="B50" s="16" t="s">
        <v>65</v>
      </c>
      <c r="C50" s="8">
        <v>308.72000000000003</v>
      </c>
      <c r="D50" s="14">
        <v>265.5</v>
      </c>
      <c r="E50" s="8">
        <v>117.76</v>
      </c>
      <c r="F50" s="15">
        <f t="shared" si="11"/>
        <v>290.44391472365191</v>
      </c>
      <c r="G50" s="8">
        <v>0.91</v>
      </c>
      <c r="H50" s="4">
        <v>443.57</v>
      </c>
      <c r="J50" s="14">
        <v>1</v>
      </c>
      <c r="K50" s="47">
        <f t="shared" si="12"/>
        <v>0</v>
      </c>
      <c r="L50" s="15">
        <f t="shared" si="1"/>
        <v>291.75824175824175</v>
      </c>
      <c r="M50" s="47">
        <f t="shared" si="2"/>
        <v>120.96537369785058</v>
      </c>
      <c r="N50" s="15">
        <f t="shared" si="3"/>
        <v>265.5</v>
      </c>
      <c r="O50" s="47">
        <f t="shared" si="13"/>
        <v>0</v>
      </c>
      <c r="P50" s="15">
        <f t="shared" si="14"/>
        <v>120.96537369785058</v>
      </c>
      <c r="Q50" s="47">
        <f t="shared" si="15"/>
        <v>3.4398816249294697</v>
      </c>
      <c r="R50" s="15">
        <f t="shared" si="4"/>
        <v>57.760000000000005</v>
      </c>
      <c r="S50" s="47">
        <f t="shared" si="5"/>
        <v>271.71026406817981</v>
      </c>
      <c r="T50" s="6">
        <f t="shared" si="6"/>
        <v>0.97714380025547554</v>
      </c>
      <c r="U50" s="4" t="s">
        <v>65</v>
      </c>
      <c r="AJ50" s="14">
        <v>0.9</v>
      </c>
      <c r="AK50" s="14">
        <v>1</v>
      </c>
    </row>
    <row r="51" spans="2:37" x14ac:dyDescent="0.25">
      <c r="B51" s="16" t="s">
        <v>66</v>
      </c>
      <c r="C51" s="8">
        <v>424.42</v>
      </c>
      <c r="D51" s="14">
        <v>270.18</v>
      </c>
      <c r="E51" s="8">
        <v>116.03</v>
      </c>
      <c r="F51" s="15">
        <f t="shared" si="11"/>
        <v>294.04114218932017</v>
      </c>
      <c r="G51" s="8">
        <v>0.92</v>
      </c>
      <c r="H51" s="4">
        <v>444.22</v>
      </c>
      <c r="J51" s="14">
        <v>1</v>
      </c>
      <c r="K51" s="47">
        <f t="shared" si="12"/>
        <v>0</v>
      </c>
      <c r="L51" s="15">
        <f t="shared" si="1"/>
        <v>293.67391304347825</v>
      </c>
      <c r="M51" s="47">
        <f t="shared" si="2"/>
        <v>115.09619803567976</v>
      </c>
      <c r="N51" s="15">
        <f t="shared" si="3"/>
        <v>270.18</v>
      </c>
      <c r="O51" s="47">
        <f t="shared" si="13"/>
        <v>0</v>
      </c>
      <c r="P51" s="15">
        <f t="shared" si="14"/>
        <v>115.09619803567976</v>
      </c>
      <c r="Q51" s="47">
        <f t="shared" si="15"/>
        <v>-5.869175662170818</v>
      </c>
      <c r="R51" s="15">
        <f t="shared" si="4"/>
        <v>56.03</v>
      </c>
      <c r="S51" s="47">
        <f t="shared" si="5"/>
        <v>275.92860181575958</v>
      </c>
      <c r="T51" s="6">
        <f t="shared" si="6"/>
        <v>0.9791663431122013</v>
      </c>
      <c r="U51" s="4" t="s">
        <v>66</v>
      </c>
      <c r="AJ51" s="14">
        <v>0.9</v>
      </c>
      <c r="AK51" s="14">
        <v>1</v>
      </c>
    </row>
    <row r="52" spans="2:37" x14ac:dyDescent="0.25">
      <c r="B52" s="16" t="s">
        <v>67</v>
      </c>
      <c r="C52" s="8">
        <v>450.9</v>
      </c>
      <c r="D52" s="14">
        <v>241.46</v>
      </c>
      <c r="E52" s="8">
        <v>118.17</v>
      </c>
      <c r="F52" s="15">
        <f t="shared" si="11"/>
        <v>268.825371756462</v>
      </c>
      <c r="G52" s="8">
        <v>0.89</v>
      </c>
      <c r="H52" s="4">
        <v>444.83</v>
      </c>
      <c r="J52" s="14">
        <v>1</v>
      </c>
      <c r="K52" s="47">
        <f t="shared" si="12"/>
        <v>0</v>
      </c>
      <c r="L52" s="15">
        <f t="shared" si="1"/>
        <v>271.30337078651684</v>
      </c>
      <c r="M52" s="47">
        <f t="shared" si="2"/>
        <v>123.70362727150015</v>
      </c>
      <c r="N52" s="15">
        <f t="shared" si="3"/>
        <v>241.46</v>
      </c>
      <c r="O52" s="47">
        <f t="shared" si="13"/>
        <v>0</v>
      </c>
      <c r="P52" s="15">
        <f t="shared" si="14"/>
        <v>123.70362727150015</v>
      </c>
      <c r="Q52" s="47">
        <f t="shared" si="15"/>
        <v>8.6074292358203905</v>
      </c>
      <c r="R52" s="15">
        <f t="shared" si="4"/>
        <v>58.17</v>
      </c>
      <c r="S52" s="47">
        <f t="shared" si="5"/>
        <v>248.36803437640683</v>
      </c>
      <c r="T52" s="6">
        <f t="shared" si="6"/>
        <v>0.97218629847536031</v>
      </c>
      <c r="U52" s="4" t="s">
        <v>67</v>
      </c>
      <c r="AJ52" s="14">
        <v>0.9</v>
      </c>
      <c r="AK52" s="14">
        <v>1</v>
      </c>
    </row>
    <row r="53" spans="2:37" x14ac:dyDescent="0.25">
      <c r="B53" s="16" t="s">
        <v>68</v>
      </c>
      <c r="C53" s="8">
        <v>300.42</v>
      </c>
      <c r="D53" s="14">
        <v>230.1</v>
      </c>
      <c r="E53" s="8">
        <v>107.24</v>
      </c>
      <c r="F53" s="15">
        <f t="shared" si="11"/>
        <v>253.86300951497444</v>
      </c>
      <c r="G53" s="8">
        <v>0.9</v>
      </c>
      <c r="H53" s="4">
        <v>446.37</v>
      </c>
      <c r="J53" s="14">
        <v>1</v>
      </c>
      <c r="K53" s="47">
        <f t="shared" si="12"/>
        <v>0</v>
      </c>
      <c r="L53" s="15">
        <f t="shared" si="1"/>
        <v>255.66666666666666</v>
      </c>
      <c r="M53" s="47">
        <f t="shared" si="2"/>
        <v>111.44251632318986</v>
      </c>
      <c r="N53" s="15">
        <f t="shared" si="3"/>
        <v>230.1</v>
      </c>
      <c r="O53" s="47">
        <f t="shared" si="13"/>
        <v>0</v>
      </c>
      <c r="P53" s="15">
        <f t="shared" si="14"/>
        <v>111.44251632318986</v>
      </c>
      <c r="Q53" s="47">
        <f t="shared" si="15"/>
        <v>-12.261110948310289</v>
      </c>
      <c r="R53" s="15">
        <f t="shared" si="4"/>
        <v>47.239999999999995</v>
      </c>
      <c r="S53" s="47">
        <f t="shared" si="5"/>
        <v>234.89918603520104</v>
      </c>
      <c r="T53" s="6">
        <f t="shared" si="6"/>
        <v>0.97956916702775687</v>
      </c>
      <c r="U53" s="4" t="s">
        <v>68</v>
      </c>
      <c r="AJ53" s="14">
        <v>0.9</v>
      </c>
      <c r="AK53" s="14">
        <v>1</v>
      </c>
    </row>
    <row r="54" spans="2:37" x14ac:dyDescent="0.25">
      <c r="B54" s="16" t="s">
        <v>69</v>
      </c>
      <c r="C54" s="8">
        <v>409.16</v>
      </c>
      <c r="D54" s="14">
        <v>232.93</v>
      </c>
      <c r="E54" s="8">
        <v>116.86</v>
      </c>
      <c r="F54" s="15">
        <f t="shared" si="11"/>
        <v>260.60054585514592</v>
      </c>
      <c r="G54" s="8">
        <v>0.89</v>
      </c>
      <c r="H54" s="4">
        <v>446.22</v>
      </c>
      <c r="J54" s="14">
        <v>1</v>
      </c>
      <c r="K54" s="47">
        <f t="shared" si="12"/>
        <v>0</v>
      </c>
      <c r="L54" s="15">
        <f t="shared" si="1"/>
        <v>261.71910112359552</v>
      </c>
      <c r="M54" s="47">
        <f t="shared" si="2"/>
        <v>119.33357864801845</v>
      </c>
      <c r="N54" s="15">
        <f t="shared" si="3"/>
        <v>232.93</v>
      </c>
      <c r="O54" s="47">
        <f t="shared" si="13"/>
        <v>0</v>
      </c>
      <c r="P54" s="15">
        <f t="shared" si="14"/>
        <v>119.33357864801845</v>
      </c>
      <c r="Q54" s="47">
        <f t="shared" si="15"/>
        <v>7.8910623248285816</v>
      </c>
      <c r="R54" s="15">
        <f t="shared" si="4"/>
        <v>56.86</v>
      </c>
      <c r="S54" s="47">
        <f t="shared" si="5"/>
        <v>239.76956541646399</v>
      </c>
      <c r="T54" s="6">
        <f t="shared" si="6"/>
        <v>0.97147442209946822</v>
      </c>
      <c r="U54" s="4" t="s">
        <v>69</v>
      </c>
      <c r="AJ54" s="14">
        <v>0.9</v>
      </c>
      <c r="AK54" s="14">
        <v>1</v>
      </c>
    </row>
    <row r="55" spans="2:37" x14ac:dyDescent="0.25">
      <c r="B55" s="16" t="s">
        <v>70</v>
      </c>
      <c r="C55" s="8">
        <v>307.94</v>
      </c>
      <c r="D55" s="14">
        <v>253.4</v>
      </c>
      <c r="E55" s="8">
        <v>117.27</v>
      </c>
      <c r="F55" s="15">
        <f t="shared" si="11"/>
        <v>279.22000805816191</v>
      </c>
      <c r="G55" s="8">
        <v>0.9</v>
      </c>
      <c r="H55" s="4">
        <v>445.26</v>
      </c>
      <c r="J55" s="14">
        <v>1</v>
      </c>
      <c r="K55" s="47">
        <f t="shared" si="12"/>
        <v>0</v>
      </c>
      <c r="L55" s="15">
        <f t="shared" si="1"/>
        <v>281.55555555555554</v>
      </c>
      <c r="M55" s="47">
        <f t="shared" si="2"/>
        <v>122.72722136591183</v>
      </c>
      <c r="N55" s="15">
        <f t="shared" si="3"/>
        <v>253.4</v>
      </c>
      <c r="O55" s="47">
        <f t="shared" si="13"/>
        <v>0</v>
      </c>
      <c r="P55" s="15">
        <f t="shared" si="14"/>
        <v>122.72722136591183</v>
      </c>
      <c r="Q55" s="47">
        <f t="shared" si="15"/>
        <v>3.3936427178933855</v>
      </c>
      <c r="R55" s="15">
        <f t="shared" si="4"/>
        <v>57.269999999999996</v>
      </c>
      <c r="S55" s="47">
        <f t="shared" si="5"/>
        <v>259.7910947280526</v>
      </c>
      <c r="T55" s="6">
        <f t="shared" si="6"/>
        <v>0.97539910005482389</v>
      </c>
      <c r="U55" s="4" t="s">
        <v>70</v>
      </c>
      <c r="AJ55" s="14">
        <v>0.9</v>
      </c>
      <c r="AK55" s="14">
        <v>1</v>
      </c>
    </row>
    <row r="56" spans="2:37" x14ac:dyDescent="0.25">
      <c r="B56" s="16" t="s">
        <v>71</v>
      </c>
      <c r="C56" s="8">
        <v>290.72000000000003</v>
      </c>
      <c r="D56" s="14">
        <v>244.68</v>
      </c>
      <c r="E56" s="8">
        <v>114.99</v>
      </c>
      <c r="F56" s="15">
        <f t="shared" si="11"/>
        <v>270.35347695193417</v>
      </c>
      <c r="G56" s="8">
        <v>0.9</v>
      </c>
      <c r="H56" s="4">
        <v>445.22</v>
      </c>
      <c r="J56" s="14">
        <v>1</v>
      </c>
      <c r="K56" s="47">
        <f t="shared" si="12"/>
        <v>0</v>
      </c>
      <c r="L56" s="15">
        <f t="shared" si="1"/>
        <v>271.86666666666667</v>
      </c>
      <c r="M56" s="47">
        <f t="shared" si="2"/>
        <v>118.50393261172576</v>
      </c>
      <c r="N56" s="15">
        <f t="shared" si="3"/>
        <v>244.68</v>
      </c>
      <c r="O56" s="47">
        <f t="shared" si="13"/>
        <v>0</v>
      </c>
      <c r="P56" s="15">
        <f t="shared" si="14"/>
        <v>118.50393261172576</v>
      </c>
      <c r="Q56" s="47">
        <f t="shared" si="15"/>
        <v>-4.223288754186072</v>
      </c>
      <c r="R56" s="15">
        <f t="shared" si="4"/>
        <v>54.989999999999995</v>
      </c>
      <c r="S56" s="47">
        <f t="shared" si="5"/>
        <v>250.78317826361481</v>
      </c>
      <c r="T56" s="6">
        <f t="shared" si="6"/>
        <v>0.97566352613491747</v>
      </c>
      <c r="U56" s="4" t="s">
        <v>71</v>
      </c>
      <c r="AJ56" s="14">
        <v>0.9</v>
      </c>
      <c r="AK56" s="14">
        <v>1</v>
      </c>
    </row>
    <row r="57" spans="2:37" x14ac:dyDescent="0.25">
      <c r="B57" s="16" t="s">
        <v>72</v>
      </c>
      <c r="C57" s="8">
        <v>460.96</v>
      </c>
      <c r="D57" s="14">
        <v>254.87</v>
      </c>
      <c r="E57" s="8">
        <v>117.63</v>
      </c>
      <c r="F57" s="15">
        <f t="shared" si="11"/>
        <v>280.70542175027543</v>
      </c>
      <c r="G57" s="8">
        <v>0.9</v>
      </c>
      <c r="H57" s="4">
        <v>444.52</v>
      </c>
      <c r="J57" s="14">
        <v>1</v>
      </c>
      <c r="K57" s="47">
        <f t="shared" si="12"/>
        <v>0</v>
      </c>
      <c r="L57" s="15">
        <f t="shared" si="1"/>
        <v>283.18888888888887</v>
      </c>
      <c r="M57" s="47">
        <f t="shared" si="2"/>
        <v>123.43917486002347</v>
      </c>
      <c r="N57" s="15">
        <f t="shared" si="3"/>
        <v>254.87</v>
      </c>
      <c r="O57" s="47">
        <f t="shared" si="13"/>
        <v>0</v>
      </c>
      <c r="P57" s="15">
        <f t="shared" si="14"/>
        <v>123.43917486002347</v>
      </c>
      <c r="Q57" s="47">
        <f t="shared" si="15"/>
        <v>4.9352422482977119</v>
      </c>
      <c r="R57" s="15">
        <f t="shared" si="4"/>
        <v>57.629999999999995</v>
      </c>
      <c r="S57" s="47">
        <f t="shared" si="5"/>
        <v>261.30429349706446</v>
      </c>
      <c r="T57" s="6">
        <f t="shared" si="6"/>
        <v>0.97537624272853085</v>
      </c>
      <c r="U57" s="4" t="s">
        <v>72</v>
      </c>
      <c r="AJ57" s="14">
        <v>0.9</v>
      </c>
      <c r="AK57" s="14">
        <v>1</v>
      </c>
    </row>
    <row r="58" spans="2:37" x14ac:dyDescent="0.25">
      <c r="B58" s="16" t="s">
        <v>73</v>
      </c>
      <c r="C58" s="8">
        <v>300.48</v>
      </c>
      <c r="D58" s="14">
        <v>263.60000000000002</v>
      </c>
      <c r="E58" s="8">
        <v>115.75</v>
      </c>
      <c r="F58" s="15">
        <f t="shared" si="11"/>
        <v>287.89411682075064</v>
      </c>
      <c r="G58" s="8">
        <v>0.91</v>
      </c>
      <c r="H58" s="4">
        <v>444.88</v>
      </c>
      <c r="J58" s="14">
        <v>1</v>
      </c>
      <c r="K58" s="47">
        <f t="shared" si="12"/>
        <v>0</v>
      </c>
      <c r="L58" s="15">
        <f t="shared" si="1"/>
        <v>289.67032967032969</v>
      </c>
      <c r="M58" s="47">
        <f t="shared" si="2"/>
        <v>120.09970812336503</v>
      </c>
      <c r="N58" s="15">
        <f t="shared" si="3"/>
        <v>263.60000000000002</v>
      </c>
      <c r="O58" s="47">
        <f t="shared" si="13"/>
        <v>0</v>
      </c>
      <c r="P58" s="15">
        <f t="shared" si="14"/>
        <v>120.09970812336503</v>
      </c>
      <c r="Q58" s="47">
        <f t="shared" si="15"/>
        <v>-3.3394667366584372</v>
      </c>
      <c r="R58" s="15">
        <f t="shared" si="4"/>
        <v>55.75</v>
      </c>
      <c r="S58" s="47">
        <f t="shared" si="5"/>
        <v>269.43092342936438</v>
      </c>
      <c r="T58" s="6">
        <f t="shared" si="6"/>
        <v>0.97835837343706755</v>
      </c>
      <c r="U58" s="4" t="s">
        <v>73</v>
      </c>
      <c r="AJ58" s="14">
        <v>0.9</v>
      </c>
      <c r="AK58" s="14">
        <v>1</v>
      </c>
    </row>
    <row r="59" spans="2:37" x14ac:dyDescent="0.25">
      <c r="B59" s="16" t="s">
        <v>74</v>
      </c>
      <c r="C59" s="8">
        <v>375.42</v>
      </c>
      <c r="D59" s="14">
        <v>232.52</v>
      </c>
      <c r="E59" s="8">
        <v>114.5</v>
      </c>
      <c r="F59" s="15">
        <f t="shared" si="11"/>
        <v>259.18294774155186</v>
      </c>
      <c r="G59" s="8">
        <v>0.89</v>
      </c>
      <c r="H59" s="4">
        <v>444.09</v>
      </c>
      <c r="J59" s="14">
        <v>1</v>
      </c>
      <c r="K59" s="47">
        <f t="shared" si="12"/>
        <v>0</v>
      </c>
      <c r="L59" s="15">
        <f t="shared" si="1"/>
        <v>261.25842696629212</v>
      </c>
      <c r="M59" s="47">
        <f t="shared" si="2"/>
        <v>119.12352941758144</v>
      </c>
      <c r="N59" s="15">
        <f t="shared" si="3"/>
        <v>232.52</v>
      </c>
      <c r="O59" s="47">
        <f t="shared" si="13"/>
        <v>0</v>
      </c>
      <c r="P59" s="15">
        <f t="shared" si="14"/>
        <v>119.12352941758144</v>
      </c>
      <c r="Q59" s="47">
        <f t="shared" si="15"/>
        <v>-0.976178705783596</v>
      </c>
      <c r="R59" s="15">
        <f t="shared" si="4"/>
        <v>54.5</v>
      </c>
      <c r="S59" s="47">
        <f t="shared" si="5"/>
        <v>238.82169164462428</v>
      </c>
      <c r="T59" s="6">
        <f t="shared" si="6"/>
        <v>0.97361340336705504</v>
      </c>
      <c r="U59" s="4" t="s">
        <v>74</v>
      </c>
      <c r="AJ59" s="14">
        <v>0.9</v>
      </c>
      <c r="AK59" s="14">
        <v>1</v>
      </c>
    </row>
    <row r="60" spans="2:37" x14ac:dyDescent="0.25">
      <c r="B60" s="16" t="s">
        <v>75</v>
      </c>
      <c r="C60" s="8">
        <v>397.04</v>
      </c>
      <c r="D60" s="14">
        <v>259.14</v>
      </c>
      <c r="E60" s="8">
        <v>115.97</v>
      </c>
      <c r="F60" s="15">
        <f t="shared" si="11"/>
        <v>283.90593600698099</v>
      </c>
      <c r="G60" s="8">
        <v>0.91</v>
      </c>
      <c r="H60" s="4">
        <v>445.53</v>
      </c>
      <c r="J60" s="14">
        <v>1</v>
      </c>
      <c r="K60" s="47">
        <f t="shared" si="12"/>
        <v>0</v>
      </c>
      <c r="L60" s="15">
        <f t="shared" si="1"/>
        <v>284.76923076923072</v>
      </c>
      <c r="M60" s="47">
        <f t="shared" si="2"/>
        <v>118.06767209062521</v>
      </c>
      <c r="N60" s="15">
        <f t="shared" si="3"/>
        <v>259.14</v>
      </c>
      <c r="O60" s="47">
        <f t="shared" si="13"/>
        <v>0</v>
      </c>
      <c r="P60" s="15">
        <f t="shared" si="14"/>
        <v>118.06767209062521</v>
      </c>
      <c r="Q60" s="47">
        <f t="shared" si="15"/>
        <v>-1.0558573269562288</v>
      </c>
      <c r="R60" s="15">
        <f t="shared" si="4"/>
        <v>55.97</v>
      </c>
      <c r="S60" s="47">
        <f t="shared" si="5"/>
        <v>265.11540977468661</v>
      </c>
      <c r="T60" s="6">
        <f t="shared" si="6"/>
        <v>0.97746109975363205</v>
      </c>
      <c r="U60" s="4" t="s">
        <v>75</v>
      </c>
      <c r="AJ60" s="14">
        <v>0.9</v>
      </c>
      <c r="AK60" s="14">
        <v>1</v>
      </c>
    </row>
    <row r="61" spans="2:37" x14ac:dyDescent="0.25">
      <c r="B61" s="16" t="s">
        <v>76</v>
      </c>
      <c r="C61" s="8">
        <v>407.82</v>
      </c>
      <c r="D61" s="14">
        <v>267.38</v>
      </c>
      <c r="E61" s="8">
        <v>117.63</v>
      </c>
      <c r="F61" s="15">
        <f t="shared" si="11"/>
        <v>292.11107698955891</v>
      </c>
      <c r="G61" s="8">
        <v>0.91</v>
      </c>
      <c r="H61" s="4">
        <v>444.93</v>
      </c>
      <c r="J61" s="14">
        <v>1</v>
      </c>
      <c r="K61" s="47">
        <f t="shared" si="12"/>
        <v>0</v>
      </c>
      <c r="L61" s="15">
        <f t="shared" si="1"/>
        <v>293.82417582417582</v>
      </c>
      <c r="M61" s="47">
        <f t="shared" si="2"/>
        <v>121.82192700313102</v>
      </c>
      <c r="N61" s="15">
        <f t="shared" si="3"/>
        <v>267.38</v>
      </c>
      <c r="O61" s="47">
        <f t="shared" si="13"/>
        <v>0</v>
      </c>
      <c r="P61" s="15">
        <f t="shared" si="14"/>
        <v>121.82192700313102</v>
      </c>
      <c r="Q61" s="47">
        <f t="shared" si="15"/>
        <v>3.7542549125058144</v>
      </c>
      <c r="R61" s="15">
        <f t="shared" si="4"/>
        <v>57.629999999999995</v>
      </c>
      <c r="S61" s="47">
        <f t="shared" si="5"/>
        <v>273.52016616695744</v>
      </c>
      <c r="T61" s="6">
        <f t="shared" si="6"/>
        <v>0.97755132188970129</v>
      </c>
      <c r="U61" s="4" t="s">
        <v>76</v>
      </c>
      <c r="AJ61" s="14">
        <v>0.9</v>
      </c>
      <c r="AK61" s="14">
        <v>1</v>
      </c>
    </row>
    <row r="62" spans="2:37" x14ac:dyDescent="0.25">
      <c r="B62" s="16" t="s">
        <v>77</v>
      </c>
      <c r="C62" s="8">
        <v>351.42</v>
      </c>
      <c r="D62" s="14">
        <v>272.27</v>
      </c>
      <c r="E62" s="8">
        <v>118.34</v>
      </c>
      <c r="F62" s="15">
        <f t="shared" si="11"/>
        <v>296.87591431438148</v>
      </c>
      <c r="G62" s="8">
        <v>0.91</v>
      </c>
      <c r="H62" s="4">
        <v>446.18</v>
      </c>
      <c r="J62" s="14">
        <v>1</v>
      </c>
      <c r="K62" s="47">
        <f t="shared" si="12"/>
        <v>0</v>
      </c>
      <c r="L62" s="15">
        <f t="shared" si="1"/>
        <v>299.19780219780216</v>
      </c>
      <c r="M62" s="47">
        <f t="shared" si="2"/>
        <v>124.04987682378069</v>
      </c>
      <c r="N62" s="15">
        <f t="shared" si="3"/>
        <v>272.27</v>
      </c>
      <c r="O62" s="47">
        <f t="shared" si="13"/>
        <v>0</v>
      </c>
      <c r="P62" s="15">
        <f t="shared" si="14"/>
        <v>124.04987682378069</v>
      </c>
      <c r="Q62" s="47">
        <f t="shared" si="15"/>
        <v>2.2279498206496697</v>
      </c>
      <c r="R62" s="15">
        <f t="shared" si="4"/>
        <v>58.34</v>
      </c>
      <c r="S62" s="47">
        <f t="shared" si="5"/>
        <v>278.45019033931362</v>
      </c>
      <c r="T62" s="6">
        <f t="shared" si="6"/>
        <v>0.9778050417858124</v>
      </c>
      <c r="U62" s="4" t="s">
        <v>77</v>
      </c>
      <c r="AJ62" s="14">
        <v>0.9</v>
      </c>
      <c r="AK62" s="14">
        <v>1</v>
      </c>
    </row>
    <row r="63" spans="2:37" x14ac:dyDescent="0.25">
      <c r="B63" s="16" t="s">
        <v>78</v>
      </c>
      <c r="C63" s="8">
        <v>296.56</v>
      </c>
      <c r="D63" s="14">
        <v>247.44</v>
      </c>
      <c r="E63" s="8">
        <v>115.3</v>
      </c>
      <c r="F63" s="15">
        <f t="shared" si="11"/>
        <v>272.984694809068</v>
      </c>
      <c r="G63" s="8">
        <v>0.9</v>
      </c>
      <c r="H63" s="4">
        <v>446.51</v>
      </c>
      <c r="J63" s="14">
        <v>1</v>
      </c>
      <c r="K63" s="47">
        <f t="shared" si="12"/>
        <v>0</v>
      </c>
      <c r="L63" s="15">
        <f t="shared" si="1"/>
        <v>274.93333333333334</v>
      </c>
      <c r="M63" s="47">
        <f t="shared" si="2"/>
        <v>119.84066162107823</v>
      </c>
      <c r="N63" s="15">
        <f t="shared" si="3"/>
        <v>247.44</v>
      </c>
      <c r="O63" s="47">
        <f t="shared" si="13"/>
        <v>0</v>
      </c>
      <c r="P63" s="15">
        <f t="shared" si="14"/>
        <v>119.84066162107823</v>
      </c>
      <c r="Q63" s="47">
        <f t="shared" si="15"/>
        <v>-4.2092152027024667</v>
      </c>
      <c r="R63" s="15">
        <f t="shared" si="4"/>
        <v>55.3</v>
      </c>
      <c r="S63" s="47">
        <f t="shared" si="5"/>
        <v>253.54416498906062</v>
      </c>
      <c r="T63" s="6">
        <f t="shared" si="6"/>
        <v>0.97592464812067758</v>
      </c>
      <c r="U63" s="4" t="s">
        <v>78</v>
      </c>
      <c r="AJ63" s="14">
        <v>0.9</v>
      </c>
      <c r="AK63" s="14">
        <v>1</v>
      </c>
    </row>
    <row r="64" spans="2:37" x14ac:dyDescent="0.25">
      <c r="B64" s="16" t="s">
        <v>79</v>
      </c>
      <c r="C64" s="8">
        <v>371.52</v>
      </c>
      <c r="D64" s="14">
        <v>251.26</v>
      </c>
      <c r="E64" s="8">
        <v>118.24</v>
      </c>
      <c r="F64" s="15">
        <f t="shared" si="11"/>
        <v>277.69098869066676</v>
      </c>
      <c r="G64" s="8">
        <v>0.9</v>
      </c>
      <c r="H64" s="4">
        <v>444.74</v>
      </c>
      <c r="J64" s="14">
        <v>1</v>
      </c>
      <c r="K64" s="47">
        <f t="shared" si="12"/>
        <v>0</v>
      </c>
      <c r="L64" s="15">
        <f t="shared" si="1"/>
        <v>279.17777777777775</v>
      </c>
      <c r="M64" s="47">
        <f t="shared" si="2"/>
        <v>121.69077206155882</v>
      </c>
      <c r="N64" s="15">
        <f t="shared" si="3"/>
        <v>251.26</v>
      </c>
      <c r="O64" s="47">
        <f t="shared" si="13"/>
        <v>0</v>
      </c>
      <c r="P64" s="15">
        <f t="shared" si="14"/>
        <v>121.69077206155882</v>
      </c>
      <c r="Q64" s="47">
        <f t="shared" si="15"/>
        <v>1.8501104404805915</v>
      </c>
      <c r="R64" s="15">
        <f t="shared" si="4"/>
        <v>58.239999999999995</v>
      </c>
      <c r="S64" s="47">
        <f t="shared" si="5"/>
        <v>257.92147099456452</v>
      </c>
      <c r="T64" s="6">
        <f t="shared" si="6"/>
        <v>0.97417248370646536</v>
      </c>
      <c r="U64" s="4" t="s">
        <v>79</v>
      </c>
      <c r="AJ64" s="14">
        <v>0.9</v>
      </c>
      <c r="AK64" s="14">
        <v>1</v>
      </c>
    </row>
    <row r="65" spans="2:37" x14ac:dyDescent="0.25">
      <c r="B65" s="16" t="s">
        <v>80</v>
      </c>
      <c r="C65" s="8">
        <v>349.52</v>
      </c>
      <c r="D65" s="14">
        <v>252.74</v>
      </c>
      <c r="E65" s="8">
        <v>120.08</v>
      </c>
      <c r="F65" s="15">
        <f t="shared" si="11"/>
        <v>279.8154999280776</v>
      </c>
      <c r="G65" s="8">
        <v>0.9</v>
      </c>
      <c r="H65" s="4">
        <v>445.22</v>
      </c>
      <c r="J65" s="14">
        <v>1</v>
      </c>
      <c r="K65" s="47">
        <f t="shared" si="12"/>
        <v>0</v>
      </c>
      <c r="L65" s="15">
        <f t="shared" si="1"/>
        <v>280.82222222222225</v>
      </c>
      <c r="M65" s="47">
        <f t="shared" si="2"/>
        <v>122.40756877671886</v>
      </c>
      <c r="N65" s="15">
        <f t="shared" si="3"/>
        <v>252.74</v>
      </c>
      <c r="O65" s="47">
        <f t="shared" si="13"/>
        <v>0</v>
      </c>
      <c r="P65" s="15">
        <f t="shared" si="14"/>
        <v>122.40756877671886</v>
      </c>
      <c r="Q65" s="47">
        <f t="shared" si="15"/>
        <v>0.71679671516004362</v>
      </c>
      <c r="R65" s="15">
        <f t="shared" si="4"/>
        <v>60.08</v>
      </c>
      <c r="S65" s="47">
        <f t="shared" si="5"/>
        <v>259.78282083309512</v>
      </c>
      <c r="T65" s="6">
        <f t="shared" si="6"/>
        <v>0.97288958211128218</v>
      </c>
      <c r="U65" s="4" t="s">
        <v>80</v>
      </c>
      <c r="AJ65" s="14">
        <v>0.9</v>
      </c>
      <c r="AK65" s="14">
        <v>1</v>
      </c>
    </row>
    <row r="66" spans="2:37" x14ac:dyDescent="0.25">
      <c r="B66" s="16" t="s">
        <v>81</v>
      </c>
      <c r="C66" s="8">
        <v>321.33999999999997</v>
      </c>
      <c r="D66" s="14">
        <v>269.31</v>
      </c>
      <c r="E66" s="8">
        <v>119.95</v>
      </c>
      <c r="F66" s="15">
        <f t="shared" si="11"/>
        <v>294.81499046011891</v>
      </c>
      <c r="G66" s="8">
        <v>0.91</v>
      </c>
      <c r="H66" s="4">
        <v>444.76</v>
      </c>
      <c r="J66" s="14">
        <v>1</v>
      </c>
      <c r="K66" s="47">
        <f t="shared" si="12"/>
        <v>0</v>
      </c>
      <c r="L66" s="15">
        <f t="shared" si="1"/>
        <v>295.94505494505495</v>
      </c>
      <c r="M66" s="47">
        <f t="shared" si="2"/>
        <v>122.70126098142426</v>
      </c>
      <c r="N66" s="15">
        <f t="shared" si="3"/>
        <v>269.31</v>
      </c>
      <c r="O66" s="47">
        <f t="shared" si="13"/>
        <v>0</v>
      </c>
      <c r="P66" s="15">
        <f t="shared" si="14"/>
        <v>122.70126098142426</v>
      </c>
      <c r="Q66" s="47">
        <f t="shared" si="15"/>
        <v>0.29369220470539403</v>
      </c>
      <c r="R66" s="15">
        <f t="shared" si="4"/>
        <v>59.95</v>
      </c>
      <c r="S66" s="47">
        <f t="shared" si="5"/>
        <v>275.901936564425</v>
      </c>
      <c r="T66" s="6">
        <f t="shared" si="6"/>
        <v>0.97610768287273064</v>
      </c>
      <c r="U66" s="4" t="s">
        <v>81</v>
      </c>
      <c r="AJ66" s="14">
        <v>0.9</v>
      </c>
      <c r="AK66" s="14">
        <v>1</v>
      </c>
    </row>
    <row r="67" spans="2:37" x14ac:dyDescent="0.25">
      <c r="B67" s="16" t="s">
        <v>82</v>
      </c>
      <c r="C67" s="8">
        <v>347.46</v>
      </c>
      <c r="D67" s="14">
        <v>256.48</v>
      </c>
      <c r="E67" s="8">
        <v>119.69</v>
      </c>
      <c r="F67" s="15">
        <f t="shared" si="11"/>
        <v>283.03301309211264</v>
      </c>
      <c r="G67" s="8">
        <v>0.9</v>
      </c>
      <c r="H67" s="4">
        <v>443.59</v>
      </c>
      <c r="J67" s="14">
        <v>1</v>
      </c>
      <c r="K67" s="47">
        <f t="shared" si="12"/>
        <v>0</v>
      </c>
      <c r="L67" s="15">
        <f t="shared" si="1"/>
        <v>284.97777777777782</v>
      </c>
      <c r="M67" s="47">
        <f t="shared" si="2"/>
        <v>124.21893344881244</v>
      </c>
      <c r="N67" s="15">
        <f t="shared" si="3"/>
        <v>256.48</v>
      </c>
      <c r="O67" s="47">
        <f t="shared" si="13"/>
        <v>0</v>
      </c>
      <c r="P67" s="15">
        <f t="shared" si="14"/>
        <v>124.21893344881244</v>
      </c>
      <c r="Q67" s="47">
        <f t="shared" si="15"/>
        <v>1.5176724673881807</v>
      </c>
      <c r="R67" s="15">
        <f t="shared" si="4"/>
        <v>59.69</v>
      </c>
      <c r="S67" s="47">
        <f t="shared" si="5"/>
        <v>263.33417267798723</v>
      </c>
      <c r="T67" s="6">
        <f t="shared" si="6"/>
        <v>0.97397157912213428</v>
      </c>
      <c r="U67" s="4" t="s">
        <v>82</v>
      </c>
      <c r="AJ67" s="14">
        <v>0.9</v>
      </c>
      <c r="AK67" s="14">
        <v>1</v>
      </c>
    </row>
    <row r="68" spans="2:37" x14ac:dyDescent="0.25">
      <c r="B68" s="16" t="s">
        <v>83</v>
      </c>
      <c r="C68" s="8">
        <v>316.39999999999998</v>
      </c>
      <c r="D68" s="14">
        <v>251.48</v>
      </c>
      <c r="E68" s="8">
        <v>118.39</v>
      </c>
      <c r="F68" s="15">
        <f t="shared" si="11"/>
        <v>277.95392154096334</v>
      </c>
      <c r="G68" s="8">
        <v>0.9</v>
      </c>
      <c r="H68" s="4">
        <v>445.51</v>
      </c>
      <c r="J68" s="14">
        <v>1</v>
      </c>
      <c r="K68" s="47">
        <f t="shared" si="12"/>
        <v>0</v>
      </c>
      <c r="L68" s="15">
        <f t="shared" ref="L68:L131" si="16">D68/G68</f>
        <v>279.42222222222222</v>
      </c>
      <c r="M68" s="47">
        <f t="shared" ref="M68:M131" si="17">L68*SIN(ACOS(G68))</f>
        <v>121.79732292462315</v>
      </c>
      <c r="N68" s="15">
        <f t="shared" ref="N68:N131" si="18">D68/J68</f>
        <v>251.48</v>
      </c>
      <c r="O68" s="47">
        <f t="shared" si="13"/>
        <v>0</v>
      </c>
      <c r="P68" s="15">
        <f t="shared" si="14"/>
        <v>121.79732292462315</v>
      </c>
      <c r="Q68" s="47">
        <f t="shared" si="15"/>
        <v>-2.4216105241892905</v>
      </c>
      <c r="R68" s="15">
        <f t="shared" ref="R68:R131" si="19">E68-$V$4</f>
        <v>58.39</v>
      </c>
      <c r="S68" s="47">
        <f t="shared" ref="S68:S131" si="20">IF(R68&gt;1,SQRT((D68)^2+(R68)^2),0)</f>
        <v>258.16967773152601</v>
      </c>
      <c r="T68" s="6">
        <f t="shared" ref="T68:T131" si="21">IF(S68&gt;0,D68/S68,1)</f>
        <v>0.97408805793807163</v>
      </c>
      <c r="U68" s="4" t="s">
        <v>83</v>
      </c>
      <c r="AJ68" s="14">
        <v>0.9</v>
      </c>
      <c r="AK68" s="14">
        <v>1</v>
      </c>
    </row>
    <row r="69" spans="2:37" x14ac:dyDescent="0.25">
      <c r="B69" s="16" t="s">
        <v>84</v>
      </c>
      <c r="C69" s="8">
        <v>295.38</v>
      </c>
      <c r="D69" s="14">
        <v>226.17</v>
      </c>
      <c r="E69" s="8">
        <v>118.64</v>
      </c>
      <c r="F69" s="15">
        <f t="shared" si="11"/>
        <v>255.39835257886844</v>
      </c>
      <c r="G69" s="8">
        <v>0.88</v>
      </c>
      <c r="H69" s="4">
        <v>445.56</v>
      </c>
      <c r="J69" s="14">
        <v>1</v>
      </c>
      <c r="K69" s="47">
        <f t="shared" si="12"/>
        <v>0</v>
      </c>
      <c r="L69" s="15">
        <f t="shared" si="16"/>
        <v>257.01136363636363</v>
      </c>
      <c r="M69" s="47">
        <f t="shared" si="17"/>
        <v>122.07363408297111</v>
      </c>
      <c r="N69" s="15">
        <f t="shared" si="18"/>
        <v>226.17</v>
      </c>
      <c r="O69" s="47">
        <f t="shared" si="13"/>
        <v>0</v>
      </c>
      <c r="P69" s="15">
        <f t="shared" si="14"/>
        <v>122.07363408297111</v>
      </c>
      <c r="Q69" s="47">
        <f t="shared" si="15"/>
        <v>0.2763111583479656</v>
      </c>
      <c r="R69" s="15">
        <f t="shared" si="19"/>
        <v>58.64</v>
      </c>
      <c r="S69" s="47">
        <f t="shared" si="20"/>
        <v>233.64827947151673</v>
      </c>
      <c r="T69" s="6">
        <f t="shared" si="21"/>
        <v>0.96799343231445278</v>
      </c>
      <c r="U69" s="4" t="s">
        <v>84</v>
      </c>
      <c r="AJ69" s="14">
        <v>0.9</v>
      </c>
      <c r="AK69" s="14">
        <v>1</v>
      </c>
    </row>
    <row r="70" spans="2:37" x14ac:dyDescent="0.25">
      <c r="B70" s="16" t="s">
        <v>85</v>
      </c>
      <c r="C70" s="8">
        <v>369.52</v>
      </c>
      <c r="D70" s="14">
        <v>213.27</v>
      </c>
      <c r="E70" s="8">
        <v>116.78</v>
      </c>
      <c r="F70" s="15">
        <f t="shared" si="11"/>
        <v>243.1494628824008</v>
      </c>
      <c r="G70" s="8">
        <v>0.87</v>
      </c>
      <c r="H70" s="4">
        <v>446.82</v>
      </c>
      <c r="J70" s="14">
        <v>1</v>
      </c>
      <c r="K70" s="47">
        <f t="shared" si="12"/>
        <v>0</v>
      </c>
      <c r="L70" s="15">
        <f t="shared" si="16"/>
        <v>245.13793103448276</v>
      </c>
      <c r="M70" s="47">
        <f t="shared" si="17"/>
        <v>120.86567888307592</v>
      </c>
      <c r="N70" s="15">
        <f t="shared" si="18"/>
        <v>213.27</v>
      </c>
      <c r="O70" s="47">
        <f t="shared" si="13"/>
        <v>0</v>
      </c>
      <c r="P70" s="15">
        <f t="shared" si="14"/>
        <v>120.86567888307592</v>
      </c>
      <c r="Q70" s="47">
        <f t="shared" si="15"/>
        <v>-1.2079551998951956</v>
      </c>
      <c r="R70" s="15">
        <f t="shared" si="19"/>
        <v>56.78</v>
      </c>
      <c r="S70" s="47">
        <f t="shared" si="20"/>
        <v>220.69902876995178</v>
      </c>
      <c r="T70" s="6">
        <f t="shared" si="21"/>
        <v>0.96633864312246021</v>
      </c>
      <c r="U70" s="4" t="s">
        <v>85</v>
      </c>
      <c r="AJ70" s="14">
        <v>0.9</v>
      </c>
      <c r="AK70" s="14">
        <v>1</v>
      </c>
    </row>
    <row r="71" spans="2:37" x14ac:dyDescent="0.25">
      <c r="B71" s="16" t="s">
        <v>86</v>
      </c>
      <c r="C71" s="8">
        <v>328.12</v>
      </c>
      <c r="D71" s="14">
        <v>221.39</v>
      </c>
      <c r="E71" s="8">
        <v>116.43</v>
      </c>
      <c r="F71" s="15">
        <f t="shared" si="11"/>
        <v>250.1389154050205</v>
      </c>
      <c r="G71" s="8">
        <v>0.88</v>
      </c>
      <c r="H71" s="4">
        <v>442.73</v>
      </c>
      <c r="J71" s="14">
        <v>1</v>
      </c>
      <c r="K71" s="47">
        <f t="shared" si="12"/>
        <v>0</v>
      </c>
      <c r="L71" s="15">
        <f t="shared" si="16"/>
        <v>251.57954545454544</v>
      </c>
      <c r="M71" s="47">
        <f t="shared" si="17"/>
        <v>119.49366339315105</v>
      </c>
      <c r="N71" s="15">
        <f t="shared" si="18"/>
        <v>221.39</v>
      </c>
      <c r="O71" s="47">
        <f t="shared" si="13"/>
        <v>0</v>
      </c>
      <c r="P71" s="15">
        <f t="shared" si="14"/>
        <v>119.49366339315105</v>
      </c>
      <c r="Q71" s="47">
        <f t="shared" si="15"/>
        <v>-1.3720154899248627</v>
      </c>
      <c r="R71" s="15">
        <f t="shared" si="19"/>
        <v>56.430000000000007</v>
      </c>
      <c r="S71" s="47">
        <f t="shared" si="20"/>
        <v>228.46854706939422</v>
      </c>
      <c r="T71" s="6">
        <f t="shared" si="21"/>
        <v>0.96901741110453943</v>
      </c>
      <c r="U71" s="4" t="s">
        <v>86</v>
      </c>
      <c r="AJ71" s="14">
        <v>0.9</v>
      </c>
      <c r="AK71" s="14">
        <v>1</v>
      </c>
    </row>
    <row r="72" spans="2:37" x14ac:dyDescent="0.25">
      <c r="B72" s="16" t="s">
        <v>87</v>
      </c>
      <c r="C72" s="8">
        <v>271.32</v>
      </c>
      <c r="D72" s="14">
        <v>231.49</v>
      </c>
      <c r="E72" s="8">
        <v>115.15</v>
      </c>
      <c r="F72" s="15">
        <f t="shared" si="11"/>
        <v>258.5481436792769</v>
      </c>
      <c r="G72" s="8">
        <v>0.89</v>
      </c>
      <c r="H72" s="4">
        <v>441.02</v>
      </c>
      <c r="J72" s="14">
        <v>1</v>
      </c>
      <c r="K72" s="47">
        <f t="shared" si="12"/>
        <v>0</v>
      </c>
      <c r="L72" s="15">
        <f t="shared" si="16"/>
        <v>260.10112359550561</v>
      </c>
      <c r="M72" s="47">
        <f t="shared" si="17"/>
        <v>118.59584476550803</v>
      </c>
      <c r="N72" s="15">
        <f t="shared" si="18"/>
        <v>231.49</v>
      </c>
      <c r="O72" s="47">
        <f t="shared" si="13"/>
        <v>0</v>
      </c>
      <c r="P72" s="15">
        <f t="shared" si="14"/>
        <v>118.59584476550803</v>
      </c>
      <c r="Q72" s="47">
        <f t="shared" si="15"/>
        <v>-0.89781862764301934</v>
      </c>
      <c r="R72" s="15">
        <f t="shared" si="19"/>
        <v>55.150000000000006</v>
      </c>
      <c r="S72" s="47">
        <f t="shared" si="20"/>
        <v>237.96878492777159</v>
      </c>
      <c r="T72" s="6">
        <f t="shared" si="21"/>
        <v>0.9727746438267606</v>
      </c>
      <c r="U72" s="4" t="s">
        <v>87</v>
      </c>
      <c r="AJ72" s="14">
        <v>0.9</v>
      </c>
      <c r="AK72" s="14">
        <v>1</v>
      </c>
    </row>
    <row r="73" spans="2:37" x14ac:dyDescent="0.25">
      <c r="B73" s="16" t="s">
        <v>88</v>
      </c>
      <c r="C73" s="8">
        <v>310.45999999999998</v>
      </c>
      <c r="D73" s="14">
        <v>226.73</v>
      </c>
      <c r="E73" s="8">
        <v>118.38</v>
      </c>
      <c r="F73" s="15">
        <f t="shared" si="11"/>
        <v>255.77395743116614</v>
      </c>
      <c r="G73" s="8">
        <v>0.88</v>
      </c>
      <c r="H73" s="4">
        <v>443.12</v>
      </c>
      <c r="J73" s="14">
        <v>1</v>
      </c>
      <c r="K73" s="47">
        <f t="shared" si="12"/>
        <v>0</v>
      </c>
      <c r="L73" s="15">
        <f t="shared" si="16"/>
        <v>257.64772727272725</v>
      </c>
      <c r="M73" s="47">
        <f t="shared" si="17"/>
        <v>122.37589006336843</v>
      </c>
      <c r="N73" s="15">
        <f t="shared" si="18"/>
        <v>226.73</v>
      </c>
      <c r="O73" s="47">
        <f t="shared" si="13"/>
        <v>0</v>
      </c>
      <c r="P73" s="15">
        <f t="shared" si="14"/>
        <v>122.37589006336843</v>
      </c>
      <c r="Q73" s="47">
        <f t="shared" si="15"/>
        <v>3.7800452978603971</v>
      </c>
      <c r="R73" s="15">
        <f t="shared" si="19"/>
        <v>58.379999999999995</v>
      </c>
      <c r="S73" s="47">
        <f t="shared" si="20"/>
        <v>234.12543069901653</v>
      </c>
      <c r="T73" s="6">
        <f t="shared" si="21"/>
        <v>0.96841252709312109</v>
      </c>
      <c r="U73" s="4" t="s">
        <v>88</v>
      </c>
      <c r="AJ73" s="14">
        <v>0.9</v>
      </c>
      <c r="AK73" s="14">
        <v>1</v>
      </c>
    </row>
    <row r="74" spans="2:37" x14ac:dyDescent="0.25">
      <c r="B74" s="16" t="s">
        <v>89</v>
      </c>
      <c r="C74" s="8">
        <v>307.83999999999997</v>
      </c>
      <c r="D74" s="14">
        <v>254.29</v>
      </c>
      <c r="E74" s="8">
        <v>115.63</v>
      </c>
      <c r="F74" s="15">
        <f t="shared" si="11"/>
        <v>279.34512882812186</v>
      </c>
      <c r="G74" s="8">
        <v>0.9</v>
      </c>
      <c r="H74" s="4">
        <v>439.74</v>
      </c>
      <c r="J74" s="14">
        <v>1</v>
      </c>
      <c r="K74" s="47">
        <f t="shared" si="12"/>
        <v>0</v>
      </c>
      <c r="L74" s="15">
        <f t="shared" si="16"/>
        <v>282.54444444444442</v>
      </c>
      <c r="M74" s="47">
        <f t="shared" si="17"/>
        <v>123.1582680392175</v>
      </c>
      <c r="N74" s="15">
        <f t="shared" si="18"/>
        <v>254.29</v>
      </c>
      <c r="O74" s="47">
        <f t="shared" si="13"/>
        <v>0</v>
      </c>
      <c r="P74" s="15">
        <f t="shared" si="14"/>
        <v>123.1582680392175</v>
      </c>
      <c r="Q74" s="47">
        <f t="shared" si="15"/>
        <v>0.78237797584907298</v>
      </c>
      <c r="R74" s="15">
        <f t="shared" si="19"/>
        <v>55.629999999999995</v>
      </c>
      <c r="S74" s="47">
        <f t="shared" si="20"/>
        <v>260.30386282189511</v>
      </c>
      <c r="T74" s="6">
        <f t="shared" si="21"/>
        <v>0.97689675920787267</v>
      </c>
      <c r="U74" s="4" t="s">
        <v>89</v>
      </c>
      <c r="AJ74" s="14">
        <v>0.9</v>
      </c>
      <c r="AK74" s="14">
        <v>1</v>
      </c>
    </row>
    <row r="75" spans="2:37" x14ac:dyDescent="0.25">
      <c r="B75" s="16" t="s">
        <v>90</v>
      </c>
      <c r="C75" s="8">
        <v>393.24</v>
      </c>
      <c r="D75" s="14">
        <v>253.01</v>
      </c>
      <c r="E75" s="8">
        <v>114.87</v>
      </c>
      <c r="F75" s="15">
        <f t="shared" si="11"/>
        <v>277.86539367110828</v>
      </c>
      <c r="G75" s="8">
        <v>0.91</v>
      </c>
      <c r="H75" s="4">
        <v>437.54</v>
      </c>
      <c r="J75" s="14">
        <v>1</v>
      </c>
      <c r="K75" s="47">
        <f t="shared" si="12"/>
        <v>0</v>
      </c>
      <c r="L75" s="15">
        <f t="shared" si="16"/>
        <v>278.03296703296701</v>
      </c>
      <c r="M75" s="47">
        <f t="shared" si="17"/>
        <v>115.27476157925865</v>
      </c>
      <c r="N75" s="15">
        <f t="shared" si="18"/>
        <v>253.01</v>
      </c>
      <c r="O75" s="47">
        <f t="shared" si="13"/>
        <v>0</v>
      </c>
      <c r="P75" s="15">
        <f t="shared" si="14"/>
        <v>115.27476157925865</v>
      </c>
      <c r="Q75" s="47">
        <f t="shared" si="15"/>
        <v>-7.883506459958852</v>
      </c>
      <c r="R75" s="15">
        <f t="shared" si="19"/>
        <v>54.870000000000005</v>
      </c>
      <c r="S75" s="47">
        <f t="shared" si="20"/>
        <v>258.89143863789701</v>
      </c>
      <c r="T75" s="6">
        <f t="shared" si="21"/>
        <v>0.97728222042087998</v>
      </c>
      <c r="U75" s="4" t="s">
        <v>90</v>
      </c>
      <c r="AJ75" s="14">
        <v>0.9</v>
      </c>
      <c r="AK75" s="14">
        <v>1</v>
      </c>
    </row>
    <row r="76" spans="2:37" x14ac:dyDescent="0.25">
      <c r="B76" s="16" t="s">
        <v>91</v>
      </c>
      <c r="C76" s="8">
        <v>331.9</v>
      </c>
      <c r="D76" s="14">
        <v>215.42</v>
      </c>
      <c r="E76" s="8">
        <v>112.95</v>
      </c>
      <c r="F76" s="15">
        <f t="shared" si="11"/>
        <v>243.23543923532193</v>
      </c>
      <c r="G76" s="8">
        <v>0.88</v>
      </c>
      <c r="H76" s="4">
        <v>436.37</v>
      </c>
      <c r="J76" s="14">
        <v>1</v>
      </c>
      <c r="K76" s="47">
        <f t="shared" si="12"/>
        <v>0</v>
      </c>
      <c r="L76" s="15">
        <f t="shared" si="16"/>
        <v>244.79545454545453</v>
      </c>
      <c r="M76" s="47">
        <f t="shared" si="17"/>
        <v>116.27139874498667</v>
      </c>
      <c r="N76" s="15">
        <f t="shared" si="18"/>
        <v>215.42</v>
      </c>
      <c r="O76" s="47">
        <f t="shared" si="13"/>
        <v>0</v>
      </c>
      <c r="P76" s="15">
        <f t="shared" si="14"/>
        <v>116.27139874498667</v>
      </c>
      <c r="Q76" s="47">
        <f t="shared" si="15"/>
        <v>0.99663716572801775</v>
      </c>
      <c r="R76" s="15">
        <f t="shared" si="19"/>
        <v>52.95</v>
      </c>
      <c r="S76" s="47">
        <f t="shared" si="20"/>
        <v>221.8320961898886</v>
      </c>
      <c r="T76" s="6">
        <f t="shared" si="21"/>
        <v>0.97109482216495913</v>
      </c>
      <c r="U76" s="4" t="s">
        <v>91</v>
      </c>
      <c r="AJ76" s="14">
        <v>0.9</v>
      </c>
      <c r="AK76" s="14">
        <v>1</v>
      </c>
    </row>
    <row r="77" spans="2:37" x14ac:dyDescent="0.25">
      <c r="B77" s="16" t="s">
        <v>92</v>
      </c>
      <c r="C77" s="8">
        <v>304.58</v>
      </c>
      <c r="D77" s="14">
        <v>237.72</v>
      </c>
      <c r="E77" s="8">
        <v>114.62</v>
      </c>
      <c r="F77" s="15">
        <f t="shared" si="11"/>
        <v>263.91010363379422</v>
      </c>
      <c r="G77" s="8">
        <v>0.9</v>
      </c>
      <c r="H77" s="4">
        <v>437.66</v>
      </c>
      <c r="J77" s="14">
        <v>1</v>
      </c>
      <c r="K77" s="47">
        <f t="shared" si="12"/>
        <v>0</v>
      </c>
      <c r="L77" s="15">
        <f t="shared" si="16"/>
        <v>264.13333333333333</v>
      </c>
      <c r="M77" s="47">
        <f t="shared" si="17"/>
        <v>115.1330507620543</v>
      </c>
      <c r="N77" s="15">
        <f t="shared" si="18"/>
        <v>237.72</v>
      </c>
      <c r="O77" s="47">
        <f t="shared" si="13"/>
        <v>0</v>
      </c>
      <c r="P77" s="15">
        <f t="shared" si="14"/>
        <v>115.1330507620543</v>
      </c>
      <c r="Q77" s="47">
        <f t="shared" si="15"/>
        <v>-1.1383479829323733</v>
      </c>
      <c r="R77" s="15">
        <f t="shared" si="19"/>
        <v>54.620000000000005</v>
      </c>
      <c r="S77" s="47">
        <f t="shared" si="20"/>
        <v>243.91421196806061</v>
      </c>
      <c r="T77" s="6">
        <f t="shared" si="21"/>
        <v>0.97460495672604874</v>
      </c>
      <c r="U77" s="4" t="s">
        <v>92</v>
      </c>
      <c r="AJ77" s="14">
        <v>0.9</v>
      </c>
      <c r="AK77" s="14">
        <v>1</v>
      </c>
    </row>
    <row r="78" spans="2:37" x14ac:dyDescent="0.25">
      <c r="B78" s="16" t="s">
        <v>93</v>
      </c>
      <c r="C78" s="8">
        <v>297.72000000000003</v>
      </c>
      <c r="D78" s="14">
        <v>260.33</v>
      </c>
      <c r="E78" s="8">
        <v>116.57</v>
      </c>
      <c r="F78" s="15">
        <f t="shared" si="11"/>
        <v>285.23722372789985</v>
      </c>
      <c r="G78" s="8">
        <v>0.91</v>
      </c>
      <c r="H78" s="4">
        <v>436.16</v>
      </c>
      <c r="J78" s="14">
        <v>1</v>
      </c>
      <c r="K78" s="47">
        <f t="shared" si="12"/>
        <v>0</v>
      </c>
      <c r="L78" s="15">
        <f t="shared" si="16"/>
        <v>286.07692307692304</v>
      </c>
      <c r="M78" s="47">
        <f t="shared" si="17"/>
        <v>118.60985210832933</v>
      </c>
      <c r="N78" s="15">
        <f t="shared" si="18"/>
        <v>260.33</v>
      </c>
      <c r="O78" s="47">
        <f t="shared" si="13"/>
        <v>0</v>
      </c>
      <c r="P78" s="15">
        <f t="shared" si="14"/>
        <v>118.60985210832933</v>
      </c>
      <c r="Q78" s="47">
        <f t="shared" si="15"/>
        <v>3.4768013462750389</v>
      </c>
      <c r="R78" s="15">
        <f t="shared" si="19"/>
        <v>56.569999999999993</v>
      </c>
      <c r="S78" s="47">
        <f t="shared" si="20"/>
        <v>266.4054687877109</v>
      </c>
      <c r="T78" s="6">
        <f t="shared" si="21"/>
        <v>0.97719465439145226</v>
      </c>
      <c r="U78" s="4" t="s">
        <v>93</v>
      </c>
      <c r="AJ78" s="14">
        <v>0.9</v>
      </c>
      <c r="AK78" s="14">
        <v>1</v>
      </c>
    </row>
    <row r="79" spans="2:37" x14ac:dyDescent="0.25">
      <c r="B79" s="16" t="s">
        <v>94</v>
      </c>
      <c r="C79" s="8">
        <v>275.98</v>
      </c>
      <c r="D79" s="14">
        <v>242.95</v>
      </c>
      <c r="E79" s="8">
        <v>117.43</v>
      </c>
      <c r="F79" s="15">
        <f t="shared" si="11"/>
        <v>269.84163392627164</v>
      </c>
      <c r="G79" s="8">
        <v>0.89</v>
      </c>
      <c r="H79" s="4">
        <v>436.41</v>
      </c>
      <c r="J79" s="14">
        <v>1</v>
      </c>
      <c r="K79" s="47">
        <f t="shared" si="12"/>
        <v>0</v>
      </c>
      <c r="L79" s="15">
        <f t="shared" si="16"/>
        <v>272.97752808988764</v>
      </c>
      <c r="M79" s="47">
        <f t="shared" si="17"/>
        <v>124.46697691381995</v>
      </c>
      <c r="N79" s="15">
        <f t="shared" si="18"/>
        <v>242.95</v>
      </c>
      <c r="O79" s="47">
        <f t="shared" si="13"/>
        <v>0</v>
      </c>
      <c r="P79" s="15">
        <f t="shared" si="14"/>
        <v>124.46697691381995</v>
      </c>
      <c r="Q79" s="47">
        <f t="shared" si="15"/>
        <v>5.8571248054906135</v>
      </c>
      <c r="R79" s="15">
        <f t="shared" si="19"/>
        <v>57.430000000000007</v>
      </c>
      <c r="S79" s="47">
        <f t="shared" si="20"/>
        <v>249.64556354960524</v>
      </c>
      <c r="T79" s="6">
        <f t="shared" si="21"/>
        <v>0.97317972146428777</v>
      </c>
      <c r="U79" s="4" t="s">
        <v>94</v>
      </c>
      <c r="AJ79" s="14">
        <v>0.9</v>
      </c>
      <c r="AK79" s="14">
        <v>1</v>
      </c>
    </row>
    <row r="80" spans="2:37" x14ac:dyDescent="0.25">
      <c r="B80" s="16" t="s">
        <v>95</v>
      </c>
      <c r="C80" s="8">
        <v>360.12</v>
      </c>
      <c r="D80" s="14">
        <v>264.82</v>
      </c>
      <c r="E80" s="8">
        <v>116.98</v>
      </c>
      <c r="F80" s="15">
        <f t="shared" si="11"/>
        <v>289.50639509344177</v>
      </c>
      <c r="G80" s="8">
        <v>0.91</v>
      </c>
      <c r="H80" s="4">
        <v>438.35</v>
      </c>
      <c r="J80" s="14">
        <v>1</v>
      </c>
      <c r="K80" s="47">
        <f t="shared" si="12"/>
        <v>0</v>
      </c>
      <c r="L80" s="15">
        <f t="shared" si="16"/>
        <v>291.01098901098902</v>
      </c>
      <c r="M80" s="47">
        <f t="shared" si="17"/>
        <v>120.6555565448768</v>
      </c>
      <c r="N80" s="15">
        <f t="shared" si="18"/>
        <v>264.82</v>
      </c>
      <c r="O80" s="47">
        <f t="shared" si="13"/>
        <v>0</v>
      </c>
      <c r="P80" s="15">
        <f t="shared" si="14"/>
        <v>120.6555565448768</v>
      </c>
      <c r="Q80" s="47">
        <f t="shared" si="15"/>
        <v>-3.8114203689431463</v>
      </c>
      <c r="R80" s="15">
        <f t="shared" si="19"/>
        <v>56.980000000000004</v>
      </c>
      <c r="S80" s="47">
        <f t="shared" si="20"/>
        <v>270.88069846336413</v>
      </c>
      <c r="T80" s="6">
        <f t="shared" si="21"/>
        <v>0.97762594936536673</v>
      </c>
      <c r="U80" s="4" t="s">
        <v>95</v>
      </c>
      <c r="AJ80" s="14">
        <v>0.9</v>
      </c>
      <c r="AK80" s="14">
        <v>1</v>
      </c>
    </row>
    <row r="81" spans="2:37" x14ac:dyDescent="0.25">
      <c r="B81" s="16" t="s">
        <v>96</v>
      </c>
      <c r="C81" s="8">
        <v>372.38</v>
      </c>
      <c r="D81" s="14">
        <v>216.77</v>
      </c>
      <c r="E81" s="8">
        <v>116.96</v>
      </c>
      <c r="F81" s="15">
        <f t="shared" si="11"/>
        <v>246.310524541685</v>
      </c>
      <c r="G81" s="8">
        <v>0.88</v>
      </c>
      <c r="H81" s="4">
        <v>438.57</v>
      </c>
      <c r="J81" s="14">
        <v>1</v>
      </c>
      <c r="K81" s="47">
        <f t="shared" si="12"/>
        <v>0</v>
      </c>
      <c r="L81" s="15">
        <f t="shared" si="16"/>
        <v>246.32954545454547</v>
      </c>
      <c r="M81" s="47">
        <f t="shared" si="17"/>
        <v>117.00005155487311</v>
      </c>
      <c r="N81" s="15">
        <f t="shared" si="18"/>
        <v>216.77</v>
      </c>
      <c r="O81" s="47">
        <f t="shared" si="13"/>
        <v>0</v>
      </c>
      <c r="P81" s="15">
        <f t="shared" si="14"/>
        <v>117.00005155487311</v>
      </c>
      <c r="Q81" s="47">
        <f t="shared" si="15"/>
        <v>-3.655504990003692</v>
      </c>
      <c r="R81" s="15">
        <f t="shared" si="19"/>
        <v>56.959999999999994</v>
      </c>
      <c r="S81" s="47">
        <f t="shared" si="20"/>
        <v>224.12870075026089</v>
      </c>
      <c r="T81" s="6">
        <f t="shared" si="21"/>
        <v>0.9671675214926605</v>
      </c>
      <c r="U81" s="4" t="s">
        <v>96</v>
      </c>
      <c r="AJ81" s="14">
        <v>0.9</v>
      </c>
      <c r="AK81" s="14">
        <v>1</v>
      </c>
    </row>
    <row r="82" spans="2:37" x14ac:dyDescent="0.25">
      <c r="B82" s="16" t="s">
        <v>97</v>
      </c>
      <c r="C82" s="8">
        <v>330.68</v>
      </c>
      <c r="D82" s="14">
        <v>249.77</v>
      </c>
      <c r="E82" s="8">
        <v>114.34</v>
      </c>
      <c r="F82" s="15">
        <f t="shared" ref="F82:F145" si="22">SQRT((D82)^2+(E82)^2)</f>
        <v>274.69744902346656</v>
      </c>
      <c r="G82" s="8">
        <v>0.91</v>
      </c>
      <c r="H82" s="4">
        <v>438.7</v>
      </c>
      <c r="J82" s="14">
        <v>1</v>
      </c>
      <c r="K82" s="47">
        <f t="shared" si="12"/>
        <v>0</v>
      </c>
      <c r="L82" s="15">
        <f t="shared" si="16"/>
        <v>274.47252747252747</v>
      </c>
      <c r="M82" s="47">
        <f t="shared" si="17"/>
        <v>113.79857396803065</v>
      </c>
      <c r="N82" s="15">
        <f t="shared" si="18"/>
        <v>249.77</v>
      </c>
      <c r="O82" s="47">
        <f t="shared" si="13"/>
        <v>0</v>
      </c>
      <c r="P82" s="15">
        <f t="shared" si="14"/>
        <v>113.79857396803065</v>
      </c>
      <c r="Q82" s="47">
        <f t="shared" si="15"/>
        <v>-3.2014775868424579</v>
      </c>
      <c r="R82" s="15">
        <f t="shared" si="19"/>
        <v>54.34</v>
      </c>
      <c r="S82" s="47">
        <f t="shared" si="20"/>
        <v>255.61277061211163</v>
      </c>
      <c r="T82" s="6">
        <f t="shared" si="21"/>
        <v>0.97714210210186281</v>
      </c>
      <c r="U82" s="4" t="s">
        <v>97</v>
      </c>
      <c r="AJ82" s="14">
        <v>0.9</v>
      </c>
      <c r="AK82" s="14">
        <v>1</v>
      </c>
    </row>
    <row r="83" spans="2:37" x14ac:dyDescent="0.25">
      <c r="B83" s="16" t="s">
        <v>98</v>
      </c>
      <c r="C83" s="8">
        <v>329.72</v>
      </c>
      <c r="D83" s="14">
        <v>217.51</v>
      </c>
      <c r="E83" s="8">
        <v>115.17</v>
      </c>
      <c r="F83" s="15">
        <f t="shared" si="22"/>
        <v>246.1193389394665</v>
      </c>
      <c r="G83" s="8">
        <v>0.88</v>
      </c>
      <c r="H83" s="4">
        <v>439.7</v>
      </c>
      <c r="J83" s="14">
        <v>1</v>
      </c>
      <c r="K83" s="47">
        <f t="shared" si="12"/>
        <v>0</v>
      </c>
      <c r="L83" s="15">
        <f t="shared" si="16"/>
        <v>247.17045454545453</v>
      </c>
      <c r="M83" s="47">
        <f t="shared" si="17"/>
        <v>117.39946124325527</v>
      </c>
      <c r="N83" s="15">
        <f t="shared" si="18"/>
        <v>217.51</v>
      </c>
      <c r="O83" s="47">
        <f t="shared" si="13"/>
        <v>0</v>
      </c>
      <c r="P83" s="15">
        <f t="shared" si="14"/>
        <v>117.39946124325527</v>
      </c>
      <c r="Q83" s="47">
        <f t="shared" si="15"/>
        <v>3.6008872752246219</v>
      </c>
      <c r="R83" s="15">
        <f t="shared" si="19"/>
        <v>55.17</v>
      </c>
      <c r="S83" s="47">
        <f t="shared" si="20"/>
        <v>224.39770275116453</v>
      </c>
      <c r="T83" s="6">
        <f t="shared" si="21"/>
        <v>0.96930582324720882</v>
      </c>
      <c r="U83" s="4" t="s">
        <v>98</v>
      </c>
      <c r="AJ83" s="14">
        <v>0.9</v>
      </c>
      <c r="AK83" s="14">
        <v>1</v>
      </c>
    </row>
    <row r="84" spans="2:37" x14ac:dyDescent="0.25">
      <c r="B84" s="16" t="s">
        <v>99</v>
      </c>
      <c r="C84" s="8">
        <v>297.24</v>
      </c>
      <c r="D84" s="14">
        <v>235.67</v>
      </c>
      <c r="E84" s="8">
        <v>115.31</v>
      </c>
      <c r="F84" s="15">
        <f t="shared" si="22"/>
        <v>262.36757612174563</v>
      </c>
      <c r="G84" s="8">
        <v>0.89</v>
      </c>
      <c r="H84" s="4">
        <v>439.87</v>
      </c>
      <c r="J84" s="14">
        <v>1</v>
      </c>
      <c r="K84" s="47">
        <f t="shared" ref="K84:K147" si="23">DEGREES(ACOS(J84))</f>
        <v>0</v>
      </c>
      <c r="L84" s="15">
        <f t="shared" si="16"/>
        <v>264.79775280898872</v>
      </c>
      <c r="M84" s="47">
        <f t="shared" si="17"/>
        <v>120.73732228557292</v>
      </c>
      <c r="N84" s="15">
        <f t="shared" si="18"/>
        <v>235.67</v>
      </c>
      <c r="O84" s="47">
        <f t="shared" ref="O84:O147" si="24">N84*SIN(ACOS(J84))</f>
        <v>0</v>
      </c>
      <c r="P84" s="15">
        <f t="shared" ref="P84:P147" si="25">M84-O84</f>
        <v>120.73732228557292</v>
      </c>
      <c r="Q84" s="47">
        <f t="shared" ref="Q84:Q147" si="26">P84-P83</f>
        <v>3.3378610423176411</v>
      </c>
      <c r="R84" s="15">
        <f t="shared" si="19"/>
        <v>55.31</v>
      </c>
      <c r="S84" s="47">
        <f t="shared" si="20"/>
        <v>242.07342894254214</v>
      </c>
      <c r="T84" s="6">
        <f t="shared" si="21"/>
        <v>0.97354757616102494</v>
      </c>
      <c r="U84" s="4" t="s">
        <v>99</v>
      </c>
      <c r="AJ84" s="14">
        <v>0.9</v>
      </c>
      <c r="AK84" s="14">
        <v>1</v>
      </c>
    </row>
    <row r="85" spans="2:37" x14ac:dyDescent="0.25">
      <c r="B85" s="16" t="s">
        <v>100</v>
      </c>
      <c r="C85" s="8">
        <v>342.58</v>
      </c>
      <c r="D85" s="14">
        <v>228.2</v>
      </c>
      <c r="E85" s="8">
        <v>111.99</v>
      </c>
      <c r="F85" s="15">
        <f t="shared" si="22"/>
        <v>254.19874134228124</v>
      </c>
      <c r="G85" s="8">
        <v>0.89</v>
      </c>
      <c r="H85" s="4">
        <v>438.87</v>
      </c>
      <c r="J85" s="14">
        <v>1</v>
      </c>
      <c r="K85" s="47">
        <f t="shared" si="23"/>
        <v>0</v>
      </c>
      <c r="L85" s="15">
        <f t="shared" si="16"/>
        <v>256.40449438202245</v>
      </c>
      <c r="M85" s="47">
        <f t="shared" si="17"/>
        <v>116.91032777005024</v>
      </c>
      <c r="N85" s="15">
        <f t="shared" si="18"/>
        <v>228.2</v>
      </c>
      <c r="O85" s="47">
        <f t="shared" si="24"/>
        <v>0</v>
      </c>
      <c r="P85" s="15">
        <f t="shared" si="25"/>
        <v>116.91032777005024</v>
      </c>
      <c r="Q85" s="47">
        <f t="shared" si="26"/>
        <v>-3.8269945155226708</v>
      </c>
      <c r="R85" s="15">
        <f t="shared" si="19"/>
        <v>51.989999999999995</v>
      </c>
      <c r="S85" s="47">
        <f t="shared" si="20"/>
        <v>234.04743130399871</v>
      </c>
      <c r="T85" s="6">
        <f t="shared" si="21"/>
        <v>0.97501604152876331</v>
      </c>
      <c r="U85" s="4" t="s">
        <v>100</v>
      </c>
      <c r="AJ85" s="14">
        <v>0.9</v>
      </c>
      <c r="AK85" s="14">
        <v>1</v>
      </c>
    </row>
    <row r="86" spans="2:37" x14ac:dyDescent="0.25">
      <c r="B86" s="16" t="s">
        <v>101</v>
      </c>
      <c r="C86" s="8">
        <v>390.34</v>
      </c>
      <c r="D86" s="14">
        <v>220.23</v>
      </c>
      <c r="E86" s="8">
        <v>114.48</v>
      </c>
      <c r="F86" s="15">
        <f t="shared" si="22"/>
        <v>248.20741991326528</v>
      </c>
      <c r="G86" s="8">
        <v>0.88</v>
      </c>
      <c r="H86" s="4">
        <v>437.88</v>
      </c>
      <c r="J86" s="14">
        <v>1</v>
      </c>
      <c r="K86" s="47">
        <f t="shared" si="23"/>
        <v>0</v>
      </c>
      <c r="L86" s="15">
        <f t="shared" si="16"/>
        <v>250.26136363636363</v>
      </c>
      <c r="M86" s="47">
        <f t="shared" si="17"/>
        <v>118.86756171947087</v>
      </c>
      <c r="N86" s="15">
        <f t="shared" si="18"/>
        <v>220.23</v>
      </c>
      <c r="O86" s="47">
        <f t="shared" si="24"/>
        <v>0</v>
      </c>
      <c r="P86" s="15">
        <f t="shared" si="25"/>
        <v>118.86756171947087</v>
      </c>
      <c r="Q86" s="47">
        <f t="shared" si="26"/>
        <v>1.9572339494206261</v>
      </c>
      <c r="R86" s="15">
        <f t="shared" si="19"/>
        <v>54.480000000000004</v>
      </c>
      <c r="S86" s="47">
        <f t="shared" si="20"/>
        <v>226.86851544451906</v>
      </c>
      <c r="T86" s="6">
        <f t="shared" si="21"/>
        <v>0.97073848951005048</v>
      </c>
      <c r="U86" s="4" t="s">
        <v>101</v>
      </c>
      <c r="AJ86" s="14">
        <v>0.9</v>
      </c>
      <c r="AK86" s="14">
        <v>1</v>
      </c>
    </row>
    <row r="87" spans="2:37" x14ac:dyDescent="0.25">
      <c r="B87" s="16" t="s">
        <v>102</v>
      </c>
      <c r="C87" s="8">
        <v>360.86</v>
      </c>
      <c r="D87" s="14">
        <v>245.56</v>
      </c>
      <c r="E87" s="8">
        <v>112.87</v>
      </c>
      <c r="F87" s="15">
        <f t="shared" si="22"/>
        <v>270.25793327856263</v>
      </c>
      <c r="G87" s="8">
        <v>0.91</v>
      </c>
      <c r="H87" s="4">
        <v>437.34</v>
      </c>
      <c r="J87" s="14">
        <v>1</v>
      </c>
      <c r="K87" s="47">
        <f t="shared" si="23"/>
        <v>0</v>
      </c>
      <c r="L87" s="15">
        <f t="shared" si="16"/>
        <v>269.84615384615381</v>
      </c>
      <c r="M87" s="47">
        <f t="shared" si="17"/>
        <v>111.88044130035475</v>
      </c>
      <c r="N87" s="15">
        <f t="shared" si="18"/>
        <v>245.56</v>
      </c>
      <c r="O87" s="47">
        <f t="shared" si="24"/>
        <v>0</v>
      </c>
      <c r="P87" s="15">
        <f t="shared" si="25"/>
        <v>111.88044130035475</v>
      </c>
      <c r="Q87" s="47">
        <f t="shared" si="26"/>
        <v>-6.987120419116124</v>
      </c>
      <c r="R87" s="15">
        <f t="shared" si="19"/>
        <v>52.870000000000005</v>
      </c>
      <c r="S87" s="47">
        <f t="shared" si="20"/>
        <v>251.18708266947169</v>
      </c>
      <c r="T87" s="6">
        <f t="shared" si="21"/>
        <v>0.97759804123018468</v>
      </c>
      <c r="U87" s="4" t="s">
        <v>102</v>
      </c>
      <c r="AJ87" s="14">
        <v>0.9</v>
      </c>
      <c r="AK87" s="14">
        <v>1</v>
      </c>
    </row>
    <row r="88" spans="2:37" x14ac:dyDescent="0.25">
      <c r="B88" s="16" t="s">
        <v>103</v>
      </c>
      <c r="C88" s="8">
        <v>379.2</v>
      </c>
      <c r="D88" s="14">
        <v>221.63</v>
      </c>
      <c r="E88" s="8">
        <v>115.01</v>
      </c>
      <c r="F88" s="15">
        <f t="shared" si="22"/>
        <v>249.69412688327293</v>
      </c>
      <c r="G88" s="8">
        <v>0.88</v>
      </c>
      <c r="H88" s="4">
        <v>436.32</v>
      </c>
      <c r="J88" s="14">
        <v>1</v>
      </c>
      <c r="K88" s="47">
        <f t="shared" si="23"/>
        <v>0</v>
      </c>
      <c r="L88" s="15">
        <f t="shared" si="16"/>
        <v>251.85227272727272</v>
      </c>
      <c r="M88" s="47">
        <f t="shared" si="17"/>
        <v>119.6232016704642</v>
      </c>
      <c r="N88" s="15">
        <f t="shared" si="18"/>
        <v>221.63</v>
      </c>
      <c r="O88" s="47">
        <f t="shared" si="24"/>
        <v>0</v>
      </c>
      <c r="P88" s="15">
        <f t="shared" si="25"/>
        <v>119.6232016704642</v>
      </c>
      <c r="Q88" s="47">
        <f t="shared" si="26"/>
        <v>7.7427603701094512</v>
      </c>
      <c r="R88" s="15">
        <f t="shared" si="19"/>
        <v>55.010000000000005</v>
      </c>
      <c r="S88" s="47">
        <f t="shared" si="20"/>
        <v>228.35489265614609</v>
      </c>
      <c r="T88" s="6">
        <f t="shared" si="21"/>
        <v>0.97055069598936794</v>
      </c>
      <c r="U88" s="4" t="s">
        <v>103</v>
      </c>
      <c r="AJ88" s="14">
        <v>0.9</v>
      </c>
      <c r="AK88" s="14">
        <v>1</v>
      </c>
    </row>
    <row r="89" spans="2:37" x14ac:dyDescent="0.25">
      <c r="B89" s="16" t="s">
        <v>104</v>
      </c>
      <c r="C89" s="8">
        <v>381.86</v>
      </c>
      <c r="D89" s="14">
        <v>241.92</v>
      </c>
      <c r="E89" s="8">
        <v>113.62</v>
      </c>
      <c r="F89" s="15">
        <f t="shared" si="22"/>
        <v>267.27287703768224</v>
      </c>
      <c r="G89" s="8">
        <v>0.9</v>
      </c>
      <c r="H89" s="4">
        <v>436.82</v>
      </c>
      <c r="J89" s="14">
        <v>1</v>
      </c>
      <c r="K89" s="47">
        <f t="shared" si="23"/>
        <v>0</v>
      </c>
      <c r="L89" s="15">
        <f t="shared" si="16"/>
        <v>268.79999999999995</v>
      </c>
      <c r="M89" s="47">
        <f t="shared" si="17"/>
        <v>117.16720360237326</v>
      </c>
      <c r="N89" s="15">
        <f t="shared" si="18"/>
        <v>241.92</v>
      </c>
      <c r="O89" s="47">
        <f t="shared" si="24"/>
        <v>0</v>
      </c>
      <c r="P89" s="15">
        <f t="shared" si="25"/>
        <v>117.16720360237326</v>
      </c>
      <c r="Q89" s="47">
        <f t="shared" si="26"/>
        <v>-2.4559980680909348</v>
      </c>
      <c r="R89" s="15">
        <f t="shared" si="19"/>
        <v>53.620000000000005</v>
      </c>
      <c r="S89" s="47">
        <f t="shared" si="20"/>
        <v>247.79102243624567</v>
      </c>
      <c r="T89" s="6">
        <f t="shared" si="21"/>
        <v>0.97630655712009806</v>
      </c>
      <c r="U89" s="4" t="s">
        <v>104</v>
      </c>
      <c r="AJ89" s="14">
        <v>0.9</v>
      </c>
      <c r="AK89" s="14">
        <v>1</v>
      </c>
    </row>
    <row r="90" spans="2:37" x14ac:dyDescent="0.25">
      <c r="B90" s="16" t="s">
        <v>105</v>
      </c>
      <c r="C90" s="8">
        <v>316.36</v>
      </c>
      <c r="D90" s="14">
        <v>199.7</v>
      </c>
      <c r="E90" s="8">
        <v>102.05</v>
      </c>
      <c r="F90" s="15">
        <f t="shared" si="22"/>
        <v>224.2638903167427</v>
      </c>
      <c r="G90" s="8">
        <v>0.89</v>
      </c>
      <c r="H90" s="4">
        <v>435.5</v>
      </c>
      <c r="J90" s="14">
        <v>1</v>
      </c>
      <c r="K90" s="47">
        <f t="shared" si="23"/>
        <v>0</v>
      </c>
      <c r="L90" s="15">
        <f t="shared" si="16"/>
        <v>224.38202247191009</v>
      </c>
      <c r="M90" s="47">
        <f t="shared" si="17"/>
        <v>102.30934467869866</v>
      </c>
      <c r="N90" s="15">
        <f t="shared" si="18"/>
        <v>199.7</v>
      </c>
      <c r="O90" s="47">
        <f t="shared" si="24"/>
        <v>0</v>
      </c>
      <c r="P90" s="15">
        <f t="shared" si="25"/>
        <v>102.30934467869866</v>
      </c>
      <c r="Q90" s="47">
        <f t="shared" si="26"/>
        <v>-14.857858923674598</v>
      </c>
      <c r="R90" s="15">
        <f t="shared" si="19"/>
        <v>42.05</v>
      </c>
      <c r="S90" s="47">
        <f t="shared" si="20"/>
        <v>204.07913293622158</v>
      </c>
      <c r="T90" s="6">
        <f t="shared" si="21"/>
        <v>0.97854198578161267</v>
      </c>
      <c r="U90" s="4" t="s">
        <v>105</v>
      </c>
      <c r="AJ90" s="14">
        <v>0.9</v>
      </c>
      <c r="AK90" s="14">
        <v>1</v>
      </c>
    </row>
    <row r="91" spans="2:37" x14ac:dyDescent="0.25">
      <c r="B91" s="16" t="s">
        <v>106</v>
      </c>
      <c r="C91" s="8">
        <v>361.68</v>
      </c>
      <c r="D91" s="14">
        <v>205.12</v>
      </c>
      <c r="E91" s="8">
        <v>105.65</v>
      </c>
      <c r="F91" s="15">
        <f t="shared" si="22"/>
        <v>230.72957526073679</v>
      </c>
      <c r="G91" s="8">
        <v>0.89</v>
      </c>
      <c r="H91" s="4">
        <v>435.68</v>
      </c>
      <c r="J91" s="14">
        <v>1</v>
      </c>
      <c r="K91" s="47">
        <f t="shared" si="23"/>
        <v>0</v>
      </c>
      <c r="L91" s="15">
        <f t="shared" si="16"/>
        <v>230.47191011235955</v>
      </c>
      <c r="M91" s="47">
        <f t="shared" si="17"/>
        <v>105.08609304203641</v>
      </c>
      <c r="N91" s="15">
        <f t="shared" si="18"/>
        <v>205.12</v>
      </c>
      <c r="O91" s="47">
        <f t="shared" si="24"/>
        <v>0</v>
      </c>
      <c r="P91" s="15">
        <f t="shared" si="25"/>
        <v>105.08609304203641</v>
      </c>
      <c r="Q91" s="47">
        <f t="shared" si="26"/>
        <v>2.7767483633377452</v>
      </c>
      <c r="R91" s="15">
        <f t="shared" si="19"/>
        <v>45.650000000000006</v>
      </c>
      <c r="S91" s="47">
        <f t="shared" si="20"/>
        <v>210.13837560045999</v>
      </c>
      <c r="T91" s="6">
        <f t="shared" si="21"/>
        <v>0.97611870946408419</v>
      </c>
      <c r="U91" s="4" t="s">
        <v>106</v>
      </c>
      <c r="AJ91" s="14">
        <v>0.9</v>
      </c>
      <c r="AK91" s="14">
        <v>1</v>
      </c>
    </row>
    <row r="92" spans="2:37" x14ac:dyDescent="0.25">
      <c r="B92" s="16" t="s">
        <v>107</v>
      </c>
      <c r="C92" s="8">
        <v>347.66</v>
      </c>
      <c r="D92" s="14">
        <v>223.46</v>
      </c>
      <c r="E92" s="8">
        <v>103.28</v>
      </c>
      <c r="F92" s="15">
        <f t="shared" si="22"/>
        <v>246.17296764673412</v>
      </c>
      <c r="G92" s="8">
        <v>0.9</v>
      </c>
      <c r="H92" s="4">
        <v>435.02</v>
      </c>
      <c r="J92" s="14">
        <v>1</v>
      </c>
      <c r="K92" s="47">
        <f t="shared" si="23"/>
        <v>0</v>
      </c>
      <c r="L92" s="15">
        <f t="shared" si="16"/>
        <v>248.28888888888889</v>
      </c>
      <c r="M92" s="47">
        <f t="shared" si="17"/>
        <v>108.22661754706652</v>
      </c>
      <c r="N92" s="15">
        <f t="shared" si="18"/>
        <v>223.46</v>
      </c>
      <c r="O92" s="47">
        <f t="shared" si="24"/>
        <v>0</v>
      </c>
      <c r="P92" s="15">
        <f t="shared" si="25"/>
        <v>108.22661754706652</v>
      </c>
      <c r="Q92" s="47">
        <f t="shared" si="26"/>
        <v>3.1405245050301147</v>
      </c>
      <c r="R92" s="15">
        <f t="shared" si="19"/>
        <v>43.28</v>
      </c>
      <c r="S92" s="47">
        <f t="shared" si="20"/>
        <v>227.61267539396835</v>
      </c>
      <c r="T92" s="6">
        <f t="shared" si="21"/>
        <v>0.98175551784723503</v>
      </c>
      <c r="U92" s="4" t="s">
        <v>107</v>
      </c>
      <c r="AJ92" s="14">
        <v>0.9</v>
      </c>
      <c r="AK92" s="14">
        <v>1</v>
      </c>
    </row>
    <row r="93" spans="2:37" x14ac:dyDescent="0.25">
      <c r="B93" s="16" t="s">
        <v>108</v>
      </c>
      <c r="C93" s="8">
        <v>343.82</v>
      </c>
      <c r="D93" s="14">
        <v>251.32</v>
      </c>
      <c r="E93" s="8">
        <v>113.85</v>
      </c>
      <c r="F93" s="15">
        <f t="shared" si="22"/>
        <v>275.90499252460074</v>
      </c>
      <c r="G93" s="8">
        <v>0.91</v>
      </c>
      <c r="H93" s="4">
        <v>435.67</v>
      </c>
      <c r="J93" s="14">
        <v>1</v>
      </c>
      <c r="K93" s="47">
        <f t="shared" si="23"/>
        <v>0</v>
      </c>
      <c r="L93" s="15">
        <f t="shared" si="16"/>
        <v>276.17582417582418</v>
      </c>
      <c r="M93" s="47">
        <f t="shared" si="17"/>
        <v>114.50477483142677</v>
      </c>
      <c r="N93" s="15">
        <f t="shared" si="18"/>
        <v>251.32</v>
      </c>
      <c r="O93" s="47">
        <f t="shared" si="24"/>
        <v>0</v>
      </c>
      <c r="P93" s="15">
        <f t="shared" si="25"/>
        <v>114.50477483142677</v>
      </c>
      <c r="Q93" s="47">
        <f t="shared" si="26"/>
        <v>6.2781572843602476</v>
      </c>
      <c r="R93" s="15">
        <f t="shared" si="19"/>
        <v>53.849999999999994</v>
      </c>
      <c r="S93" s="47">
        <f t="shared" si="20"/>
        <v>257.02444416825415</v>
      </c>
      <c r="T93" s="6">
        <f t="shared" si="21"/>
        <v>0.97780583015473854</v>
      </c>
      <c r="U93" s="4" t="s">
        <v>108</v>
      </c>
      <c r="AJ93" s="14">
        <v>0.9</v>
      </c>
      <c r="AK93" s="14">
        <v>1</v>
      </c>
    </row>
    <row r="94" spans="2:37" x14ac:dyDescent="0.25">
      <c r="B94" s="16" t="s">
        <v>109</v>
      </c>
      <c r="C94" s="8">
        <v>377.7</v>
      </c>
      <c r="D94" s="14">
        <v>252.07</v>
      </c>
      <c r="E94" s="8">
        <v>114.09</v>
      </c>
      <c r="F94" s="15">
        <f t="shared" si="22"/>
        <v>276.6872114861834</v>
      </c>
      <c r="G94" s="8">
        <v>0.91</v>
      </c>
      <c r="H94" s="4">
        <v>434.03</v>
      </c>
      <c r="J94" s="14">
        <v>1</v>
      </c>
      <c r="K94" s="47">
        <f t="shared" si="23"/>
        <v>0</v>
      </c>
      <c r="L94" s="15">
        <f t="shared" si="16"/>
        <v>277</v>
      </c>
      <c r="M94" s="47">
        <f t="shared" si="17"/>
        <v>114.84648492661844</v>
      </c>
      <c r="N94" s="15">
        <f t="shared" si="18"/>
        <v>252.07</v>
      </c>
      <c r="O94" s="47">
        <f t="shared" si="24"/>
        <v>0</v>
      </c>
      <c r="P94" s="15">
        <f t="shared" si="25"/>
        <v>114.84648492661844</v>
      </c>
      <c r="Q94" s="47">
        <f t="shared" si="26"/>
        <v>0.34171009519167228</v>
      </c>
      <c r="R94" s="15">
        <f t="shared" si="19"/>
        <v>54.09</v>
      </c>
      <c r="S94" s="47">
        <f t="shared" si="20"/>
        <v>257.80809335627924</v>
      </c>
      <c r="T94" s="6">
        <f t="shared" si="21"/>
        <v>0.97774277261207054</v>
      </c>
      <c r="U94" s="4" t="s">
        <v>109</v>
      </c>
      <c r="AJ94" s="14">
        <v>0.9</v>
      </c>
      <c r="AK94" s="14">
        <v>1</v>
      </c>
    </row>
    <row r="95" spans="2:37" x14ac:dyDescent="0.25">
      <c r="B95" s="16" t="s">
        <v>110</v>
      </c>
      <c r="C95" s="8">
        <v>315.36</v>
      </c>
      <c r="D95" s="14">
        <v>216.43</v>
      </c>
      <c r="E95" s="8">
        <v>114.19</v>
      </c>
      <c r="F95" s="15">
        <f t="shared" si="22"/>
        <v>244.70656100726029</v>
      </c>
      <c r="G95" s="8">
        <v>0.88</v>
      </c>
      <c r="H95" s="4">
        <v>435.4</v>
      </c>
      <c r="J95" s="14">
        <v>1</v>
      </c>
      <c r="K95" s="47">
        <f t="shared" si="23"/>
        <v>0</v>
      </c>
      <c r="L95" s="15">
        <f t="shared" si="16"/>
        <v>245.94318181818181</v>
      </c>
      <c r="M95" s="47">
        <f t="shared" si="17"/>
        <v>116.81653899534615</v>
      </c>
      <c r="N95" s="15">
        <f t="shared" si="18"/>
        <v>216.43</v>
      </c>
      <c r="O95" s="47">
        <f t="shared" si="24"/>
        <v>0</v>
      </c>
      <c r="P95" s="15">
        <f t="shared" si="25"/>
        <v>116.81653899534615</v>
      </c>
      <c r="Q95" s="47">
        <f t="shared" si="26"/>
        <v>1.9700540687277055</v>
      </c>
      <c r="R95" s="15">
        <f t="shared" si="19"/>
        <v>54.19</v>
      </c>
      <c r="S95" s="47">
        <f t="shared" si="20"/>
        <v>223.11096118299523</v>
      </c>
      <c r="T95" s="6">
        <f t="shared" si="21"/>
        <v>0.97005543274265438</v>
      </c>
      <c r="U95" s="4" t="s">
        <v>110</v>
      </c>
      <c r="AJ95" s="14">
        <v>0.9</v>
      </c>
      <c r="AK95" s="14">
        <v>1</v>
      </c>
    </row>
    <row r="96" spans="2:37" x14ac:dyDescent="0.25">
      <c r="B96" s="16" t="s">
        <v>111</v>
      </c>
      <c r="C96" s="8">
        <v>364.14</v>
      </c>
      <c r="D96" s="14">
        <v>262.18</v>
      </c>
      <c r="E96" s="8">
        <v>111.16</v>
      </c>
      <c r="F96" s="15">
        <f t="shared" si="22"/>
        <v>284.77165940451306</v>
      </c>
      <c r="G96" s="8">
        <v>0.92</v>
      </c>
      <c r="H96" s="4">
        <v>433.06</v>
      </c>
      <c r="J96" s="14">
        <v>1</v>
      </c>
      <c r="K96" s="47">
        <f t="shared" si="23"/>
        <v>0</v>
      </c>
      <c r="L96" s="15">
        <f t="shared" si="16"/>
        <v>284.97826086956519</v>
      </c>
      <c r="M96" s="47">
        <f t="shared" si="17"/>
        <v>111.68821230659012</v>
      </c>
      <c r="N96" s="15">
        <f t="shared" si="18"/>
        <v>262.18</v>
      </c>
      <c r="O96" s="47">
        <f t="shared" si="24"/>
        <v>0</v>
      </c>
      <c r="P96" s="15">
        <f t="shared" si="25"/>
        <v>111.68821230659012</v>
      </c>
      <c r="Q96" s="47">
        <f t="shared" si="26"/>
        <v>-5.128326688756033</v>
      </c>
      <c r="R96" s="15">
        <f t="shared" si="19"/>
        <v>51.16</v>
      </c>
      <c r="S96" s="47">
        <f t="shared" si="20"/>
        <v>267.12487342065322</v>
      </c>
      <c r="T96" s="6">
        <f t="shared" si="21"/>
        <v>0.98148853247048129</v>
      </c>
      <c r="U96" s="4" t="s">
        <v>111</v>
      </c>
      <c r="AJ96" s="14">
        <v>0.9</v>
      </c>
      <c r="AK96" s="14">
        <v>1</v>
      </c>
    </row>
    <row r="97" spans="2:37" x14ac:dyDescent="0.25">
      <c r="B97" s="16" t="s">
        <v>112</v>
      </c>
      <c r="C97" s="8">
        <v>278.66000000000003</v>
      </c>
      <c r="D97" s="14">
        <v>250.99</v>
      </c>
      <c r="E97" s="8">
        <v>111.57</v>
      </c>
      <c r="F97" s="15">
        <f t="shared" si="22"/>
        <v>274.6704297881372</v>
      </c>
      <c r="G97" s="8">
        <v>0.91</v>
      </c>
      <c r="H97" s="4">
        <v>435.18</v>
      </c>
      <c r="J97" s="14">
        <v>1</v>
      </c>
      <c r="K97" s="47">
        <f t="shared" si="23"/>
        <v>0</v>
      </c>
      <c r="L97" s="15">
        <f t="shared" si="16"/>
        <v>275.8131868131868</v>
      </c>
      <c r="M97" s="47">
        <f t="shared" si="17"/>
        <v>114.35442238954244</v>
      </c>
      <c r="N97" s="15">
        <f t="shared" si="18"/>
        <v>250.99</v>
      </c>
      <c r="O97" s="47">
        <f t="shared" si="24"/>
        <v>0</v>
      </c>
      <c r="P97" s="15">
        <f t="shared" si="25"/>
        <v>114.35442238954244</v>
      </c>
      <c r="Q97" s="47">
        <f t="shared" si="26"/>
        <v>2.6662100829523183</v>
      </c>
      <c r="R97" s="15">
        <f t="shared" si="19"/>
        <v>51.569999999999993</v>
      </c>
      <c r="S97" s="47">
        <f t="shared" si="20"/>
        <v>256.23318481414543</v>
      </c>
      <c r="T97" s="6">
        <f t="shared" si="21"/>
        <v>0.97953744821168076</v>
      </c>
      <c r="U97" s="4" t="s">
        <v>112</v>
      </c>
      <c r="AJ97" s="14">
        <v>0.9</v>
      </c>
      <c r="AK97" s="14">
        <v>1</v>
      </c>
    </row>
    <row r="98" spans="2:37" x14ac:dyDescent="0.25">
      <c r="B98" s="16" t="s">
        <v>113</v>
      </c>
      <c r="C98" s="8">
        <v>393.1</v>
      </c>
      <c r="D98" s="14">
        <v>235.43</v>
      </c>
      <c r="E98" s="8">
        <v>111.91</v>
      </c>
      <c r="F98" s="15">
        <f t="shared" si="22"/>
        <v>260.674381173141</v>
      </c>
      <c r="G98" s="8">
        <v>0.9</v>
      </c>
      <c r="H98" s="4">
        <v>433.9</v>
      </c>
      <c r="J98" s="14">
        <v>1</v>
      </c>
      <c r="K98" s="47">
        <f t="shared" si="23"/>
        <v>0</v>
      </c>
      <c r="L98" s="15">
        <f t="shared" si="16"/>
        <v>261.5888888888889</v>
      </c>
      <c r="M98" s="47">
        <f t="shared" si="17"/>
        <v>114.02395314197562</v>
      </c>
      <c r="N98" s="15">
        <f t="shared" si="18"/>
        <v>235.43</v>
      </c>
      <c r="O98" s="47">
        <f t="shared" si="24"/>
        <v>0</v>
      </c>
      <c r="P98" s="15">
        <f t="shared" si="25"/>
        <v>114.02395314197562</v>
      </c>
      <c r="Q98" s="47">
        <f t="shared" si="26"/>
        <v>-0.33046924756681051</v>
      </c>
      <c r="R98" s="15">
        <f t="shared" si="19"/>
        <v>51.91</v>
      </c>
      <c r="S98" s="47">
        <f t="shared" si="20"/>
        <v>241.08490827922017</v>
      </c>
      <c r="T98" s="6">
        <f t="shared" si="21"/>
        <v>0.97654391425998865</v>
      </c>
      <c r="U98" s="4" t="s">
        <v>113</v>
      </c>
      <c r="AJ98" s="14">
        <v>0.9</v>
      </c>
      <c r="AK98" s="14">
        <v>1</v>
      </c>
    </row>
    <row r="99" spans="2:37" x14ac:dyDescent="0.25">
      <c r="B99" s="16" t="s">
        <v>114</v>
      </c>
      <c r="C99" s="8">
        <v>311.44</v>
      </c>
      <c r="D99" s="14">
        <v>250.7</v>
      </c>
      <c r="E99" s="8">
        <v>112.44</v>
      </c>
      <c r="F99" s="15">
        <f t="shared" si="22"/>
        <v>274.76033847700796</v>
      </c>
      <c r="G99" s="8">
        <v>0.91</v>
      </c>
      <c r="H99" s="4">
        <v>435.56</v>
      </c>
      <c r="J99" s="14">
        <v>1</v>
      </c>
      <c r="K99" s="47">
        <f t="shared" si="23"/>
        <v>0</v>
      </c>
      <c r="L99" s="15">
        <f t="shared" si="16"/>
        <v>275.49450549450546</v>
      </c>
      <c r="M99" s="47">
        <f t="shared" si="17"/>
        <v>114.22229448606831</v>
      </c>
      <c r="N99" s="15">
        <f t="shared" si="18"/>
        <v>250.7</v>
      </c>
      <c r="O99" s="47">
        <f t="shared" si="24"/>
        <v>0</v>
      </c>
      <c r="P99" s="15">
        <f t="shared" si="25"/>
        <v>114.22229448606831</v>
      </c>
      <c r="Q99" s="47">
        <f t="shared" si="26"/>
        <v>0.19834134409268245</v>
      </c>
      <c r="R99" s="15">
        <f t="shared" si="19"/>
        <v>52.44</v>
      </c>
      <c r="S99" s="47">
        <f t="shared" si="20"/>
        <v>256.12583547935958</v>
      </c>
      <c r="T99" s="6">
        <f t="shared" si="21"/>
        <v>0.97881574317091158</v>
      </c>
      <c r="U99" s="4" t="s">
        <v>114</v>
      </c>
      <c r="AJ99" s="14">
        <v>0.9</v>
      </c>
      <c r="AK99" s="14">
        <v>1</v>
      </c>
    </row>
    <row r="100" spans="2:37" x14ac:dyDescent="0.25">
      <c r="B100" s="16" t="s">
        <v>115</v>
      </c>
      <c r="C100" s="8">
        <v>318.56</v>
      </c>
      <c r="D100" s="14">
        <v>206.08</v>
      </c>
      <c r="E100" s="8">
        <v>106.99</v>
      </c>
      <c r="F100" s="15">
        <f t="shared" si="22"/>
        <v>232.19781760386982</v>
      </c>
      <c r="G100" s="8">
        <v>0.88</v>
      </c>
      <c r="H100" s="4">
        <v>435.46</v>
      </c>
      <c r="J100" s="14">
        <v>1</v>
      </c>
      <c r="K100" s="47">
        <f t="shared" si="23"/>
        <v>0</v>
      </c>
      <c r="L100" s="15">
        <f t="shared" si="16"/>
        <v>234.18181818181819</v>
      </c>
      <c r="M100" s="47">
        <f t="shared" si="17"/>
        <v>111.23020078621695</v>
      </c>
      <c r="N100" s="15">
        <f t="shared" si="18"/>
        <v>206.08</v>
      </c>
      <c r="O100" s="47">
        <f t="shared" si="24"/>
        <v>0</v>
      </c>
      <c r="P100" s="15">
        <f t="shared" si="25"/>
        <v>111.23020078621695</v>
      </c>
      <c r="Q100" s="47">
        <f t="shared" si="26"/>
        <v>-2.9920936998513525</v>
      </c>
      <c r="R100" s="15">
        <f t="shared" si="19"/>
        <v>46.989999999999995</v>
      </c>
      <c r="S100" s="47">
        <f t="shared" si="20"/>
        <v>211.36940767291753</v>
      </c>
      <c r="T100" s="6">
        <f t="shared" si="21"/>
        <v>0.97497552871462556</v>
      </c>
      <c r="U100" s="4" t="s">
        <v>115</v>
      </c>
      <c r="AJ100" s="14">
        <v>0.9</v>
      </c>
      <c r="AK100" s="14">
        <v>1</v>
      </c>
    </row>
    <row r="101" spans="2:37" x14ac:dyDescent="0.25">
      <c r="B101" s="16" t="s">
        <v>116</v>
      </c>
      <c r="C101" s="8">
        <v>332.18</v>
      </c>
      <c r="D101" s="14">
        <v>210.83</v>
      </c>
      <c r="E101" s="8">
        <v>107.32</v>
      </c>
      <c r="F101" s="15">
        <f t="shared" si="22"/>
        <v>236.57318381422695</v>
      </c>
      <c r="G101" s="8">
        <v>0.89</v>
      </c>
      <c r="H101" s="4">
        <v>438.31</v>
      </c>
      <c r="J101" s="14">
        <v>1</v>
      </c>
      <c r="K101" s="47">
        <f t="shared" si="23"/>
        <v>0</v>
      </c>
      <c r="L101" s="15">
        <f t="shared" si="16"/>
        <v>236.88764044943821</v>
      </c>
      <c r="M101" s="47">
        <f t="shared" si="17"/>
        <v>108.01141281226862</v>
      </c>
      <c r="N101" s="15">
        <f t="shared" si="18"/>
        <v>210.83</v>
      </c>
      <c r="O101" s="47">
        <f t="shared" si="24"/>
        <v>0</v>
      </c>
      <c r="P101" s="15">
        <f t="shared" si="25"/>
        <v>108.01141281226862</v>
      </c>
      <c r="Q101" s="47">
        <f t="shared" si="26"/>
        <v>-3.2187879739483378</v>
      </c>
      <c r="R101" s="15">
        <f t="shared" si="19"/>
        <v>47.319999999999993</v>
      </c>
      <c r="S101" s="47">
        <f t="shared" si="20"/>
        <v>216.07515197264124</v>
      </c>
      <c r="T101" s="6">
        <f t="shared" si="21"/>
        <v>0.97572533479784229</v>
      </c>
      <c r="U101" s="4" t="s">
        <v>116</v>
      </c>
      <c r="AJ101" s="14">
        <v>0.9</v>
      </c>
      <c r="AK101" s="14">
        <v>1</v>
      </c>
    </row>
    <row r="102" spans="2:37" x14ac:dyDescent="0.25">
      <c r="B102" s="16" t="s">
        <v>117</v>
      </c>
      <c r="C102" s="8">
        <v>317.64</v>
      </c>
      <c r="D102" s="14">
        <v>202.59</v>
      </c>
      <c r="E102" s="8">
        <v>106.24</v>
      </c>
      <c r="F102" s="15">
        <f t="shared" si="22"/>
        <v>228.75673913570284</v>
      </c>
      <c r="G102" s="8">
        <v>0.88</v>
      </c>
      <c r="H102" s="4">
        <v>438.59</v>
      </c>
      <c r="J102" s="14">
        <v>1</v>
      </c>
      <c r="K102" s="47">
        <f t="shared" si="23"/>
        <v>0</v>
      </c>
      <c r="L102" s="15">
        <f t="shared" si="16"/>
        <v>230.21590909090909</v>
      </c>
      <c r="M102" s="47">
        <f t="shared" si="17"/>
        <v>109.34649833695502</v>
      </c>
      <c r="N102" s="15">
        <f t="shared" si="18"/>
        <v>202.59</v>
      </c>
      <c r="O102" s="47">
        <f t="shared" si="24"/>
        <v>0</v>
      </c>
      <c r="P102" s="15">
        <f t="shared" si="25"/>
        <v>109.34649833695502</v>
      </c>
      <c r="Q102" s="47">
        <f t="shared" si="26"/>
        <v>1.3350855246864057</v>
      </c>
      <c r="R102" s="15">
        <f t="shared" si="19"/>
        <v>46.239999999999995</v>
      </c>
      <c r="S102" s="47">
        <f t="shared" si="20"/>
        <v>207.80001371511025</v>
      </c>
      <c r="T102" s="6">
        <f t="shared" si="21"/>
        <v>0.97492775086024264</v>
      </c>
      <c r="U102" s="4" t="s">
        <v>117</v>
      </c>
      <c r="AJ102" s="14">
        <v>0.9</v>
      </c>
      <c r="AK102" s="14">
        <v>1</v>
      </c>
    </row>
    <row r="103" spans="2:37" x14ac:dyDescent="0.25">
      <c r="B103" s="16" t="s">
        <v>118</v>
      </c>
      <c r="C103" s="8">
        <v>277.14</v>
      </c>
      <c r="D103" s="14">
        <v>214.52</v>
      </c>
      <c r="E103" s="8">
        <v>107.31</v>
      </c>
      <c r="F103" s="15">
        <f t="shared" si="22"/>
        <v>239.86301611544872</v>
      </c>
      <c r="G103" s="8">
        <v>0.89</v>
      </c>
      <c r="H103" s="4">
        <v>438.13</v>
      </c>
      <c r="J103" s="14">
        <v>1</v>
      </c>
      <c r="K103" s="47">
        <f t="shared" si="23"/>
        <v>0</v>
      </c>
      <c r="L103" s="15">
        <f t="shared" si="16"/>
        <v>241.03370786516854</v>
      </c>
      <c r="M103" s="47">
        <f t="shared" si="17"/>
        <v>109.9018558862015</v>
      </c>
      <c r="N103" s="15">
        <f t="shared" si="18"/>
        <v>214.52</v>
      </c>
      <c r="O103" s="47">
        <f t="shared" si="24"/>
        <v>0</v>
      </c>
      <c r="P103" s="15">
        <f t="shared" si="25"/>
        <v>109.9018558862015</v>
      </c>
      <c r="Q103" s="47">
        <f t="shared" si="26"/>
        <v>0.55535754924648018</v>
      </c>
      <c r="R103" s="15">
        <f t="shared" si="19"/>
        <v>47.31</v>
      </c>
      <c r="S103" s="47">
        <f t="shared" si="20"/>
        <v>219.67491094797333</v>
      </c>
      <c r="T103" s="6">
        <f t="shared" si="21"/>
        <v>0.97653391128860323</v>
      </c>
      <c r="U103" s="4" t="s">
        <v>118</v>
      </c>
      <c r="AJ103" s="14">
        <v>0.9</v>
      </c>
      <c r="AK103" s="14">
        <v>1</v>
      </c>
    </row>
    <row r="104" spans="2:37" x14ac:dyDescent="0.25">
      <c r="B104" s="16" t="s">
        <v>119</v>
      </c>
      <c r="C104" s="8">
        <v>332.32</v>
      </c>
      <c r="D104" s="14">
        <v>201.31</v>
      </c>
      <c r="E104" s="8">
        <v>104.97</v>
      </c>
      <c r="F104" s="15">
        <f t="shared" si="22"/>
        <v>227.03395561016859</v>
      </c>
      <c r="G104" s="8">
        <v>0.88</v>
      </c>
      <c r="H104" s="4">
        <v>436.71</v>
      </c>
      <c r="J104" s="14">
        <v>1</v>
      </c>
      <c r="K104" s="47">
        <f t="shared" si="23"/>
        <v>0</v>
      </c>
      <c r="L104" s="15">
        <f t="shared" si="16"/>
        <v>228.76136363636363</v>
      </c>
      <c r="M104" s="47">
        <f t="shared" si="17"/>
        <v>108.65562752461827</v>
      </c>
      <c r="N104" s="15">
        <f t="shared" si="18"/>
        <v>201.31</v>
      </c>
      <c r="O104" s="47">
        <f t="shared" si="24"/>
        <v>0</v>
      </c>
      <c r="P104" s="15">
        <f t="shared" si="25"/>
        <v>108.65562752461827</v>
      </c>
      <c r="Q104" s="47">
        <f t="shared" si="26"/>
        <v>-1.2462283615832348</v>
      </c>
      <c r="R104" s="15">
        <f t="shared" si="19"/>
        <v>44.97</v>
      </c>
      <c r="S104" s="47">
        <f t="shared" si="20"/>
        <v>206.27170673652748</v>
      </c>
      <c r="T104" s="6">
        <f t="shared" si="21"/>
        <v>0.97594577164736851</v>
      </c>
      <c r="U104" s="4" t="s">
        <v>119</v>
      </c>
      <c r="AJ104" s="14">
        <v>0.9</v>
      </c>
      <c r="AK104" s="14">
        <v>1</v>
      </c>
    </row>
    <row r="105" spans="2:37" x14ac:dyDescent="0.25">
      <c r="B105" s="16" t="s">
        <v>120</v>
      </c>
      <c r="C105" s="8">
        <v>291.27999999999997</v>
      </c>
      <c r="D105" s="14">
        <v>208.33</v>
      </c>
      <c r="E105" s="8">
        <v>105.52</v>
      </c>
      <c r="F105" s="15">
        <f t="shared" si="22"/>
        <v>233.5291401517164</v>
      </c>
      <c r="G105" s="8">
        <v>0.89</v>
      </c>
      <c r="H105" s="4">
        <v>437.83</v>
      </c>
      <c r="J105" s="14">
        <v>1</v>
      </c>
      <c r="K105" s="47">
        <f t="shared" si="23"/>
        <v>0</v>
      </c>
      <c r="L105" s="15">
        <f t="shared" si="16"/>
        <v>234.07865168539328</v>
      </c>
      <c r="M105" s="47">
        <f t="shared" si="17"/>
        <v>106.73062482179918</v>
      </c>
      <c r="N105" s="15">
        <f t="shared" si="18"/>
        <v>208.33</v>
      </c>
      <c r="O105" s="47">
        <f t="shared" si="24"/>
        <v>0</v>
      </c>
      <c r="P105" s="15">
        <f t="shared" si="25"/>
        <v>106.73062482179918</v>
      </c>
      <c r="Q105" s="47">
        <f t="shared" si="26"/>
        <v>-1.9250027028190857</v>
      </c>
      <c r="R105" s="15">
        <f t="shared" si="19"/>
        <v>45.519999999999996</v>
      </c>
      <c r="S105" s="47">
        <f t="shared" si="20"/>
        <v>213.24506864169217</v>
      </c>
      <c r="T105" s="6">
        <f t="shared" si="21"/>
        <v>0.97695107946458182</v>
      </c>
      <c r="U105" s="4" t="s">
        <v>120</v>
      </c>
      <c r="AJ105" s="14">
        <v>0.9</v>
      </c>
      <c r="AK105" s="14">
        <v>1</v>
      </c>
    </row>
    <row r="106" spans="2:37" x14ac:dyDescent="0.25">
      <c r="B106" s="16" t="s">
        <v>121</v>
      </c>
      <c r="C106" s="8">
        <v>326.06</v>
      </c>
      <c r="D106" s="14">
        <v>206.17</v>
      </c>
      <c r="E106" s="8">
        <v>105.73</v>
      </c>
      <c r="F106" s="15">
        <f t="shared" si="22"/>
        <v>231.70002546396063</v>
      </c>
      <c r="G106" s="8">
        <v>0.89</v>
      </c>
      <c r="H106" s="4">
        <v>440.16</v>
      </c>
      <c r="J106" s="14">
        <v>1</v>
      </c>
      <c r="K106" s="47">
        <f t="shared" si="23"/>
        <v>0</v>
      </c>
      <c r="L106" s="15">
        <f t="shared" si="16"/>
        <v>231.65168539325842</v>
      </c>
      <c r="M106" s="47">
        <f t="shared" si="17"/>
        <v>105.62402399803358</v>
      </c>
      <c r="N106" s="15">
        <f t="shared" si="18"/>
        <v>206.17</v>
      </c>
      <c r="O106" s="47">
        <f t="shared" si="24"/>
        <v>0</v>
      </c>
      <c r="P106" s="15">
        <f t="shared" si="25"/>
        <v>105.62402399803358</v>
      </c>
      <c r="Q106" s="47">
        <f t="shared" si="26"/>
        <v>-1.1066008237656035</v>
      </c>
      <c r="R106" s="15">
        <f t="shared" si="19"/>
        <v>45.730000000000004</v>
      </c>
      <c r="S106" s="47">
        <f t="shared" si="20"/>
        <v>211.18073254916035</v>
      </c>
      <c r="T106" s="6">
        <f t="shared" si="21"/>
        <v>0.97627277598351014</v>
      </c>
      <c r="U106" s="4" t="s">
        <v>121</v>
      </c>
      <c r="AJ106" s="14">
        <v>0.9</v>
      </c>
      <c r="AK106" s="14">
        <v>1</v>
      </c>
    </row>
    <row r="107" spans="2:37" x14ac:dyDescent="0.25">
      <c r="B107" s="16" t="s">
        <v>122</v>
      </c>
      <c r="C107" s="8">
        <v>314.72000000000003</v>
      </c>
      <c r="D107" s="14">
        <v>200.82</v>
      </c>
      <c r="E107" s="8">
        <v>106.45</v>
      </c>
      <c r="F107" s="15">
        <f t="shared" si="22"/>
        <v>227.28896783610065</v>
      </c>
      <c r="G107" s="8">
        <v>0.88</v>
      </c>
      <c r="H107" s="4">
        <v>440.34</v>
      </c>
      <c r="J107" s="14">
        <v>1</v>
      </c>
      <c r="K107" s="47">
        <f t="shared" si="23"/>
        <v>0</v>
      </c>
      <c r="L107" s="15">
        <f t="shared" si="16"/>
        <v>228.20454545454544</v>
      </c>
      <c r="M107" s="47">
        <f t="shared" si="17"/>
        <v>108.39115354177061</v>
      </c>
      <c r="N107" s="15">
        <f t="shared" si="18"/>
        <v>200.82</v>
      </c>
      <c r="O107" s="47">
        <f t="shared" si="24"/>
        <v>0</v>
      </c>
      <c r="P107" s="15">
        <f t="shared" si="25"/>
        <v>108.39115354177061</v>
      </c>
      <c r="Q107" s="47">
        <f t="shared" si="26"/>
        <v>2.7671295437370276</v>
      </c>
      <c r="R107" s="15">
        <f t="shared" si="19"/>
        <v>46.45</v>
      </c>
      <c r="S107" s="47">
        <f t="shared" si="20"/>
        <v>206.1219903358203</v>
      </c>
      <c r="T107" s="6">
        <f t="shared" si="21"/>
        <v>0.97427741539278689</v>
      </c>
      <c r="U107" s="4" t="s">
        <v>122</v>
      </c>
      <c r="AJ107" s="14">
        <v>0.9</v>
      </c>
      <c r="AK107" s="14">
        <v>1</v>
      </c>
    </row>
    <row r="108" spans="2:37" x14ac:dyDescent="0.25">
      <c r="B108" s="16" t="s">
        <v>123</v>
      </c>
      <c r="C108" s="8">
        <v>362.36</v>
      </c>
      <c r="D108" s="14">
        <v>242.05</v>
      </c>
      <c r="E108" s="8">
        <v>110.82</v>
      </c>
      <c r="F108" s="15">
        <f t="shared" si="22"/>
        <v>266.2128375942828</v>
      </c>
      <c r="G108" s="8">
        <v>0.91</v>
      </c>
      <c r="H108" s="4">
        <v>438.83</v>
      </c>
      <c r="J108" s="14">
        <v>1</v>
      </c>
      <c r="K108" s="47">
        <f t="shared" si="23"/>
        <v>0</v>
      </c>
      <c r="L108" s="15">
        <f t="shared" si="16"/>
        <v>265.98901098901098</v>
      </c>
      <c r="M108" s="47">
        <f t="shared" si="17"/>
        <v>110.28123805485774</v>
      </c>
      <c r="N108" s="15">
        <f t="shared" si="18"/>
        <v>242.05</v>
      </c>
      <c r="O108" s="47">
        <f t="shared" si="24"/>
        <v>0</v>
      </c>
      <c r="P108" s="15">
        <f t="shared" si="25"/>
        <v>110.28123805485774</v>
      </c>
      <c r="Q108" s="47">
        <f t="shared" si="26"/>
        <v>1.8900845130871318</v>
      </c>
      <c r="R108" s="15">
        <f t="shared" si="19"/>
        <v>50.819999999999993</v>
      </c>
      <c r="S108" s="47">
        <f t="shared" si="20"/>
        <v>247.32746491241124</v>
      </c>
      <c r="T108" s="6">
        <f t="shared" si="21"/>
        <v>0.97866203450441625</v>
      </c>
      <c r="U108" s="4" t="s">
        <v>123</v>
      </c>
      <c r="AJ108" s="14">
        <v>0.9</v>
      </c>
      <c r="AK108" s="14">
        <v>1</v>
      </c>
    </row>
    <row r="109" spans="2:37" x14ac:dyDescent="0.25">
      <c r="B109" s="16" t="s">
        <v>124</v>
      </c>
      <c r="C109" s="8">
        <v>340.36</v>
      </c>
      <c r="D109" s="14">
        <v>221.93</v>
      </c>
      <c r="E109" s="8">
        <v>108.99</v>
      </c>
      <c r="F109" s="15">
        <f t="shared" si="22"/>
        <v>247.24834680943775</v>
      </c>
      <c r="G109" s="8">
        <v>0.89</v>
      </c>
      <c r="H109" s="4">
        <v>439.99</v>
      </c>
      <c r="J109" s="14">
        <v>1</v>
      </c>
      <c r="K109" s="47">
        <f t="shared" si="23"/>
        <v>0</v>
      </c>
      <c r="L109" s="15">
        <f t="shared" si="16"/>
        <v>249.35955056179776</v>
      </c>
      <c r="M109" s="47">
        <f t="shared" si="17"/>
        <v>113.69811148995292</v>
      </c>
      <c r="N109" s="15">
        <f t="shared" si="18"/>
        <v>221.93</v>
      </c>
      <c r="O109" s="47">
        <f t="shared" si="24"/>
        <v>0</v>
      </c>
      <c r="P109" s="15">
        <f t="shared" si="25"/>
        <v>113.69811148995292</v>
      </c>
      <c r="Q109" s="47">
        <f t="shared" si="26"/>
        <v>3.4168734350951837</v>
      </c>
      <c r="R109" s="15">
        <f t="shared" si="19"/>
        <v>48.989999999999995</v>
      </c>
      <c r="S109" s="47">
        <f t="shared" si="20"/>
        <v>227.27284263633436</v>
      </c>
      <c r="T109" s="6">
        <f t="shared" si="21"/>
        <v>0.97649150433303822</v>
      </c>
      <c r="U109" s="4" t="s">
        <v>124</v>
      </c>
      <c r="AJ109" s="14">
        <v>0.9</v>
      </c>
      <c r="AK109" s="14">
        <v>1</v>
      </c>
    </row>
    <row r="110" spans="2:37" x14ac:dyDescent="0.25">
      <c r="B110" s="16" t="s">
        <v>125</v>
      </c>
      <c r="C110" s="8">
        <v>305.7</v>
      </c>
      <c r="D110" s="14">
        <v>249.24</v>
      </c>
      <c r="E110" s="8">
        <v>112.56</v>
      </c>
      <c r="F110" s="15">
        <f t="shared" si="22"/>
        <v>273.47820973525478</v>
      </c>
      <c r="G110" s="8">
        <v>0.91</v>
      </c>
      <c r="H110" s="4">
        <v>441.36</v>
      </c>
      <c r="J110" s="14">
        <v>1</v>
      </c>
      <c r="K110" s="47">
        <f t="shared" si="23"/>
        <v>0</v>
      </c>
      <c r="L110" s="15">
        <f t="shared" si="16"/>
        <v>273.8901098901099</v>
      </c>
      <c r="M110" s="47">
        <f t="shared" si="17"/>
        <v>113.55709883409521</v>
      </c>
      <c r="N110" s="15">
        <f t="shared" si="18"/>
        <v>249.24</v>
      </c>
      <c r="O110" s="47">
        <f t="shared" si="24"/>
        <v>0</v>
      </c>
      <c r="P110" s="15">
        <f t="shared" si="25"/>
        <v>113.55709883409521</v>
      </c>
      <c r="Q110" s="47">
        <f t="shared" si="26"/>
        <v>-0.14101265585770761</v>
      </c>
      <c r="R110" s="15">
        <f t="shared" si="19"/>
        <v>52.56</v>
      </c>
      <c r="S110" s="47">
        <f t="shared" si="20"/>
        <v>254.72167398947425</v>
      </c>
      <c r="T110" s="6">
        <f t="shared" si="21"/>
        <v>0.97847975045224944</v>
      </c>
      <c r="U110" s="4" t="s">
        <v>125</v>
      </c>
      <c r="AJ110" s="14">
        <v>0.9</v>
      </c>
      <c r="AK110" s="14">
        <v>1</v>
      </c>
    </row>
    <row r="111" spans="2:37" x14ac:dyDescent="0.25">
      <c r="B111" s="16" t="s">
        <v>126</v>
      </c>
      <c r="C111" s="8">
        <v>345.48</v>
      </c>
      <c r="D111" s="14">
        <v>268.17</v>
      </c>
      <c r="E111" s="8">
        <v>114.21</v>
      </c>
      <c r="F111" s="15">
        <f t="shared" si="22"/>
        <v>291.47739706536424</v>
      </c>
      <c r="G111" s="8">
        <v>0.92</v>
      </c>
      <c r="H111" s="4">
        <v>440.46</v>
      </c>
      <c r="J111" s="14">
        <v>1</v>
      </c>
      <c r="K111" s="47">
        <f t="shared" si="23"/>
        <v>0</v>
      </c>
      <c r="L111" s="15">
        <f t="shared" si="16"/>
        <v>291.48913043478262</v>
      </c>
      <c r="M111" s="47">
        <f t="shared" si="17"/>
        <v>114.23994162124599</v>
      </c>
      <c r="N111" s="15">
        <f t="shared" si="18"/>
        <v>268.17</v>
      </c>
      <c r="O111" s="47">
        <f t="shared" si="24"/>
        <v>0</v>
      </c>
      <c r="P111" s="15">
        <f t="shared" si="25"/>
        <v>114.23994162124599</v>
      </c>
      <c r="Q111" s="47">
        <f t="shared" si="26"/>
        <v>0.68284278715077562</v>
      </c>
      <c r="R111" s="15">
        <f t="shared" si="19"/>
        <v>54.209999999999994</v>
      </c>
      <c r="S111" s="47">
        <f t="shared" si="20"/>
        <v>273.59435849446902</v>
      </c>
      <c r="T111" s="6">
        <f t="shared" si="21"/>
        <v>0.98017371950094989</v>
      </c>
      <c r="U111" s="4" t="s">
        <v>126</v>
      </c>
      <c r="AJ111" s="14">
        <v>0.9</v>
      </c>
      <c r="AK111" s="14">
        <v>1</v>
      </c>
    </row>
    <row r="112" spans="2:37" x14ac:dyDescent="0.25">
      <c r="B112" s="16" t="s">
        <v>127</v>
      </c>
      <c r="C112" s="8">
        <v>346.04</v>
      </c>
      <c r="D112" s="14">
        <v>225.64</v>
      </c>
      <c r="E112" s="8">
        <v>114.25</v>
      </c>
      <c r="F112" s="15">
        <f t="shared" si="22"/>
        <v>252.91593880180821</v>
      </c>
      <c r="G112" s="8">
        <v>0.89</v>
      </c>
      <c r="H112" s="4">
        <v>442.53</v>
      </c>
      <c r="J112" s="14">
        <v>1</v>
      </c>
      <c r="K112" s="47">
        <f t="shared" si="23"/>
        <v>0</v>
      </c>
      <c r="L112" s="15">
        <f t="shared" si="16"/>
        <v>253.52808988764042</v>
      </c>
      <c r="M112" s="47">
        <f t="shared" si="17"/>
        <v>115.59880086780954</v>
      </c>
      <c r="N112" s="15">
        <f t="shared" si="18"/>
        <v>225.64</v>
      </c>
      <c r="O112" s="47">
        <f t="shared" si="24"/>
        <v>0</v>
      </c>
      <c r="P112" s="15">
        <f t="shared" si="25"/>
        <v>115.59880086780954</v>
      </c>
      <c r="Q112" s="47">
        <f t="shared" si="26"/>
        <v>1.3588592465635543</v>
      </c>
      <c r="R112" s="15">
        <f t="shared" si="19"/>
        <v>54.25</v>
      </c>
      <c r="S112" s="47">
        <f t="shared" si="20"/>
        <v>232.06997242211236</v>
      </c>
      <c r="T112" s="6">
        <f t="shared" si="21"/>
        <v>0.97229295821858031</v>
      </c>
      <c r="U112" s="4" t="s">
        <v>127</v>
      </c>
      <c r="AJ112" s="14">
        <v>0.9</v>
      </c>
      <c r="AK112" s="14">
        <v>1</v>
      </c>
    </row>
    <row r="113" spans="2:37" x14ac:dyDescent="0.25">
      <c r="B113" s="16" t="s">
        <v>128</v>
      </c>
      <c r="C113" s="8">
        <v>308.54000000000002</v>
      </c>
      <c r="D113" s="14">
        <v>227.67</v>
      </c>
      <c r="E113" s="8">
        <v>109.8</v>
      </c>
      <c r="F113" s="15">
        <f t="shared" si="22"/>
        <v>252.76405776929599</v>
      </c>
      <c r="G113" s="8">
        <v>0.9</v>
      </c>
      <c r="H113" s="4">
        <v>441.67</v>
      </c>
      <c r="J113" s="14">
        <v>1</v>
      </c>
      <c r="K113" s="47">
        <f t="shared" si="23"/>
        <v>0</v>
      </c>
      <c r="L113" s="15">
        <f t="shared" si="16"/>
        <v>252.96666666666664</v>
      </c>
      <c r="M113" s="47">
        <f t="shared" si="17"/>
        <v>110.26561360843387</v>
      </c>
      <c r="N113" s="15">
        <f t="shared" si="18"/>
        <v>227.67</v>
      </c>
      <c r="O113" s="47">
        <f t="shared" si="24"/>
        <v>0</v>
      </c>
      <c r="P113" s="15">
        <f t="shared" si="25"/>
        <v>110.26561360843387</v>
      </c>
      <c r="Q113" s="47">
        <f t="shared" si="26"/>
        <v>-5.3331872593756771</v>
      </c>
      <c r="R113" s="15">
        <f t="shared" si="19"/>
        <v>49.8</v>
      </c>
      <c r="S113" s="47">
        <f t="shared" si="20"/>
        <v>233.05293154131314</v>
      </c>
      <c r="T113" s="6">
        <f t="shared" si="21"/>
        <v>0.97690253666532867</v>
      </c>
      <c r="U113" s="4" t="s">
        <v>128</v>
      </c>
      <c r="AJ113" s="14">
        <v>0.9</v>
      </c>
      <c r="AK113" s="14">
        <v>1</v>
      </c>
    </row>
    <row r="114" spans="2:37" x14ac:dyDescent="0.25">
      <c r="B114" s="16" t="s">
        <v>129</v>
      </c>
      <c r="C114" s="8">
        <v>339.64</v>
      </c>
      <c r="D114" s="14">
        <v>227.01</v>
      </c>
      <c r="E114" s="8">
        <v>112.6</v>
      </c>
      <c r="F114" s="15">
        <f t="shared" si="22"/>
        <v>253.40146033517644</v>
      </c>
      <c r="G114" s="8">
        <v>0.89</v>
      </c>
      <c r="H114" s="4">
        <v>444.41</v>
      </c>
      <c r="J114" s="14">
        <v>1</v>
      </c>
      <c r="K114" s="47">
        <f t="shared" si="23"/>
        <v>0</v>
      </c>
      <c r="L114" s="15">
        <f t="shared" si="16"/>
        <v>255.06741573033707</v>
      </c>
      <c r="M114" s="47">
        <f t="shared" si="17"/>
        <v>116.30067268658681</v>
      </c>
      <c r="N114" s="15">
        <f t="shared" si="18"/>
        <v>227.01</v>
      </c>
      <c r="O114" s="47">
        <f t="shared" si="24"/>
        <v>0</v>
      </c>
      <c r="P114" s="15">
        <f t="shared" si="25"/>
        <v>116.30067268658681</v>
      </c>
      <c r="Q114" s="47">
        <f t="shared" si="26"/>
        <v>6.0350590781529405</v>
      </c>
      <c r="R114" s="15">
        <f t="shared" si="19"/>
        <v>52.599999999999994</v>
      </c>
      <c r="S114" s="47">
        <f t="shared" si="20"/>
        <v>233.02424787991484</v>
      </c>
      <c r="T114" s="6">
        <f t="shared" si="21"/>
        <v>0.97419046329026582</v>
      </c>
      <c r="U114" s="4" t="s">
        <v>129</v>
      </c>
      <c r="AJ114" s="14">
        <v>0.9</v>
      </c>
      <c r="AK114" s="14">
        <v>1</v>
      </c>
    </row>
    <row r="115" spans="2:37" x14ac:dyDescent="0.25">
      <c r="B115" s="16" t="s">
        <v>130</v>
      </c>
      <c r="C115" s="8">
        <v>336.84</v>
      </c>
      <c r="D115" s="14">
        <v>219.65</v>
      </c>
      <c r="E115" s="8">
        <v>112.95</v>
      </c>
      <c r="F115" s="15">
        <f t="shared" si="22"/>
        <v>246.98952406934185</v>
      </c>
      <c r="G115" s="8">
        <v>0.89</v>
      </c>
      <c r="H115" s="4">
        <v>445.86</v>
      </c>
      <c r="J115" s="14">
        <v>1</v>
      </c>
      <c r="K115" s="47">
        <f t="shared" si="23"/>
        <v>0</v>
      </c>
      <c r="L115" s="15">
        <f t="shared" si="16"/>
        <v>246.79775280898878</v>
      </c>
      <c r="M115" s="47">
        <f t="shared" si="17"/>
        <v>112.53003284264479</v>
      </c>
      <c r="N115" s="15">
        <f t="shared" si="18"/>
        <v>219.65</v>
      </c>
      <c r="O115" s="47">
        <f t="shared" si="24"/>
        <v>0</v>
      </c>
      <c r="P115" s="15">
        <f t="shared" si="25"/>
        <v>112.53003284264479</v>
      </c>
      <c r="Q115" s="47">
        <f t="shared" si="26"/>
        <v>-3.7706398439420212</v>
      </c>
      <c r="R115" s="15">
        <f t="shared" si="19"/>
        <v>52.95</v>
      </c>
      <c r="S115" s="47">
        <f t="shared" si="20"/>
        <v>225.9420832868459</v>
      </c>
      <c r="T115" s="6">
        <f t="shared" si="21"/>
        <v>0.97215178688576687</v>
      </c>
      <c r="U115" s="4" t="s">
        <v>130</v>
      </c>
      <c r="AJ115" s="14">
        <v>0.9</v>
      </c>
      <c r="AK115" s="14">
        <v>1</v>
      </c>
    </row>
    <row r="116" spans="2:37" x14ac:dyDescent="0.25">
      <c r="B116" s="16" t="s">
        <v>131</v>
      </c>
      <c r="C116" s="8">
        <v>326.60000000000002</v>
      </c>
      <c r="D116" s="14">
        <v>251.26</v>
      </c>
      <c r="E116" s="8">
        <v>115.02</v>
      </c>
      <c r="F116" s="15">
        <f t="shared" si="22"/>
        <v>276.33528185883176</v>
      </c>
      <c r="G116" s="8">
        <v>0.9</v>
      </c>
      <c r="H116" s="4">
        <v>444.73</v>
      </c>
      <c r="J116" s="14">
        <v>1</v>
      </c>
      <c r="K116" s="47">
        <f t="shared" si="23"/>
        <v>0</v>
      </c>
      <c r="L116" s="15">
        <f t="shared" si="16"/>
        <v>279.17777777777775</v>
      </c>
      <c r="M116" s="47">
        <f t="shared" si="17"/>
        <v>121.69077206155882</v>
      </c>
      <c r="N116" s="15">
        <f t="shared" si="18"/>
        <v>251.26</v>
      </c>
      <c r="O116" s="47">
        <f t="shared" si="24"/>
        <v>0</v>
      </c>
      <c r="P116" s="15">
        <f t="shared" si="25"/>
        <v>121.69077206155882</v>
      </c>
      <c r="Q116" s="47">
        <f t="shared" si="26"/>
        <v>9.1607392189140313</v>
      </c>
      <c r="R116" s="15">
        <f t="shared" si="19"/>
        <v>55.019999999999996</v>
      </c>
      <c r="S116" s="47">
        <f t="shared" si="20"/>
        <v>257.21350664379969</v>
      </c>
      <c r="T116" s="6">
        <f t="shared" si="21"/>
        <v>0.97685383352731792</v>
      </c>
      <c r="U116" s="4" t="s">
        <v>131</v>
      </c>
      <c r="AJ116" s="14">
        <v>0.9</v>
      </c>
      <c r="AK116" s="14">
        <v>1</v>
      </c>
    </row>
    <row r="117" spans="2:37" x14ac:dyDescent="0.25">
      <c r="B117" s="16" t="s">
        <v>132</v>
      </c>
      <c r="C117" s="8">
        <v>391.82</v>
      </c>
      <c r="D117" s="14">
        <v>247.48</v>
      </c>
      <c r="E117" s="8">
        <v>115.93</v>
      </c>
      <c r="F117" s="15">
        <f t="shared" si="22"/>
        <v>273.28760546354823</v>
      </c>
      <c r="G117" s="8">
        <v>0.9</v>
      </c>
      <c r="H117" s="4">
        <v>445.76</v>
      </c>
      <c r="J117" s="14">
        <v>1</v>
      </c>
      <c r="K117" s="47">
        <f t="shared" si="23"/>
        <v>0</v>
      </c>
      <c r="L117" s="15">
        <f t="shared" si="16"/>
        <v>274.97777777777776</v>
      </c>
      <c r="M117" s="47">
        <f t="shared" si="17"/>
        <v>119.86003450527174</v>
      </c>
      <c r="N117" s="15">
        <f t="shared" si="18"/>
        <v>247.48</v>
      </c>
      <c r="O117" s="47">
        <f t="shared" si="24"/>
        <v>0</v>
      </c>
      <c r="P117" s="15">
        <f t="shared" si="25"/>
        <v>119.86003450527174</v>
      </c>
      <c r="Q117" s="47">
        <f t="shared" si="26"/>
        <v>-1.830737556287076</v>
      </c>
      <c r="R117" s="15">
        <f t="shared" si="19"/>
        <v>55.930000000000007</v>
      </c>
      <c r="S117" s="47">
        <f t="shared" si="20"/>
        <v>253.72133394730525</v>
      </c>
      <c r="T117" s="6">
        <f t="shared" si="21"/>
        <v>0.97540083109999132</v>
      </c>
      <c r="U117" s="4" t="s">
        <v>132</v>
      </c>
      <c r="AJ117" s="14">
        <v>0.9</v>
      </c>
      <c r="AK117" s="14">
        <v>1</v>
      </c>
    </row>
    <row r="118" spans="2:37" x14ac:dyDescent="0.25">
      <c r="B118" s="16" t="s">
        <v>133</v>
      </c>
      <c r="C118" s="8">
        <v>294.14</v>
      </c>
      <c r="D118" s="14">
        <v>232.69</v>
      </c>
      <c r="E118" s="8">
        <v>116.34</v>
      </c>
      <c r="F118" s="15">
        <f t="shared" si="22"/>
        <v>260.15309281267446</v>
      </c>
      <c r="G118" s="8">
        <v>0.89</v>
      </c>
      <c r="H118" s="4">
        <v>447.78</v>
      </c>
      <c r="J118" s="14">
        <v>1</v>
      </c>
      <c r="K118" s="47">
        <f t="shared" si="23"/>
        <v>0</v>
      </c>
      <c r="L118" s="15">
        <f t="shared" si="16"/>
        <v>261.44943820224717</v>
      </c>
      <c r="M118" s="47">
        <f t="shared" si="17"/>
        <v>119.21062300093337</v>
      </c>
      <c r="N118" s="15">
        <f t="shared" si="18"/>
        <v>232.69</v>
      </c>
      <c r="O118" s="47">
        <f t="shared" si="24"/>
        <v>0</v>
      </c>
      <c r="P118" s="15">
        <f t="shared" si="25"/>
        <v>119.21062300093337</v>
      </c>
      <c r="Q118" s="47">
        <f t="shared" si="26"/>
        <v>-0.64941150433837436</v>
      </c>
      <c r="R118" s="15">
        <f t="shared" si="19"/>
        <v>56.34</v>
      </c>
      <c r="S118" s="47">
        <f t="shared" si="20"/>
        <v>239.41351611803373</v>
      </c>
      <c r="T118" s="6">
        <f t="shared" si="21"/>
        <v>0.97191672288577491</v>
      </c>
      <c r="U118" s="4" t="s">
        <v>133</v>
      </c>
      <c r="AJ118" s="14">
        <v>0.9</v>
      </c>
      <c r="AK118" s="14">
        <v>1</v>
      </c>
    </row>
    <row r="119" spans="2:37" x14ac:dyDescent="0.25">
      <c r="B119" s="16" t="s">
        <v>134</v>
      </c>
      <c r="C119" s="8">
        <v>333.18</v>
      </c>
      <c r="D119" s="14">
        <v>211.91</v>
      </c>
      <c r="E119" s="8">
        <v>116.79</v>
      </c>
      <c r="F119" s="15">
        <f t="shared" si="22"/>
        <v>241.96229499655519</v>
      </c>
      <c r="G119" s="8">
        <v>0.87</v>
      </c>
      <c r="H119" s="4">
        <v>447.74</v>
      </c>
      <c r="J119" s="14">
        <v>1</v>
      </c>
      <c r="K119" s="47">
        <f t="shared" si="23"/>
        <v>0</v>
      </c>
      <c r="L119" s="15">
        <f t="shared" si="16"/>
        <v>243.57471264367817</v>
      </c>
      <c r="M119" s="47">
        <f t="shared" si="17"/>
        <v>120.09493136452673</v>
      </c>
      <c r="N119" s="15">
        <f t="shared" si="18"/>
        <v>211.91</v>
      </c>
      <c r="O119" s="47">
        <f t="shared" si="24"/>
        <v>0</v>
      </c>
      <c r="P119" s="15">
        <f t="shared" si="25"/>
        <v>120.09493136452673</v>
      </c>
      <c r="Q119" s="47">
        <f t="shared" si="26"/>
        <v>0.8843083635933624</v>
      </c>
      <c r="R119" s="15">
        <f t="shared" si="19"/>
        <v>56.790000000000006</v>
      </c>
      <c r="S119" s="47">
        <f t="shared" si="20"/>
        <v>219.3876755882153</v>
      </c>
      <c r="T119" s="6">
        <f t="shared" si="21"/>
        <v>0.96591569891897344</v>
      </c>
      <c r="U119" s="4" t="s">
        <v>134</v>
      </c>
      <c r="AJ119" s="14">
        <v>0.9</v>
      </c>
      <c r="AK119" s="14">
        <v>1</v>
      </c>
    </row>
    <row r="120" spans="2:37" x14ac:dyDescent="0.25">
      <c r="B120" s="16" t="s">
        <v>135</v>
      </c>
      <c r="C120" s="8">
        <v>378.18</v>
      </c>
      <c r="D120" s="14">
        <v>236.24</v>
      </c>
      <c r="E120" s="8">
        <v>117.88</v>
      </c>
      <c r="F120" s="15">
        <f t="shared" si="22"/>
        <v>264.01710550644253</v>
      </c>
      <c r="G120" s="8">
        <v>0.89</v>
      </c>
      <c r="H120" s="4">
        <v>444.81</v>
      </c>
      <c r="J120" s="14">
        <v>1</v>
      </c>
      <c r="K120" s="47">
        <f t="shared" si="23"/>
        <v>0</v>
      </c>
      <c r="L120" s="15">
        <f t="shared" si="16"/>
        <v>265.43820224719104</v>
      </c>
      <c r="M120" s="47">
        <f t="shared" si="17"/>
        <v>121.02934194739998</v>
      </c>
      <c r="N120" s="15">
        <f t="shared" si="18"/>
        <v>236.24</v>
      </c>
      <c r="O120" s="47">
        <f t="shared" si="24"/>
        <v>0</v>
      </c>
      <c r="P120" s="15">
        <f t="shared" si="25"/>
        <v>121.02934194739998</v>
      </c>
      <c r="Q120" s="47">
        <f t="shared" si="26"/>
        <v>0.93441058287325518</v>
      </c>
      <c r="R120" s="15">
        <f t="shared" si="19"/>
        <v>57.879999999999995</v>
      </c>
      <c r="S120" s="47">
        <f t="shared" si="20"/>
        <v>243.22712019838579</v>
      </c>
      <c r="T120" s="6">
        <f t="shared" si="21"/>
        <v>0.97127326840573203</v>
      </c>
      <c r="U120" s="4" t="s">
        <v>135</v>
      </c>
      <c r="AJ120" s="14">
        <v>0.9</v>
      </c>
      <c r="AK120" s="14">
        <v>1</v>
      </c>
    </row>
    <row r="121" spans="2:37" x14ac:dyDescent="0.25">
      <c r="B121" s="16" t="s">
        <v>136</v>
      </c>
      <c r="C121" s="8">
        <v>303.02</v>
      </c>
      <c r="D121" s="14">
        <v>231.14</v>
      </c>
      <c r="E121" s="8">
        <v>114.93</v>
      </c>
      <c r="F121" s="15">
        <f t="shared" si="22"/>
        <v>258.13679416154525</v>
      </c>
      <c r="G121" s="8">
        <v>0.89</v>
      </c>
      <c r="H121" s="4">
        <v>445.52</v>
      </c>
      <c r="J121" s="14">
        <v>1</v>
      </c>
      <c r="K121" s="47">
        <f t="shared" si="23"/>
        <v>0</v>
      </c>
      <c r="L121" s="15">
        <f t="shared" si="16"/>
        <v>259.70786516853929</v>
      </c>
      <c r="M121" s="47">
        <f t="shared" si="17"/>
        <v>118.41653444684231</v>
      </c>
      <c r="N121" s="15">
        <f t="shared" si="18"/>
        <v>231.14</v>
      </c>
      <c r="O121" s="47">
        <f t="shared" si="24"/>
        <v>0</v>
      </c>
      <c r="P121" s="15">
        <f t="shared" si="25"/>
        <v>118.41653444684231</v>
      </c>
      <c r="Q121" s="47">
        <f t="shared" si="26"/>
        <v>-2.612807500557679</v>
      </c>
      <c r="R121" s="15">
        <f t="shared" si="19"/>
        <v>54.930000000000007</v>
      </c>
      <c r="S121" s="47">
        <f t="shared" si="20"/>
        <v>237.57736529391852</v>
      </c>
      <c r="T121" s="6">
        <f t="shared" si="21"/>
        <v>0.97290413046733404</v>
      </c>
      <c r="U121" s="4" t="s">
        <v>136</v>
      </c>
      <c r="AJ121" s="14">
        <v>0.9</v>
      </c>
      <c r="AK121" s="14">
        <v>1</v>
      </c>
    </row>
    <row r="122" spans="2:37" x14ac:dyDescent="0.25">
      <c r="B122" s="16" t="s">
        <v>137</v>
      </c>
      <c r="C122" s="8">
        <v>395.5</v>
      </c>
      <c r="D122" s="14">
        <v>259.48</v>
      </c>
      <c r="E122" s="8">
        <v>114.44</v>
      </c>
      <c r="F122" s="15">
        <f t="shared" si="22"/>
        <v>283.59545835573607</v>
      </c>
      <c r="G122" s="8">
        <v>0.91</v>
      </c>
      <c r="H122" s="4">
        <v>444.48</v>
      </c>
      <c r="J122" s="14">
        <v>1</v>
      </c>
      <c r="K122" s="47">
        <f t="shared" si="23"/>
        <v>0</v>
      </c>
      <c r="L122" s="15">
        <f t="shared" si="16"/>
        <v>285.14285714285717</v>
      </c>
      <c r="M122" s="47">
        <f t="shared" si="17"/>
        <v>118.22258066711213</v>
      </c>
      <c r="N122" s="15">
        <f t="shared" si="18"/>
        <v>259.48</v>
      </c>
      <c r="O122" s="47">
        <f t="shared" si="24"/>
        <v>0</v>
      </c>
      <c r="P122" s="15">
        <f t="shared" si="25"/>
        <v>118.22258066711213</v>
      </c>
      <c r="Q122" s="47">
        <f t="shared" si="26"/>
        <v>-0.19395377973017958</v>
      </c>
      <c r="R122" s="15">
        <f t="shared" si="19"/>
        <v>54.44</v>
      </c>
      <c r="S122" s="47">
        <f t="shared" si="20"/>
        <v>265.12937219402909</v>
      </c>
      <c r="T122" s="6">
        <f t="shared" si="21"/>
        <v>0.97869201685471985</v>
      </c>
      <c r="U122" s="4" t="s">
        <v>137</v>
      </c>
      <c r="AJ122" s="14">
        <v>0.9</v>
      </c>
      <c r="AK122" s="14">
        <v>1</v>
      </c>
    </row>
    <row r="123" spans="2:37" x14ac:dyDescent="0.25">
      <c r="B123" s="16" t="s">
        <v>138</v>
      </c>
      <c r="C123" s="8">
        <v>389</v>
      </c>
      <c r="D123" s="14">
        <v>258.58</v>
      </c>
      <c r="E123" s="8">
        <v>116.85</v>
      </c>
      <c r="F123" s="15">
        <f t="shared" si="22"/>
        <v>283.75612574885497</v>
      </c>
      <c r="G123" s="8">
        <v>0.91</v>
      </c>
      <c r="H123" s="4">
        <v>444.61</v>
      </c>
      <c r="J123" s="14">
        <v>1</v>
      </c>
      <c r="K123" s="47">
        <f t="shared" si="23"/>
        <v>0</v>
      </c>
      <c r="L123" s="15">
        <f t="shared" si="16"/>
        <v>284.15384615384613</v>
      </c>
      <c r="M123" s="47">
        <f t="shared" si="17"/>
        <v>117.81252855288211</v>
      </c>
      <c r="N123" s="15">
        <f t="shared" si="18"/>
        <v>258.58</v>
      </c>
      <c r="O123" s="47">
        <f t="shared" si="24"/>
        <v>0</v>
      </c>
      <c r="P123" s="15">
        <f t="shared" si="25"/>
        <v>117.81252855288211</v>
      </c>
      <c r="Q123" s="47">
        <f t="shared" si="26"/>
        <v>-0.41005211423001242</v>
      </c>
      <c r="R123" s="15">
        <f t="shared" si="19"/>
        <v>56.849999999999994</v>
      </c>
      <c r="S123" s="47">
        <f t="shared" si="20"/>
        <v>264.75562109235756</v>
      </c>
      <c r="T123" s="6">
        <f t="shared" si="21"/>
        <v>0.97667425882450565</v>
      </c>
      <c r="U123" s="4" t="s">
        <v>138</v>
      </c>
      <c r="AJ123" s="14">
        <v>0.9</v>
      </c>
      <c r="AK123" s="14">
        <v>1</v>
      </c>
    </row>
    <row r="124" spans="2:37" x14ac:dyDescent="0.25">
      <c r="B124" s="16" t="s">
        <v>139</v>
      </c>
      <c r="C124" s="8">
        <v>367.82</v>
      </c>
      <c r="D124" s="14">
        <v>246.85</v>
      </c>
      <c r="E124" s="8">
        <v>117.81</v>
      </c>
      <c r="F124" s="15">
        <f t="shared" si="22"/>
        <v>273.52169676279794</v>
      </c>
      <c r="G124" s="8">
        <v>0.9</v>
      </c>
      <c r="H124" s="4">
        <v>444.27</v>
      </c>
      <c r="J124" s="14">
        <v>1</v>
      </c>
      <c r="K124" s="47">
        <f t="shared" si="23"/>
        <v>0</v>
      </c>
      <c r="L124" s="15">
        <f t="shared" si="16"/>
        <v>274.27777777777777</v>
      </c>
      <c r="M124" s="47">
        <f t="shared" si="17"/>
        <v>119.5549115792239</v>
      </c>
      <c r="N124" s="15">
        <f t="shared" si="18"/>
        <v>246.85</v>
      </c>
      <c r="O124" s="47">
        <f t="shared" si="24"/>
        <v>0</v>
      </c>
      <c r="P124" s="15">
        <f t="shared" si="25"/>
        <v>119.5549115792239</v>
      </c>
      <c r="Q124" s="47">
        <f t="shared" si="26"/>
        <v>1.7423830263417841</v>
      </c>
      <c r="R124" s="15">
        <f t="shared" si="19"/>
        <v>57.81</v>
      </c>
      <c r="S124" s="47">
        <f t="shared" si="20"/>
        <v>253.52893049906555</v>
      </c>
      <c r="T124" s="6">
        <f t="shared" si="21"/>
        <v>0.97365614059934602</v>
      </c>
      <c r="U124" s="4" t="s">
        <v>139</v>
      </c>
      <c r="AJ124" s="14">
        <v>0.9</v>
      </c>
      <c r="AK124" s="14">
        <v>1</v>
      </c>
    </row>
    <row r="125" spans="2:37" x14ac:dyDescent="0.25">
      <c r="B125" s="16" t="s">
        <v>140</v>
      </c>
      <c r="C125" s="8">
        <v>394.62</v>
      </c>
      <c r="D125" s="14">
        <v>231.08</v>
      </c>
      <c r="E125" s="8">
        <v>114.62</v>
      </c>
      <c r="F125" s="15">
        <f t="shared" si="22"/>
        <v>257.94517014280382</v>
      </c>
      <c r="G125" s="8">
        <v>0.89</v>
      </c>
      <c r="H125" s="4">
        <v>445.88</v>
      </c>
      <c r="J125" s="14">
        <v>1</v>
      </c>
      <c r="K125" s="47">
        <f t="shared" si="23"/>
        <v>0</v>
      </c>
      <c r="L125" s="15">
        <f t="shared" si="16"/>
        <v>259.64044943820227</v>
      </c>
      <c r="M125" s="47">
        <f t="shared" si="17"/>
        <v>118.38579553507107</v>
      </c>
      <c r="N125" s="15">
        <f t="shared" si="18"/>
        <v>231.08</v>
      </c>
      <c r="O125" s="47">
        <f t="shared" si="24"/>
        <v>0</v>
      </c>
      <c r="P125" s="15">
        <f t="shared" si="25"/>
        <v>118.38579553507107</v>
      </c>
      <c r="Q125" s="47">
        <f t="shared" si="26"/>
        <v>-1.1691160441528297</v>
      </c>
      <c r="R125" s="15">
        <f t="shared" si="19"/>
        <v>54.620000000000005</v>
      </c>
      <c r="S125" s="47">
        <f t="shared" si="20"/>
        <v>237.44749061634661</v>
      </c>
      <c r="T125" s="6">
        <f t="shared" si="21"/>
        <v>0.9731835842955493</v>
      </c>
      <c r="U125" s="4" t="s">
        <v>140</v>
      </c>
      <c r="AJ125" s="14">
        <v>0.9</v>
      </c>
      <c r="AK125" s="14">
        <v>1</v>
      </c>
    </row>
    <row r="126" spans="2:37" x14ac:dyDescent="0.25">
      <c r="B126" s="16" t="s">
        <v>141</v>
      </c>
      <c r="C126" s="8">
        <v>359.3</v>
      </c>
      <c r="D126" s="14">
        <v>247.43</v>
      </c>
      <c r="E126" s="8">
        <v>117.9</v>
      </c>
      <c r="F126" s="15">
        <f t="shared" si="22"/>
        <v>274.08395593321404</v>
      </c>
      <c r="G126" s="8">
        <v>0.9</v>
      </c>
      <c r="H126" s="4">
        <v>447.11</v>
      </c>
      <c r="J126" s="14">
        <v>1</v>
      </c>
      <c r="K126" s="47">
        <f t="shared" si="23"/>
        <v>0</v>
      </c>
      <c r="L126" s="15">
        <f t="shared" si="16"/>
        <v>274.92222222222222</v>
      </c>
      <c r="M126" s="47">
        <f t="shared" si="17"/>
        <v>119.83581840002985</v>
      </c>
      <c r="N126" s="15">
        <f t="shared" si="18"/>
        <v>247.43</v>
      </c>
      <c r="O126" s="47">
        <f t="shared" si="24"/>
        <v>0</v>
      </c>
      <c r="P126" s="15">
        <f t="shared" si="25"/>
        <v>119.83581840002985</v>
      </c>
      <c r="Q126" s="47">
        <f t="shared" si="26"/>
        <v>1.4500228649587825</v>
      </c>
      <c r="R126" s="15">
        <f t="shared" si="19"/>
        <v>57.900000000000006</v>
      </c>
      <c r="S126" s="47">
        <f t="shared" si="20"/>
        <v>254.11417689692169</v>
      </c>
      <c r="T126" s="6">
        <f t="shared" si="21"/>
        <v>0.97369616690204164</v>
      </c>
      <c r="U126" s="4" t="s">
        <v>141</v>
      </c>
      <c r="AJ126" s="14">
        <v>0.9</v>
      </c>
      <c r="AK126" s="14">
        <v>1</v>
      </c>
    </row>
    <row r="127" spans="2:37" x14ac:dyDescent="0.25">
      <c r="B127" s="16" t="s">
        <v>142</v>
      </c>
      <c r="C127" s="8">
        <v>321.06</v>
      </c>
      <c r="D127" s="14">
        <v>250.82</v>
      </c>
      <c r="E127" s="8">
        <v>116.62</v>
      </c>
      <c r="F127" s="15">
        <f t="shared" si="22"/>
        <v>276.6060317491287</v>
      </c>
      <c r="G127" s="8">
        <v>0.9</v>
      </c>
      <c r="H127" s="4">
        <v>448.58</v>
      </c>
      <c r="J127" s="14">
        <v>1</v>
      </c>
      <c r="K127" s="47">
        <f t="shared" si="23"/>
        <v>0</v>
      </c>
      <c r="L127" s="15">
        <f t="shared" si="16"/>
        <v>278.68888888888887</v>
      </c>
      <c r="M127" s="47">
        <f t="shared" si="17"/>
        <v>121.47767033543016</v>
      </c>
      <c r="N127" s="15">
        <f t="shared" si="18"/>
        <v>250.82</v>
      </c>
      <c r="O127" s="47">
        <f t="shared" si="24"/>
        <v>0</v>
      </c>
      <c r="P127" s="15">
        <f t="shared" si="25"/>
        <v>121.47767033543016</v>
      </c>
      <c r="Q127" s="47">
        <f t="shared" si="26"/>
        <v>1.6418519354003109</v>
      </c>
      <c r="R127" s="15">
        <f t="shared" si="19"/>
        <v>56.620000000000005</v>
      </c>
      <c r="S127" s="47">
        <f t="shared" si="20"/>
        <v>257.13128319984713</v>
      </c>
      <c r="T127" s="6">
        <f t="shared" si="21"/>
        <v>0.97545501612519903</v>
      </c>
      <c r="U127" s="4" t="s">
        <v>142</v>
      </c>
      <c r="AJ127" s="14">
        <v>0.9</v>
      </c>
      <c r="AK127" s="14">
        <v>1</v>
      </c>
    </row>
    <row r="128" spans="2:37" x14ac:dyDescent="0.25">
      <c r="B128" s="16" t="s">
        <v>143</v>
      </c>
      <c r="C128" s="8">
        <v>267.68</v>
      </c>
      <c r="D128" s="14">
        <v>236.51</v>
      </c>
      <c r="E128" s="8">
        <v>117.75</v>
      </c>
      <c r="F128" s="15">
        <f t="shared" si="22"/>
        <v>264.2007619216871</v>
      </c>
      <c r="G128" s="8">
        <v>0.89</v>
      </c>
      <c r="H128" s="4">
        <v>449.25</v>
      </c>
      <c r="J128" s="14">
        <v>1</v>
      </c>
      <c r="K128" s="47">
        <f t="shared" si="23"/>
        <v>0</v>
      </c>
      <c r="L128" s="15">
        <f t="shared" si="16"/>
        <v>265.74157303370782</v>
      </c>
      <c r="M128" s="47">
        <f t="shared" si="17"/>
        <v>121.16766705037065</v>
      </c>
      <c r="N128" s="15">
        <f t="shared" si="18"/>
        <v>236.51</v>
      </c>
      <c r="O128" s="47">
        <f t="shared" si="24"/>
        <v>0</v>
      </c>
      <c r="P128" s="15">
        <f t="shared" si="25"/>
        <v>121.16766705037065</v>
      </c>
      <c r="Q128" s="47">
        <f t="shared" si="26"/>
        <v>-0.31000328505950847</v>
      </c>
      <c r="R128" s="15">
        <f t="shared" si="19"/>
        <v>57.75</v>
      </c>
      <c r="S128" s="47">
        <f t="shared" si="20"/>
        <v>243.45850282953765</v>
      </c>
      <c r="T128" s="6">
        <f t="shared" si="21"/>
        <v>0.97145919017499749</v>
      </c>
      <c r="U128" s="4" t="s">
        <v>143</v>
      </c>
      <c r="AJ128" s="14">
        <v>0.9</v>
      </c>
      <c r="AK128" s="14">
        <v>1</v>
      </c>
    </row>
    <row r="129" spans="2:37" x14ac:dyDescent="0.25">
      <c r="B129" s="16" t="s">
        <v>144</v>
      </c>
      <c r="C129" s="8">
        <v>346.36</v>
      </c>
      <c r="D129" s="14">
        <v>265.81</v>
      </c>
      <c r="E129" s="8">
        <v>117.08</v>
      </c>
      <c r="F129" s="15">
        <f t="shared" si="22"/>
        <v>290.45254775952645</v>
      </c>
      <c r="G129" s="8">
        <v>0.91</v>
      </c>
      <c r="H129" s="4">
        <v>449.55</v>
      </c>
      <c r="J129" s="14">
        <v>1</v>
      </c>
      <c r="K129" s="47">
        <f t="shared" si="23"/>
        <v>0</v>
      </c>
      <c r="L129" s="15">
        <f t="shared" si="16"/>
        <v>292.09890109890108</v>
      </c>
      <c r="M129" s="47">
        <f t="shared" si="17"/>
        <v>121.1066138705298</v>
      </c>
      <c r="N129" s="15">
        <f t="shared" si="18"/>
        <v>265.81</v>
      </c>
      <c r="O129" s="47">
        <f t="shared" si="24"/>
        <v>0</v>
      </c>
      <c r="P129" s="15">
        <f t="shared" si="25"/>
        <v>121.1066138705298</v>
      </c>
      <c r="Q129" s="47">
        <f t="shared" si="26"/>
        <v>-6.1053179840854455E-2</v>
      </c>
      <c r="R129" s="15">
        <f t="shared" si="19"/>
        <v>57.08</v>
      </c>
      <c r="S129" s="47">
        <f t="shared" si="20"/>
        <v>271.86960569361185</v>
      </c>
      <c r="T129" s="6">
        <f t="shared" si="21"/>
        <v>0.97771135291805722</v>
      </c>
      <c r="U129" s="4" t="s">
        <v>144</v>
      </c>
      <c r="AJ129" s="14">
        <v>0.9</v>
      </c>
      <c r="AK129" s="14">
        <v>1</v>
      </c>
    </row>
    <row r="130" spans="2:37" x14ac:dyDescent="0.25">
      <c r="B130" s="16" t="s">
        <v>145</v>
      </c>
      <c r="C130" s="8">
        <v>402.14</v>
      </c>
      <c r="D130" s="14">
        <v>254.62</v>
      </c>
      <c r="E130" s="8">
        <v>117.23</v>
      </c>
      <c r="F130" s="15">
        <f t="shared" si="22"/>
        <v>280.3109296834499</v>
      </c>
      <c r="G130" s="8">
        <v>0.9</v>
      </c>
      <c r="H130" s="4">
        <v>451.22</v>
      </c>
      <c r="J130" s="14">
        <v>1</v>
      </c>
      <c r="K130" s="47">
        <f t="shared" si="23"/>
        <v>0</v>
      </c>
      <c r="L130" s="15">
        <f t="shared" si="16"/>
        <v>282.9111111111111</v>
      </c>
      <c r="M130" s="47">
        <f t="shared" si="17"/>
        <v>123.318094333814</v>
      </c>
      <c r="N130" s="15">
        <f t="shared" si="18"/>
        <v>254.62</v>
      </c>
      <c r="O130" s="47">
        <f t="shared" si="24"/>
        <v>0</v>
      </c>
      <c r="P130" s="15">
        <f t="shared" si="25"/>
        <v>123.318094333814</v>
      </c>
      <c r="Q130" s="47">
        <f t="shared" si="26"/>
        <v>2.2114804632842038</v>
      </c>
      <c r="R130" s="15">
        <f t="shared" si="19"/>
        <v>57.230000000000004</v>
      </c>
      <c r="S130" s="47">
        <f t="shared" si="20"/>
        <v>260.97244548036099</v>
      </c>
      <c r="T130" s="6">
        <f t="shared" si="21"/>
        <v>0.97565855863185746</v>
      </c>
      <c r="U130" s="4" t="s">
        <v>145</v>
      </c>
      <c r="AJ130" s="14">
        <v>0.9</v>
      </c>
      <c r="AK130" s="14">
        <v>1</v>
      </c>
    </row>
    <row r="131" spans="2:37" x14ac:dyDescent="0.25">
      <c r="B131" s="16" t="s">
        <v>146</v>
      </c>
      <c r="C131" s="8">
        <v>361.42</v>
      </c>
      <c r="D131" s="14">
        <v>265.95999999999998</v>
      </c>
      <c r="E131" s="8">
        <v>120.98</v>
      </c>
      <c r="F131" s="15">
        <f t="shared" si="22"/>
        <v>292.18295980429792</v>
      </c>
      <c r="G131" s="8">
        <v>0.91</v>
      </c>
      <c r="H131" s="4">
        <v>451.45</v>
      </c>
      <c r="J131" s="14">
        <v>1</v>
      </c>
      <c r="K131" s="47">
        <f t="shared" si="23"/>
        <v>0</v>
      </c>
      <c r="L131" s="15">
        <f t="shared" si="16"/>
        <v>292.26373626373623</v>
      </c>
      <c r="M131" s="47">
        <f t="shared" si="17"/>
        <v>121.17495588956812</v>
      </c>
      <c r="N131" s="15">
        <f t="shared" si="18"/>
        <v>265.95999999999998</v>
      </c>
      <c r="O131" s="47">
        <f t="shared" si="24"/>
        <v>0</v>
      </c>
      <c r="P131" s="15">
        <f t="shared" si="25"/>
        <v>121.17495588956812</v>
      </c>
      <c r="Q131" s="47">
        <f t="shared" si="26"/>
        <v>-2.1431384442458778</v>
      </c>
      <c r="R131" s="15">
        <f t="shared" si="19"/>
        <v>60.980000000000004</v>
      </c>
      <c r="S131" s="47">
        <f t="shared" si="20"/>
        <v>272.86128710390557</v>
      </c>
      <c r="T131" s="6">
        <f t="shared" si="21"/>
        <v>0.97470770889797353</v>
      </c>
      <c r="U131" s="4" t="s">
        <v>146</v>
      </c>
      <c r="AJ131" s="14">
        <v>0.9</v>
      </c>
      <c r="AK131" s="14">
        <v>1</v>
      </c>
    </row>
    <row r="132" spans="2:37" x14ac:dyDescent="0.25">
      <c r="B132" s="16" t="s">
        <v>147</v>
      </c>
      <c r="C132" s="8">
        <v>413.94</v>
      </c>
      <c r="D132" s="14">
        <v>246.69</v>
      </c>
      <c r="E132" s="8">
        <v>120.89</v>
      </c>
      <c r="F132" s="15">
        <f t="shared" si="22"/>
        <v>274.71867100726882</v>
      </c>
      <c r="G132" s="8">
        <v>0.89</v>
      </c>
      <c r="H132" s="4">
        <v>452.65</v>
      </c>
      <c r="J132" s="14">
        <v>1</v>
      </c>
      <c r="K132" s="47">
        <f t="shared" si="23"/>
        <v>0</v>
      </c>
      <c r="L132" s="15">
        <f t="shared" ref="L132:L195" si="27">D132/G132</f>
        <v>277.17977528089887</v>
      </c>
      <c r="M132" s="47">
        <f t="shared" ref="M132:M195" si="28">L132*SIN(ACOS(G132))</f>
        <v>126.38303574756222</v>
      </c>
      <c r="N132" s="15">
        <f t="shared" ref="N132:N195" si="29">D132/J132</f>
        <v>246.69</v>
      </c>
      <c r="O132" s="47">
        <f t="shared" si="24"/>
        <v>0</v>
      </c>
      <c r="P132" s="15">
        <f t="shared" si="25"/>
        <v>126.38303574756222</v>
      </c>
      <c r="Q132" s="47">
        <f t="shared" si="26"/>
        <v>5.2080798579940932</v>
      </c>
      <c r="R132" s="15">
        <f t="shared" ref="R132:R195" si="30">E132-$V$4</f>
        <v>60.89</v>
      </c>
      <c r="S132" s="47">
        <f t="shared" ref="S132:S195" si="31">IF(R132&gt;1,SQRT((D132)^2+(R132)^2),0)</f>
        <v>254.09358157970067</v>
      </c>
      <c r="T132" s="6">
        <f t="shared" ref="T132:T195" si="32">IF(S132&gt;0,D132/S132,1)</f>
        <v>0.97086277609346694</v>
      </c>
      <c r="U132" s="4" t="s">
        <v>147</v>
      </c>
      <c r="AJ132" s="14">
        <v>0.9</v>
      </c>
      <c r="AK132" s="14">
        <v>1</v>
      </c>
    </row>
    <row r="133" spans="2:37" x14ac:dyDescent="0.25">
      <c r="B133" s="16" t="s">
        <v>148</v>
      </c>
      <c r="C133" s="8">
        <v>389.32</v>
      </c>
      <c r="D133" s="14">
        <v>240.65</v>
      </c>
      <c r="E133" s="8">
        <v>116.86</v>
      </c>
      <c r="F133" s="15">
        <f t="shared" si="22"/>
        <v>267.52323656086401</v>
      </c>
      <c r="G133" s="8">
        <v>0.9</v>
      </c>
      <c r="H133" s="4">
        <v>452.69</v>
      </c>
      <c r="J133" s="14">
        <v>1</v>
      </c>
      <c r="K133" s="47">
        <f t="shared" si="23"/>
        <v>0</v>
      </c>
      <c r="L133" s="15">
        <f t="shared" si="27"/>
        <v>267.38888888888891</v>
      </c>
      <c r="M133" s="47">
        <f t="shared" si="28"/>
        <v>116.55211452922923</v>
      </c>
      <c r="N133" s="15">
        <f t="shared" si="29"/>
        <v>240.65</v>
      </c>
      <c r="O133" s="47">
        <f t="shared" si="24"/>
        <v>0</v>
      </c>
      <c r="P133" s="15">
        <f t="shared" si="25"/>
        <v>116.55211452922923</v>
      </c>
      <c r="Q133" s="47">
        <f t="shared" si="26"/>
        <v>-9.830921218332989</v>
      </c>
      <c r="R133" s="15">
        <f t="shared" si="30"/>
        <v>56.86</v>
      </c>
      <c r="S133" s="47">
        <f t="shared" si="31"/>
        <v>247.27612521228167</v>
      </c>
      <c r="T133" s="6">
        <f t="shared" si="32"/>
        <v>0.97320353832545192</v>
      </c>
      <c r="U133" s="4" t="s">
        <v>148</v>
      </c>
      <c r="AJ133" s="14">
        <v>0.9</v>
      </c>
      <c r="AK133" s="14">
        <v>1</v>
      </c>
    </row>
    <row r="134" spans="2:37" x14ac:dyDescent="0.25">
      <c r="B134" s="16" t="s">
        <v>149</v>
      </c>
      <c r="C134" s="8">
        <v>263.44</v>
      </c>
      <c r="D134" s="14">
        <v>216.86</v>
      </c>
      <c r="E134" s="8">
        <v>118.25</v>
      </c>
      <c r="F134" s="15">
        <f t="shared" si="22"/>
        <v>247.00470056256015</v>
      </c>
      <c r="G134" s="8">
        <v>0.89</v>
      </c>
      <c r="H134" s="4">
        <v>451.61</v>
      </c>
      <c r="J134" s="14">
        <v>1</v>
      </c>
      <c r="K134" s="47">
        <f t="shared" si="23"/>
        <v>0</v>
      </c>
      <c r="L134" s="15">
        <f t="shared" si="27"/>
        <v>243.66292134831463</v>
      </c>
      <c r="M134" s="47">
        <f t="shared" si="28"/>
        <v>111.1006734452809</v>
      </c>
      <c r="N134" s="15">
        <f t="shared" si="29"/>
        <v>216.86</v>
      </c>
      <c r="O134" s="47">
        <f t="shared" si="24"/>
        <v>0</v>
      </c>
      <c r="P134" s="15">
        <f t="shared" si="25"/>
        <v>111.1006734452809</v>
      </c>
      <c r="Q134" s="47">
        <f t="shared" si="26"/>
        <v>-5.4514410839483247</v>
      </c>
      <c r="R134" s="15">
        <f t="shared" si="30"/>
        <v>58.25</v>
      </c>
      <c r="S134" s="47">
        <f t="shared" si="31"/>
        <v>224.54692627600139</v>
      </c>
      <c r="T134" s="6">
        <f t="shared" si="32"/>
        <v>0.96576694945913888</v>
      </c>
      <c r="U134" s="4" t="s">
        <v>149</v>
      </c>
      <c r="AJ134" s="14">
        <v>0.9</v>
      </c>
      <c r="AK134" s="14">
        <v>1</v>
      </c>
    </row>
    <row r="135" spans="2:37" x14ac:dyDescent="0.25">
      <c r="B135" s="16" t="s">
        <v>150</v>
      </c>
      <c r="C135" s="8">
        <v>327.14</v>
      </c>
      <c r="D135" s="14">
        <v>245.6</v>
      </c>
      <c r="E135" s="8">
        <v>118.18</v>
      </c>
      <c r="F135" s="15">
        <f t="shared" si="22"/>
        <v>272.55434760795873</v>
      </c>
      <c r="G135" s="8">
        <v>0.89</v>
      </c>
      <c r="H135" s="4">
        <v>448.89</v>
      </c>
      <c r="J135" s="14">
        <v>1</v>
      </c>
      <c r="K135" s="47">
        <f t="shared" si="23"/>
        <v>0</v>
      </c>
      <c r="L135" s="15">
        <f t="shared" si="27"/>
        <v>275.95505617977528</v>
      </c>
      <c r="M135" s="47">
        <f t="shared" si="28"/>
        <v>125.82461218371755</v>
      </c>
      <c r="N135" s="15">
        <f t="shared" si="29"/>
        <v>245.6</v>
      </c>
      <c r="O135" s="47">
        <f t="shared" si="24"/>
        <v>0</v>
      </c>
      <c r="P135" s="15">
        <f t="shared" si="25"/>
        <v>125.82461218371755</v>
      </c>
      <c r="Q135" s="47">
        <f t="shared" si="26"/>
        <v>14.723938738436644</v>
      </c>
      <c r="R135" s="15">
        <f t="shared" si="30"/>
        <v>58.180000000000007</v>
      </c>
      <c r="S135" s="47">
        <f t="shared" si="31"/>
        <v>252.3970530731292</v>
      </c>
      <c r="T135" s="6">
        <f t="shared" si="32"/>
        <v>0.97306999828100271</v>
      </c>
      <c r="U135" s="4" t="s">
        <v>150</v>
      </c>
      <c r="AJ135" s="14">
        <v>0.9</v>
      </c>
      <c r="AK135" s="14">
        <v>1</v>
      </c>
    </row>
    <row r="136" spans="2:37" x14ac:dyDescent="0.25">
      <c r="B136" s="16" t="s">
        <v>151</v>
      </c>
      <c r="C136" s="8">
        <v>406.82</v>
      </c>
      <c r="D136" s="14">
        <v>255.93</v>
      </c>
      <c r="E136" s="8">
        <v>118.05</v>
      </c>
      <c r="F136" s="15">
        <f t="shared" si="22"/>
        <v>281.84387060924354</v>
      </c>
      <c r="G136" s="8">
        <v>0.9</v>
      </c>
      <c r="H136" s="4">
        <v>449.14</v>
      </c>
      <c r="J136" s="14">
        <v>1</v>
      </c>
      <c r="K136" s="47">
        <f t="shared" si="23"/>
        <v>0</v>
      </c>
      <c r="L136" s="15">
        <f t="shared" si="27"/>
        <v>284.36666666666667</v>
      </c>
      <c r="M136" s="47">
        <f t="shared" si="28"/>
        <v>123.95255629115159</v>
      </c>
      <c r="N136" s="15">
        <f t="shared" si="29"/>
        <v>255.93</v>
      </c>
      <c r="O136" s="47">
        <f t="shared" si="24"/>
        <v>0</v>
      </c>
      <c r="P136" s="15">
        <f t="shared" si="25"/>
        <v>123.95255629115159</v>
      </c>
      <c r="Q136" s="47">
        <f t="shared" si="26"/>
        <v>-1.8720558925659532</v>
      </c>
      <c r="R136" s="15">
        <f t="shared" si="30"/>
        <v>58.05</v>
      </c>
      <c r="S136" s="47">
        <f t="shared" si="31"/>
        <v>262.43088118588486</v>
      </c>
      <c r="T136" s="6">
        <f t="shared" si="32"/>
        <v>0.97522821568670437</v>
      </c>
      <c r="U136" s="4" t="s">
        <v>151</v>
      </c>
      <c r="AJ136" s="14">
        <v>0.9</v>
      </c>
      <c r="AK136" s="14">
        <v>1</v>
      </c>
    </row>
    <row r="137" spans="2:37" x14ac:dyDescent="0.25">
      <c r="B137" s="16" t="s">
        <v>152</v>
      </c>
      <c r="C137" s="8">
        <v>270.52</v>
      </c>
      <c r="D137" s="14">
        <v>236.4</v>
      </c>
      <c r="E137" s="8">
        <v>118.05</v>
      </c>
      <c r="F137" s="15">
        <f t="shared" si="22"/>
        <v>264.23618696158934</v>
      </c>
      <c r="G137" s="8">
        <v>0.89</v>
      </c>
      <c r="H137" s="4">
        <v>449.89</v>
      </c>
      <c r="J137" s="14">
        <v>1</v>
      </c>
      <c r="K137" s="47">
        <f t="shared" si="23"/>
        <v>0</v>
      </c>
      <c r="L137" s="15">
        <f t="shared" si="27"/>
        <v>265.61797752808991</v>
      </c>
      <c r="M137" s="47">
        <f t="shared" si="28"/>
        <v>121.11131237879003</v>
      </c>
      <c r="N137" s="15">
        <f t="shared" si="29"/>
        <v>236.4</v>
      </c>
      <c r="O137" s="47">
        <f t="shared" si="24"/>
        <v>0</v>
      </c>
      <c r="P137" s="15">
        <f t="shared" si="25"/>
        <v>121.11131237879003</v>
      </c>
      <c r="Q137" s="47">
        <f t="shared" si="26"/>
        <v>-2.8412439123615627</v>
      </c>
      <c r="R137" s="15">
        <f t="shared" si="30"/>
        <v>58.05</v>
      </c>
      <c r="S137" s="47">
        <f t="shared" si="31"/>
        <v>243.42301144304332</v>
      </c>
      <c r="T137" s="6">
        <f t="shared" si="32"/>
        <v>0.97114894191222934</v>
      </c>
      <c r="U137" s="4" t="s">
        <v>152</v>
      </c>
      <c r="AJ137" s="14">
        <v>0.9</v>
      </c>
      <c r="AK137" s="14">
        <v>1</v>
      </c>
    </row>
    <row r="138" spans="2:37" x14ac:dyDescent="0.25">
      <c r="B138" s="16" t="s">
        <v>153</v>
      </c>
      <c r="C138" s="8">
        <v>387.84</v>
      </c>
      <c r="D138" s="14">
        <v>267.83</v>
      </c>
      <c r="E138" s="8">
        <v>121.22</v>
      </c>
      <c r="F138" s="15">
        <f t="shared" si="22"/>
        <v>293.98502904059586</v>
      </c>
      <c r="G138" s="8">
        <v>0.91</v>
      </c>
      <c r="H138" s="4">
        <v>449.22</v>
      </c>
      <c r="J138" s="14">
        <v>1</v>
      </c>
      <c r="K138" s="47">
        <f t="shared" si="23"/>
        <v>0</v>
      </c>
      <c r="L138" s="15">
        <f t="shared" si="27"/>
        <v>294.31868131868129</v>
      </c>
      <c r="M138" s="47">
        <f t="shared" si="28"/>
        <v>122.02695306024602</v>
      </c>
      <c r="N138" s="15">
        <f t="shared" si="29"/>
        <v>267.83</v>
      </c>
      <c r="O138" s="47">
        <f t="shared" si="24"/>
        <v>0</v>
      </c>
      <c r="P138" s="15">
        <f t="shared" si="25"/>
        <v>122.02695306024602</v>
      </c>
      <c r="Q138" s="47">
        <f t="shared" si="26"/>
        <v>0.91564068145598299</v>
      </c>
      <c r="R138" s="15">
        <f t="shared" si="30"/>
        <v>61.22</v>
      </c>
      <c r="S138" s="47">
        <f t="shared" si="31"/>
        <v>274.73768816818705</v>
      </c>
      <c r="T138" s="6">
        <f t="shared" si="32"/>
        <v>0.97485715114571991</v>
      </c>
      <c r="U138" s="4" t="s">
        <v>153</v>
      </c>
      <c r="AJ138" s="14">
        <v>0.9</v>
      </c>
      <c r="AK138" s="14">
        <v>1</v>
      </c>
    </row>
    <row r="139" spans="2:37" x14ac:dyDescent="0.25">
      <c r="B139" s="16" t="s">
        <v>154</v>
      </c>
      <c r="C139" s="8">
        <v>296.66000000000003</v>
      </c>
      <c r="D139" s="14">
        <v>227.61</v>
      </c>
      <c r="E139" s="8">
        <v>119.61</v>
      </c>
      <c r="F139" s="15">
        <f t="shared" si="22"/>
        <v>257.12421939599545</v>
      </c>
      <c r="G139" s="8">
        <v>0.88</v>
      </c>
      <c r="H139" s="4">
        <v>450.73</v>
      </c>
      <c r="J139" s="14">
        <v>1</v>
      </c>
      <c r="K139" s="47">
        <f t="shared" si="23"/>
        <v>0</v>
      </c>
      <c r="L139" s="15">
        <f t="shared" si="27"/>
        <v>258.64772727272731</v>
      </c>
      <c r="M139" s="47">
        <f t="shared" si="28"/>
        <v>122.85086374684998</v>
      </c>
      <c r="N139" s="15">
        <f t="shared" si="29"/>
        <v>227.61</v>
      </c>
      <c r="O139" s="47">
        <f t="shared" si="24"/>
        <v>0</v>
      </c>
      <c r="P139" s="15">
        <f t="shared" si="25"/>
        <v>122.85086374684998</v>
      </c>
      <c r="Q139" s="47">
        <f t="shared" si="26"/>
        <v>0.82391068660396627</v>
      </c>
      <c r="R139" s="15">
        <f t="shared" si="30"/>
        <v>59.61</v>
      </c>
      <c r="S139" s="47">
        <f t="shared" si="31"/>
        <v>235.28634512015353</v>
      </c>
      <c r="T139" s="6">
        <f t="shared" si="32"/>
        <v>0.96737445551192769</v>
      </c>
      <c r="U139" s="4" t="s">
        <v>154</v>
      </c>
      <c r="AJ139" s="14">
        <v>0.9</v>
      </c>
      <c r="AK139" s="14">
        <v>1</v>
      </c>
    </row>
    <row r="140" spans="2:37" x14ac:dyDescent="0.25">
      <c r="B140" s="16" t="s">
        <v>155</v>
      </c>
      <c r="C140" s="8">
        <v>283.64</v>
      </c>
      <c r="D140" s="14">
        <v>228.13</v>
      </c>
      <c r="E140" s="8">
        <v>119.39</v>
      </c>
      <c r="F140" s="15">
        <f t="shared" si="22"/>
        <v>257.48256057449794</v>
      </c>
      <c r="G140" s="8">
        <v>0.88</v>
      </c>
      <c r="H140" s="4">
        <v>451.37</v>
      </c>
      <c r="J140" s="14">
        <v>1</v>
      </c>
      <c r="K140" s="47">
        <f t="shared" si="23"/>
        <v>0</v>
      </c>
      <c r="L140" s="15">
        <f t="shared" si="27"/>
        <v>259.23863636363637</v>
      </c>
      <c r="M140" s="47">
        <f t="shared" si="28"/>
        <v>123.13153001436177</v>
      </c>
      <c r="N140" s="15">
        <f t="shared" si="29"/>
        <v>228.13</v>
      </c>
      <c r="O140" s="47">
        <f t="shared" si="24"/>
        <v>0</v>
      </c>
      <c r="P140" s="15">
        <f t="shared" si="25"/>
        <v>123.13153001436177</v>
      </c>
      <c r="Q140" s="47">
        <f t="shared" si="26"/>
        <v>0.28066626751179058</v>
      </c>
      <c r="R140" s="15">
        <f t="shared" si="30"/>
        <v>59.39</v>
      </c>
      <c r="S140" s="47">
        <f t="shared" si="31"/>
        <v>235.73389446577258</v>
      </c>
      <c r="T140" s="6">
        <f t="shared" si="32"/>
        <v>0.96774373713629613</v>
      </c>
      <c r="U140" s="4" t="s">
        <v>155</v>
      </c>
      <c r="AJ140" s="14">
        <v>0.9</v>
      </c>
      <c r="AK140" s="14">
        <v>1</v>
      </c>
    </row>
    <row r="141" spans="2:37" x14ac:dyDescent="0.25">
      <c r="B141" s="16" t="s">
        <v>156</v>
      </c>
      <c r="C141" s="8">
        <v>381.22</v>
      </c>
      <c r="D141" s="14">
        <v>226.31</v>
      </c>
      <c r="E141" s="8">
        <v>120.31</v>
      </c>
      <c r="F141" s="15">
        <f t="shared" si="22"/>
        <v>256.30199413972571</v>
      </c>
      <c r="G141" s="8">
        <v>0.88</v>
      </c>
      <c r="H141" s="4">
        <v>450.54</v>
      </c>
      <c r="J141" s="14">
        <v>1</v>
      </c>
      <c r="K141" s="47">
        <f t="shared" si="23"/>
        <v>0</v>
      </c>
      <c r="L141" s="15">
        <f t="shared" si="27"/>
        <v>257.17045454545456</v>
      </c>
      <c r="M141" s="47">
        <f t="shared" si="28"/>
        <v>122.14919807807046</v>
      </c>
      <c r="N141" s="15">
        <f t="shared" si="29"/>
        <v>226.31</v>
      </c>
      <c r="O141" s="47">
        <f t="shared" si="24"/>
        <v>0</v>
      </c>
      <c r="P141" s="15">
        <f t="shared" si="25"/>
        <v>122.14919807807046</v>
      </c>
      <c r="Q141" s="47">
        <f t="shared" si="26"/>
        <v>-0.98233193629131677</v>
      </c>
      <c r="R141" s="15">
        <f t="shared" si="30"/>
        <v>60.31</v>
      </c>
      <c r="S141" s="47">
        <f t="shared" si="31"/>
        <v>234.20826672002846</v>
      </c>
      <c r="T141" s="6">
        <f t="shared" si="32"/>
        <v>0.9662767380902485</v>
      </c>
      <c r="U141" s="4" t="s">
        <v>156</v>
      </c>
      <c r="AJ141" s="14">
        <v>0.9</v>
      </c>
      <c r="AK141" s="14">
        <v>1</v>
      </c>
    </row>
    <row r="142" spans="2:37" x14ac:dyDescent="0.25">
      <c r="B142" s="16" t="s">
        <v>157</v>
      </c>
      <c r="C142" s="8">
        <v>265.48</v>
      </c>
      <c r="D142" s="14">
        <v>242.29</v>
      </c>
      <c r="E142" s="8">
        <v>119.57</v>
      </c>
      <c r="F142" s="15">
        <f t="shared" si="22"/>
        <v>270.18776619232779</v>
      </c>
      <c r="G142" s="8">
        <v>0.89</v>
      </c>
      <c r="H142" s="4">
        <v>452.05</v>
      </c>
      <c r="J142" s="14">
        <v>1</v>
      </c>
      <c r="K142" s="47">
        <f t="shared" si="23"/>
        <v>0</v>
      </c>
      <c r="L142" s="15">
        <f t="shared" si="27"/>
        <v>272.23595505617976</v>
      </c>
      <c r="M142" s="47">
        <f t="shared" si="28"/>
        <v>124.12884888433601</v>
      </c>
      <c r="N142" s="15">
        <f t="shared" si="29"/>
        <v>242.29</v>
      </c>
      <c r="O142" s="47">
        <f t="shared" si="24"/>
        <v>0</v>
      </c>
      <c r="P142" s="15">
        <f t="shared" si="25"/>
        <v>124.12884888433601</v>
      </c>
      <c r="Q142" s="47">
        <f t="shared" si="26"/>
        <v>1.9796508062655533</v>
      </c>
      <c r="R142" s="15">
        <f t="shared" si="30"/>
        <v>59.569999999999993</v>
      </c>
      <c r="S142" s="47">
        <f t="shared" si="31"/>
        <v>249.50556907612301</v>
      </c>
      <c r="T142" s="6">
        <f t="shared" si="32"/>
        <v>0.97108052897239505</v>
      </c>
      <c r="U142" s="4" t="s">
        <v>157</v>
      </c>
      <c r="AJ142" s="14">
        <v>0.9</v>
      </c>
      <c r="AK142" s="14">
        <v>1</v>
      </c>
    </row>
    <row r="143" spans="2:37" x14ac:dyDescent="0.25">
      <c r="B143" s="16" t="s">
        <v>158</v>
      </c>
      <c r="C143" s="8">
        <v>388.9</v>
      </c>
      <c r="D143" s="14">
        <v>252.64</v>
      </c>
      <c r="E143" s="8">
        <v>119.75</v>
      </c>
      <c r="F143" s="15">
        <f t="shared" si="22"/>
        <v>279.58367638329673</v>
      </c>
      <c r="G143" s="8">
        <v>0.9</v>
      </c>
      <c r="H143" s="4">
        <v>449.18</v>
      </c>
      <c r="J143" s="14">
        <v>1</v>
      </c>
      <c r="K143" s="47">
        <f t="shared" si="23"/>
        <v>0</v>
      </c>
      <c r="L143" s="15">
        <f t="shared" si="27"/>
        <v>280.71111111111111</v>
      </c>
      <c r="M143" s="47">
        <f t="shared" si="28"/>
        <v>122.35913656623507</v>
      </c>
      <c r="N143" s="15">
        <f t="shared" si="29"/>
        <v>252.64</v>
      </c>
      <c r="O143" s="47">
        <f t="shared" si="24"/>
        <v>0</v>
      </c>
      <c r="P143" s="15">
        <f t="shared" si="25"/>
        <v>122.35913656623507</v>
      </c>
      <c r="Q143" s="47">
        <f t="shared" si="26"/>
        <v>-1.7697123181009431</v>
      </c>
      <c r="R143" s="15">
        <f t="shared" si="30"/>
        <v>59.75</v>
      </c>
      <c r="S143" s="47">
        <f t="shared" si="31"/>
        <v>259.60938369018942</v>
      </c>
      <c r="T143" s="6">
        <f t="shared" si="32"/>
        <v>0.97315434599811501</v>
      </c>
      <c r="U143" s="4" t="s">
        <v>158</v>
      </c>
      <c r="AJ143" s="14">
        <v>0.9</v>
      </c>
      <c r="AK143" s="14">
        <v>1</v>
      </c>
    </row>
    <row r="144" spans="2:37" x14ac:dyDescent="0.25">
      <c r="B144" s="16" t="s">
        <v>159</v>
      </c>
      <c r="C144" s="8">
        <v>340.04</v>
      </c>
      <c r="D144" s="14">
        <v>242.87</v>
      </c>
      <c r="E144" s="8">
        <v>115.17</v>
      </c>
      <c r="F144" s="15">
        <f t="shared" si="22"/>
        <v>268.79353749671884</v>
      </c>
      <c r="G144" s="8">
        <v>0.9</v>
      </c>
      <c r="H144" s="4">
        <v>447.03</v>
      </c>
      <c r="J144" s="14">
        <v>1</v>
      </c>
      <c r="K144" s="47">
        <f t="shared" si="23"/>
        <v>0</v>
      </c>
      <c r="L144" s="15">
        <f t="shared" si="27"/>
        <v>269.85555555555555</v>
      </c>
      <c r="M144" s="47">
        <f t="shared" si="28"/>
        <v>117.62730960196924</v>
      </c>
      <c r="N144" s="15">
        <f t="shared" si="29"/>
        <v>242.87</v>
      </c>
      <c r="O144" s="47">
        <f t="shared" si="24"/>
        <v>0</v>
      </c>
      <c r="P144" s="15">
        <f t="shared" si="25"/>
        <v>117.62730960196924</v>
      </c>
      <c r="Q144" s="47">
        <f t="shared" si="26"/>
        <v>-4.7318269642658208</v>
      </c>
      <c r="R144" s="15">
        <f t="shared" si="30"/>
        <v>55.17</v>
      </c>
      <c r="S144" s="47">
        <f t="shared" si="31"/>
        <v>249.0573544386915</v>
      </c>
      <c r="T144" s="6">
        <f t="shared" si="32"/>
        <v>0.97515690932863175</v>
      </c>
      <c r="U144" s="4" t="s">
        <v>159</v>
      </c>
      <c r="AJ144" s="14">
        <v>0.9</v>
      </c>
      <c r="AK144" s="14">
        <v>1</v>
      </c>
    </row>
    <row r="145" spans="2:37" x14ac:dyDescent="0.25">
      <c r="B145" s="16" t="s">
        <v>160</v>
      </c>
      <c r="C145" s="8">
        <v>363.18</v>
      </c>
      <c r="D145" s="14">
        <v>280.67</v>
      </c>
      <c r="E145" s="8">
        <v>117.95</v>
      </c>
      <c r="F145" s="15">
        <f t="shared" si="22"/>
        <v>304.44679568029619</v>
      </c>
      <c r="G145" s="8">
        <v>0.92</v>
      </c>
      <c r="H145" s="4">
        <v>447.61</v>
      </c>
      <c r="J145" s="14">
        <v>1</v>
      </c>
      <c r="K145" s="47">
        <f t="shared" si="23"/>
        <v>0</v>
      </c>
      <c r="L145" s="15">
        <f t="shared" si="27"/>
        <v>305.07608695652175</v>
      </c>
      <c r="M145" s="47">
        <f t="shared" si="28"/>
        <v>119.56491932294855</v>
      </c>
      <c r="N145" s="15">
        <f t="shared" si="29"/>
        <v>280.67</v>
      </c>
      <c r="O145" s="47">
        <f t="shared" si="24"/>
        <v>0</v>
      </c>
      <c r="P145" s="15">
        <f t="shared" si="25"/>
        <v>119.56491932294855</v>
      </c>
      <c r="Q145" s="47">
        <f t="shared" si="26"/>
        <v>1.9376097209793102</v>
      </c>
      <c r="R145" s="15">
        <f t="shared" si="30"/>
        <v>57.95</v>
      </c>
      <c r="S145" s="47">
        <f t="shared" si="31"/>
        <v>286.59004065040364</v>
      </c>
      <c r="T145" s="6">
        <f t="shared" si="32"/>
        <v>0.97934317383476288</v>
      </c>
      <c r="U145" s="4" t="s">
        <v>160</v>
      </c>
      <c r="AJ145" s="14">
        <v>0.9</v>
      </c>
      <c r="AK145" s="14">
        <v>1</v>
      </c>
    </row>
    <row r="146" spans="2:37" x14ac:dyDescent="0.25">
      <c r="B146" s="16" t="s">
        <v>161</v>
      </c>
      <c r="C146" s="8">
        <v>353.84</v>
      </c>
      <c r="D146" s="14">
        <v>286.8</v>
      </c>
      <c r="E146" s="8">
        <v>118.94</v>
      </c>
      <c r="F146" s="15">
        <f t="shared" ref="F146:F209" si="33">SQRT((D146)^2+(E146)^2)</f>
        <v>310.48504569463569</v>
      </c>
      <c r="G146" s="8">
        <v>0.92</v>
      </c>
      <c r="H146" s="4">
        <v>447.49</v>
      </c>
      <c r="J146" s="14">
        <v>1</v>
      </c>
      <c r="K146" s="47">
        <f t="shared" si="23"/>
        <v>0</v>
      </c>
      <c r="L146" s="15">
        <f t="shared" si="27"/>
        <v>311.73913043478262</v>
      </c>
      <c r="M146" s="47">
        <f t="shared" si="28"/>
        <v>122.17628838786348</v>
      </c>
      <c r="N146" s="15">
        <f t="shared" si="29"/>
        <v>286.8</v>
      </c>
      <c r="O146" s="47">
        <f t="shared" si="24"/>
        <v>0</v>
      </c>
      <c r="P146" s="15">
        <f t="shared" si="25"/>
        <v>122.17628838786348</v>
      </c>
      <c r="Q146" s="47">
        <f t="shared" si="26"/>
        <v>2.6113690649149248</v>
      </c>
      <c r="R146" s="15">
        <f t="shared" si="30"/>
        <v>58.94</v>
      </c>
      <c r="S146" s="47">
        <f t="shared" si="31"/>
        <v>292.79372192722985</v>
      </c>
      <c r="T146" s="6">
        <f t="shared" si="32"/>
        <v>0.97952919930189108</v>
      </c>
      <c r="U146" s="4" t="s">
        <v>161</v>
      </c>
      <c r="AJ146" s="14">
        <v>0.9</v>
      </c>
      <c r="AK146" s="14">
        <v>1</v>
      </c>
    </row>
    <row r="147" spans="2:37" x14ac:dyDescent="0.25">
      <c r="B147" s="16" t="s">
        <v>162</v>
      </c>
      <c r="C147" s="8">
        <v>353.72</v>
      </c>
      <c r="D147" s="14">
        <v>263.85000000000002</v>
      </c>
      <c r="E147" s="8">
        <v>118.87</v>
      </c>
      <c r="F147" s="15">
        <f t="shared" si="33"/>
        <v>289.39056549929199</v>
      </c>
      <c r="G147" s="8">
        <v>0.91</v>
      </c>
      <c r="H147" s="4">
        <v>448.78</v>
      </c>
      <c r="J147" s="14">
        <v>1</v>
      </c>
      <c r="K147" s="47">
        <f t="shared" si="23"/>
        <v>0</v>
      </c>
      <c r="L147" s="15">
        <f t="shared" si="27"/>
        <v>289.94505494505495</v>
      </c>
      <c r="M147" s="47">
        <f t="shared" si="28"/>
        <v>120.21361148842891</v>
      </c>
      <c r="N147" s="15">
        <f t="shared" si="29"/>
        <v>263.85000000000002</v>
      </c>
      <c r="O147" s="47">
        <f t="shared" si="24"/>
        <v>0</v>
      </c>
      <c r="P147" s="15">
        <f t="shared" si="25"/>
        <v>120.21361148842891</v>
      </c>
      <c r="Q147" s="47">
        <f t="shared" si="26"/>
        <v>-1.9626768994345696</v>
      </c>
      <c r="R147" s="15">
        <f t="shared" si="30"/>
        <v>58.870000000000005</v>
      </c>
      <c r="S147" s="47">
        <f t="shared" si="31"/>
        <v>270.33775060098435</v>
      </c>
      <c r="T147" s="6">
        <f t="shared" si="32"/>
        <v>0.97600131470147433</v>
      </c>
      <c r="U147" s="4" t="s">
        <v>162</v>
      </c>
      <c r="AJ147" s="14">
        <v>0.9</v>
      </c>
      <c r="AK147" s="14">
        <v>1</v>
      </c>
    </row>
    <row r="148" spans="2:37" x14ac:dyDescent="0.25">
      <c r="B148" s="16" t="s">
        <v>163</v>
      </c>
      <c r="C148" s="8">
        <v>379.28</v>
      </c>
      <c r="D148" s="14">
        <v>284.33</v>
      </c>
      <c r="E148" s="8">
        <v>118.91</v>
      </c>
      <c r="F148" s="15">
        <f t="shared" si="33"/>
        <v>308.19334353616398</v>
      </c>
      <c r="G148" s="8">
        <v>0.92</v>
      </c>
      <c r="H148" s="4">
        <v>448.31</v>
      </c>
      <c r="J148" s="14">
        <v>1</v>
      </c>
      <c r="K148" s="47">
        <f t="shared" ref="K148:K211" si="34">DEGREES(ACOS(J148))</f>
        <v>0</v>
      </c>
      <c r="L148" s="15">
        <f t="shared" si="27"/>
        <v>309.05434782608694</v>
      </c>
      <c r="M148" s="47">
        <f t="shared" si="28"/>
        <v>121.12407279400705</v>
      </c>
      <c r="N148" s="15">
        <f t="shared" si="29"/>
        <v>284.33</v>
      </c>
      <c r="O148" s="47">
        <f t="shared" ref="O148:O211" si="35">N148*SIN(ACOS(J148))</f>
        <v>0</v>
      </c>
      <c r="P148" s="15">
        <f t="shared" ref="P148:P211" si="36">M148-O148</f>
        <v>121.12407279400705</v>
      </c>
      <c r="Q148" s="47">
        <f t="shared" ref="Q148:Q211" si="37">P148-P147</f>
        <v>0.91046130557813854</v>
      </c>
      <c r="R148" s="15">
        <f t="shared" si="30"/>
        <v>58.91</v>
      </c>
      <c r="S148" s="47">
        <f t="shared" si="31"/>
        <v>290.36862261614976</v>
      </c>
      <c r="T148" s="6">
        <f t="shared" si="32"/>
        <v>0.97920359795854217</v>
      </c>
      <c r="U148" s="4" t="s">
        <v>163</v>
      </c>
      <c r="AJ148" s="14">
        <v>0.9</v>
      </c>
      <c r="AK148" s="14">
        <v>1</v>
      </c>
    </row>
    <row r="149" spans="2:37" x14ac:dyDescent="0.25">
      <c r="B149" s="16" t="s">
        <v>164</v>
      </c>
      <c r="C149" s="8">
        <v>363.64</v>
      </c>
      <c r="D149" s="14">
        <v>285.52</v>
      </c>
      <c r="E149" s="8">
        <v>118.73</v>
      </c>
      <c r="F149" s="15">
        <f t="shared" si="33"/>
        <v>309.22238486241582</v>
      </c>
      <c r="G149" s="8">
        <v>0.92</v>
      </c>
      <c r="H149" s="4">
        <v>448.43</v>
      </c>
      <c r="J149" s="14">
        <v>1</v>
      </c>
      <c r="K149" s="47">
        <f t="shared" si="34"/>
        <v>0</v>
      </c>
      <c r="L149" s="15">
        <f t="shared" si="27"/>
        <v>310.3478260869565</v>
      </c>
      <c r="M149" s="47">
        <f t="shared" si="28"/>
        <v>121.63101067120913</v>
      </c>
      <c r="N149" s="15">
        <f t="shared" si="29"/>
        <v>285.52</v>
      </c>
      <c r="O149" s="47">
        <f t="shared" si="35"/>
        <v>0</v>
      </c>
      <c r="P149" s="15">
        <f t="shared" si="36"/>
        <v>121.63101067120913</v>
      </c>
      <c r="Q149" s="47">
        <f t="shared" si="37"/>
        <v>0.50693787720207695</v>
      </c>
      <c r="R149" s="15">
        <f t="shared" si="30"/>
        <v>58.730000000000004</v>
      </c>
      <c r="S149" s="47">
        <f t="shared" si="31"/>
        <v>291.49765573671425</v>
      </c>
      <c r="T149" s="6">
        <f t="shared" si="32"/>
        <v>0.97949329739339863</v>
      </c>
      <c r="U149" s="4" t="s">
        <v>164</v>
      </c>
      <c r="AJ149" s="14">
        <v>0.9</v>
      </c>
      <c r="AK149" s="14">
        <v>1</v>
      </c>
    </row>
    <row r="150" spans="2:37" x14ac:dyDescent="0.25">
      <c r="B150" s="16" t="s">
        <v>165</v>
      </c>
      <c r="C150" s="8">
        <v>351.88</v>
      </c>
      <c r="D150" s="14">
        <v>288.24</v>
      </c>
      <c r="E150" s="8">
        <v>115.48</v>
      </c>
      <c r="F150" s="15">
        <f t="shared" si="33"/>
        <v>310.51236368299413</v>
      </c>
      <c r="G150" s="8">
        <v>0.93</v>
      </c>
      <c r="H150" s="4">
        <v>447.53</v>
      </c>
      <c r="J150" s="14">
        <v>1</v>
      </c>
      <c r="K150" s="47">
        <f t="shared" si="34"/>
        <v>0</v>
      </c>
      <c r="L150" s="15">
        <f t="shared" si="27"/>
        <v>309.93548387096774</v>
      </c>
      <c r="M150" s="47">
        <f t="shared" si="28"/>
        <v>113.91973736947824</v>
      </c>
      <c r="N150" s="15">
        <f t="shared" si="29"/>
        <v>288.24</v>
      </c>
      <c r="O150" s="47">
        <f t="shared" si="35"/>
        <v>0</v>
      </c>
      <c r="P150" s="15">
        <f t="shared" si="36"/>
        <v>113.91973736947824</v>
      </c>
      <c r="Q150" s="47">
        <f t="shared" si="37"/>
        <v>-7.7112733017308841</v>
      </c>
      <c r="R150" s="15">
        <f t="shared" si="30"/>
        <v>55.480000000000004</v>
      </c>
      <c r="S150" s="47">
        <f t="shared" si="31"/>
        <v>293.53079565864977</v>
      </c>
      <c r="T150" s="6">
        <f t="shared" si="32"/>
        <v>0.98197533023144024</v>
      </c>
      <c r="U150" s="4" t="s">
        <v>165</v>
      </c>
      <c r="AJ150" s="14">
        <v>0.9</v>
      </c>
      <c r="AK150" s="14">
        <v>1</v>
      </c>
    </row>
    <row r="151" spans="2:37" x14ac:dyDescent="0.25">
      <c r="B151" s="16" t="s">
        <v>166</v>
      </c>
      <c r="C151" s="8">
        <v>357.16</v>
      </c>
      <c r="D151" s="14">
        <v>277.66000000000003</v>
      </c>
      <c r="E151" s="8">
        <v>117.35</v>
      </c>
      <c r="F151" s="15">
        <f t="shared" si="33"/>
        <v>301.44004063826691</v>
      </c>
      <c r="G151" s="8">
        <v>0.9</v>
      </c>
      <c r="H151" s="4">
        <v>448.25</v>
      </c>
      <c r="J151" s="14">
        <v>1</v>
      </c>
      <c r="K151" s="47">
        <f t="shared" si="34"/>
        <v>0</v>
      </c>
      <c r="L151" s="15">
        <f t="shared" si="27"/>
        <v>308.51111111111112</v>
      </c>
      <c r="M151" s="47">
        <f t="shared" si="28"/>
        <v>134.47687562927814</v>
      </c>
      <c r="N151" s="15">
        <f t="shared" si="29"/>
        <v>277.66000000000003</v>
      </c>
      <c r="O151" s="47">
        <f t="shared" si="35"/>
        <v>0</v>
      </c>
      <c r="P151" s="15">
        <f t="shared" si="36"/>
        <v>134.47687562927814</v>
      </c>
      <c r="Q151" s="47">
        <f t="shared" si="37"/>
        <v>20.557138259799899</v>
      </c>
      <c r="R151" s="15">
        <f t="shared" si="30"/>
        <v>57.349999999999994</v>
      </c>
      <c r="S151" s="47">
        <f t="shared" si="31"/>
        <v>283.5208953498842</v>
      </c>
      <c r="T151" s="6">
        <f t="shared" si="32"/>
        <v>0.97932817141166462</v>
      </c>
      <c r="U151" s="4" t="s">
        <v>166</v>
      </c>
      <c r="AJ151" s="14">
        <v>0.9</v>
      </c>
      <c r="AK151" s="14">
        <v>1</v>
      </c>
    </row>
    <row r="152" spans="2:37" x14ac:dyDescent="0.25">
      <c r="B152" s="16" t="s">
        <v>167</v>
      </c>
      <c r="C152" s="8">
        <v>353.66</v>
      </c>
      <c r="D152" s="14">
        <v>289.39999999999998</v>
      </c>
      <c r="E152" s="8">
        <v>116.71</v>
      </c>
      <c r="F152" s="15">
        <f t="shared" si="33"/>
        <v>312.04740681505427</v>
      </c>
      <c r="G152" s="8">
        <v>0.92</v>
      </c>
      <c r="H152" s="4">
        <v>447.72</v>
      </c>
      <c r="J152" s="14">
        <v>1</v>
      </c>
      <c r="K152" s="47">
        <f t="shared" si="34"/>
        <v>0</v>
      </c>
      <c r="L152" s="15">
        <f t="shared" si="27"/>
        <v>314.56521739130432</v>
      </c>
      <c r="M152" s="47">
        <f t="shared" si="28"/>
        <v>123.2838837498176</v>
      </c>
      <c r="N152" s="15">
        <f t="shared" si="29"/>
        <v>289.39999999999998</v>
      </c>
      <c r="O152" s="47">
        <f t="shared" si="35"/>
        <v>0</v>
      </c>
      <c r="P152" s="15">
        <f t="shared" si="36"/>
        <v>123.2838837498176</v>
      </c>
      <c r="Q152" s="47">
        <f t="shared" si="37"/>
        <v>-11.192991879460536</v>
      </c>
      <c r="R152" s="15">
        <f t="shared" si="30"/>
        <v>56.709999999999994</v>
      </c>
      <c r="S152" s="47">
        <f t="shared" si="31"/>
        <v>294.9040252353297</v>
      </c>
      <c r="T152" s="6">
        <f t="shared" si="32"/>
        <v>0.98133621529601855</v>
      </c>
      <c r="U152" s="4" t="s">
        <v>167</v>
      </c>
      <c r="AJ152" s="14">
        <v>0.9</v>
      </c>
      <c r="AK152" s="14">
        <v>1</v>
      </c>
    </row>
    <row r="153" spans="2:37" x14ac:dyDescent="0.25">
      <c r="B153" s="16" t="s">
        <v>168</v>
      </c>
      <c r="C153" s="8">
        <v>383.66</v>
      </c>
      <c r="D153" s="14">
        <v>255.35</v>
      </c>
      <c r="E153" s="8">
        <v>114.62</v>
      </c>
      <c r="F153" s="15">
        <f t="shared" si="33"/>
        <v>279.89527845249552</v>
      </c>
      <c r="G153" s="8">
        <v>0.91</v>
      </c>
      <c r="H153" s="4">
        <v>448.57</v>
      </c>
      <c r="J153" s="14">
        <v>1</v>
      </c>
      <c r="K153" s="47">
        <f t="shared" si="34"/>
        <v>0</v>
      </c>
      <c r="L153" s="15">
        <f t="shared" si="27"/>
        <v>280.60439560439556</v>
      </c>
      <c r="M153" s="47">
        <f t="shared" si="28"/>
        <v>116.34089707625665</v>
      </c>
      <c r="N153" s="15">
        <f t="shared" si="29"/>
        <v>255.35</v>
      </c>
      <c r="O153" s="47">
        <f t="shared" si="35"/>
        <v>0</v>
      </c>
      <c r="P153" s="15">
        <f t="shared" si="36"/>
        <v>116.34089707625665</v>
      </c>
      <c r="Q153" s="47">
        <f t="shared" si="37"/>
        <v>-6.9429866735609522</v>
      </c>
      <c r="R153" s="15">
        <f t="shared" si="30"/>
        <v>54.620000000000005</v>
      </c>
      <c r="S153" s="47">
        <f t="shared" si="31"/>
        <v>261.12634279214342</v>
      </c>
      <c r="T153" s="6">
        <f t="shared" si="32"/>
        <v>0.97787912651638753</v>
      </c>
      <c r="U153" s="4" t="s">
        <v>168</v>
      </c>
      <c r="AJ153" s="14">
        <v>0.9</v>
      </c>
      <c r="AK153" s="14">
        <v>1</v>
      </c>
    </row>
    <row r="154" spans="2:37" x14ac:dyDescent="0.25">
      <c r="B154" s="16" t="s">
        <v>169</v>
      </c>
      <c r="C154" s="8">
        <v>351.26</v>
      </c>
      <c r="D154" s="14">
        <v>290.23</v>
      </c>
      <c r="E154" s="8">
        <v>118.8</v>
      </c>
      <c r="F154" s="15">
        <f t="shared" si="33"/>
        <v>313.60308177694941</v>
      </c>
      <c r="G154" s="8">
        <v>0.92</v>
      </c>
      <c r="H154" s="4">
        <v>448.9</v>
      </c>
      <c r="J154" s="14">
        <v>1</v>
      </c>
      <c r="K154" s="47">
        <f t="shared" si="34"/>
        <v>0</v>
      </c>
      <c r="L154" s="15">
        <f t="shared" si="27"/>
        <v>315.46739130434781</v>
      </c>
      <c r="M154" s="47">
        <f t="shared" si="28"/>
        <v>123.63746226921066</v>
      </c>
      <c r="N154" s="15">
        <f t="shared" si="29"/>
        <v>290.23</v>
      </c>
      <c r="O154" s="47">
        <f t="shared" si="35"/>
        <v>0</v>
      </c>
      <c r="P154" s="15">
        <f t="shared" si="36"/>
        <v>123.63746226921066</v>
      </c>
      <c r="Q154" s="47">
        <f t="shared" si="37"/>
        <v>7.2965651929540059</v>
      </c>
      <c r="R154" s="15">
        <f t="shared" si="30"/>
        <v>58.8</v>
      </c>
      <c r="S154" s="47">
        <f t="shared" si="31"/>
        <v>296.12648125421003</v>
      </c>
      <c r="T154" s="6">
        <f t="shared" si="32"/>
        <v>0.98008796366594386</v>
      </c>
      <c r="U154" s="4" t="s">
        <v>169</v>
      </c>
      <c r="AJ154" s="14">
        <v>0.9</v>
      </c>
      <c r="AK154" s="14">
        <v>1</v>
      </c>
    </row>
    <row r="155" spans="2:37" x14ac:dyDescent="0.25">
      <c r="B155" s="16" t="s">
        <v>170</v>
      </c>
      <c r="C155" s="8">
        <v>365.7</v>
      </c>
      <c r="D155" s="14">
        <v>289.36</v>
      </c>
      <c r="E155" s="8">
        <v>119.36</v>
      </c>
      <c r="F155" s="15">
        <f t="shared" si="33"/>
        <v>313.01121257871898</v>
      </c>
      <c r="G155" s="8">
        <v>0.9</v>
      </c>
      <c r="H155" s="4">
        <v>448.71</v>
      </c>
      <c r="J155" s="14">
        <v>1</v>
      </c>
      <c r="K155" s="47">
        <f t="shared" si="34"/>
        <v>0</v>
      </c>
      <c r="L155" s="15">
        <f t="shared" si="27"/>
        <v>321.51111111111112</v>
      </c>
      <c r="M155" s="47">
        <f t="shared" si="28"/>
        <v>140.14344425588101</v>
      </c>
      <c r="N155" s="15">
        <f t="shared" si="29"/>
        <v>289.36</v>
      </c>
      <c r="O155" s="47">
        <f t="shared" si="35"/>
        <v>0</v>
      </c>
      <c r="P155" s="15">
        <f t="shared" si="36"/>
        <v>140.14344425588101</v>
      </c>
      <c r="Q155" s="47">
        <f t="shared" si="37"/>
        <v>16.505981986670349</v>
      </c>
      <c r="R155" s="15">
        <f t="shared" si="30"/>
        <v>59.36</v>
      </c>
      <c r="S155" s="47">
        <f t="shared" si="31"/>
        <v>295.38588185625935</v>
      </c>
      <c r="T155" s="6">
        <f t="shared" si="32"/>
        <v>0.97959996659829651</v>
      </c>
      <c r="U155" s="4" t="s">
        <v>170</v>
      </c>
      <c r="AJ155" s="14">
        <v>0.9</v>
      </c>
      <c r="AK155" s="14">
        <v>1</v>
      </c>
    </row>
    <row r="156" spans="2:37" x14ac:dyDescent="0.25">
      <c r="B156" s="16" t="s">
        <v>171</v>
      </c>
      <c r="C156" s="8">
        <v>489.24</v>
      </c>
      <c r="D156" s="14">
        <v>264.95999999999998</v>
      </c>
      <c r="E156" s="8">
        <v>120.09</v>
      </c>
      <c r="F156" s="15">
        <f t="shared" si="33"/>
        <v>290.90446833969395</v>
      </c>
      <c r="G156" s="8">
        <v>0.91</v>
      </c>
      <c r="H156" s="4">
        <v>447.52</v>
      </c>
      <c r="J156" s="14">
        <v>1</v>
      </c>
      <c r="K156" s="47">
        <f t="shared" si="34"/>
        <v>0</v>
      </c>
      <c r="L156" s="15">
        <f t="shared" si="27"/>
        <v>291.16483516483515</v>
      </c>
      <c r="M156" s="47">
        <f t="shared" si="28"/>
        <v>120.71934242931258</v>
      </c>
      <c r="N156" s="15">
        <f t="shared" si="29"/>
        <v>264.95999999999998</v>
      </c>
      <c r="O156" s="47">
        <f t="shared" si="35"/>
        <v>0</v>
      </c>
      <c r="P156" s="15">
        <f t="shared" si="36"/>
        <v>120.71934242931258</v>
      </c>
      <c r="Q156" s="47">
        <f t="shared" si="37"/>
        <v>-19.424101826568432</v>
      </c>
      <c r="R156" s="15">
        <f t="shared" si="30"/>
        <v>60.09</v>
      </c>
      <c r="S156" s="47">
        <f t="shared" si="31"/>
        <v>271.68844233791026</v>
      </c>
      <c r="T156" s="6">
        <f t="shared" si="32"/>
        <v>0.9752347126730484</v>
      </c>
      <c r="U156" s="4" t="s">
        <v>171</v>
      </c>
      <c r="AJ156" s="14">
        <v>0.9</v>
      </c>
      <c r="AK156" s="14">
        <v>1</v>
      </c>
    </row>
    <row r="157" spans="2:37" x14ac:dyDescent="0.25">
      <c r="B157" s="16" t="s">
        <v>172</v>
      </c>
      <c r="C157" s="8">
        <v>406.92</v>
      </c>
      <c r="D157" s="14">
        <v>267.04000000000002</v>
      </c>
      <c r="E157" s="8">
        <v>119.22</v>
      </c>
      <c r="F157" s="15">
        <f t="shared" si="33"/>
        <v>292.44447336203842</v>
      </c>
      <c r="G157" s="8">
        <v>0.91</v>
      </c>
      <c r="H157" s="4">
        <v>447.71</v>
      </c>
      <c r="J157" s="14">
        <v>1</v>
      </c>
      <c r="K157" s="47">
        <f t="shared" si="34"/>
        <v>0</v>
      </c>
      <c r="L157" s="15">
        <f t="shared" si="27"/>
        <v>293.45054945054949</v>
      </c>
      <c r="M157" s="47">
        <f t="shared" si="28"/>
        <v>121.66701842664415</v>
      </c>
      <c r="N157" s="15">
        <f t="shared" si="29"/>
        <v>267.04000000000002</v>
      </c>
      <c r="O157" s="47">
        <f t="shared" si="35"/>
        <v>0</v>
      </c>
      <c r="P157" s="15">
        <f t="shared" si="36"/>
        <v>121.66701842664415</v>
      </c>
      <c r="Q157" s="47">
        <f t="shared" si="37"/>
        <v>0.94767599733157226</v>
      </c>
      <c r="R157" s="15">
        <f t="shared" si="30"/>
        <v>59.22</v>
      </c>
      <c r="S157" s="47">
        <f t="shared" si="31"/>
        <v>273.52764028521875</v>
      </c>
      <c r="T157" s="6">
        <f t="shared" si="32"/>
        <v>0.97628159158447825</v>
      </c>
      <c r="U157" s="4" t="s">
        <v>172</v>
      </c>
      <c r="AJ157" s="14">
        <v>0.9</v>
      </c>
      <c r="AK157" s="14">
        <v>1</v>
      </c>
    </row>
    <row r="158" spans="2:37" x14ac:dyDescent="0.25">
      <c r="B158" s="16" t="s">
        <v>173</v>
      </c>
      <c r="C158" s="8">
        <v>358.08</v>
      </c>
      <c r="D158" s="14">
        <v>287.66000000000003</v>
      </c>
      <c r="E158" s="8">
        <v>118.71</v>
      </c>
      <c r="F158" s="15">
        <f t="shared" si="33"/>
        <v>311.19180532269809</v>
      </c>
      <c r="G158" s="8">
        <v>0.92</v>
      </c>
      <c r="H158" s="4">
        <v>447.6</v>
      </c>
      <c r="J158" s="14">
        <v>1</v>
      </c>
      <c r="K158" s="47">
        <f t="shared" si="34"/>
        <v>0</v>
      </c>
      <c r="L158" s="15">
        <f t="shared" si="27"/>
        <v>312.67391304347825</v>
      </c>
      <c r="M158" s="47">
        <f t="shared" si="28"/>
        <v>122.54264685374061</v>
      </c>
      <c r="N158" s="15">
        <f t="shared" si="29"/>
        <v>287.66000000000003</v>
      </c>
      <c r="O158" s="47">
        <f t="shared" si="35"/>
        <v>0</v>
      </c>
      <c r="P158" s="15">
        <f t="shared" si="36"/>
        <v>122.54264685374061</v>
      </c>
      <c r="Q158" s="47">
        <f t="shared" si="37"/>
        <v>0.87562842709645849</v>
      </c>
      <c r="R158" s="15">
        <f t="shared" si="30"/>
        <v>58.709999999999994</v>
      </c>
      <c r="S158" s="47">
        <f t="shared" si="31"/>
        <v>293.59008787763941</v>
      </c>
      <c r="T158" s="6">
        <f t="shared" si="32"/>
        <v>0.97980147109015858</v>
      </c>
      <c r="U158" s="4" t="s">
        <v>173</v>
      </c>
      <c r="AJ158" s="14">
        <v>0.9</v>
      </c>
      <c r="AK158" s="14">
        <v>1</v>
      </c>
    </row>
    <row r="159" spans="2:37" x14ac:dyDescent="0.25">
      <c r="B159" s="16" t="s">
        <v>174</v>
      </c>
      <c r="C159" s="8">
        <v>353.72</v>
      </c>
      <c r="D159" s="14">
        <v>291.55</v>
      </c>
      <c r="E159" s="8">
        <v>120.29</v>
      </c>
      <c r="F159" s="15">
        <f t="shared" si="33"/>
        <v>315.39037176172644</v>
      </c>
      <c r="G159" s="8">
        <v>0.92</v>
      </c>
      <c r="H159" s="4">
        <v>448.37</v>
      </c>
      <c r="J159" s="14">
        <v>1</v>
      </c>
      <c r="K159" s="47">
        <f t="shared" si="34"/>
        <v>0</v>
      </c>
      <c r="L159" s="15">
        <f t="shared" si="27"/>
        <v>316.9021739130435</v>
      </c>
      <c r="M159" s="47">
        <f t="shared" si="28"/>
        <v>124.19977991451046</v>
      </c>
      <c r="N159" s="15">
        <f t="shared" si="29"/>
        <v>291.55</v>
      </c>
      <c r="O159" s="47">
        <f t="shared" si="35"/>
        <v>0</v>
      </c>
      <c r="P159" s="15">
        <f t="shared" si="36"/>
        <v>124.19977991451046</v>
      </c>
      <c r="Q159" s="47">
        <f t="shared" si="37"/>
        <v>1.6571330607698513</v>
      </c>
      <c r="R159" s="15">
        <f t="shared" si="30"/>
        <v>60.290000000000006</v>
      </c>
      <c r="S159" s="47">
        <f t="shared" si="31"/>
        <v>297.71846869148044</v>
      </c>
      <c r="T159" s="6">
        <f t="shared" si="32"/>
        <v>0.97928086652268564</v>
      </c>
      <c r="U159" s="4" t="s">
        <v>174</v>
      </c>
      <c r="AJ159" s="14">
        <v>0.9</v>
      </c>
      <c r="AK159" s="14">
        <v>1</v>
      </c>
    </row>
    <row r="160" spans="2:37" x14ac:dyDescent="0.25">
      <c r="B160" s="16" t="s">
        <v>175</v>
      </c>
      <c r="C160" s="8">
        <v>348.9</v>
      </c>
      <c r="D160" s="14">
        <v>273.95</v>
      </c>
      <c r="E160" s="8">
        <v>117.44</v>
      </c>
      <c r="F160" s="15">
        <f t="shared" si="33"/>
        <v>298.06166492858489</v>
      </c>
      <c r="G160" s="8">
        <v>0.92</v>
      </c>
      <c r="H160" s="4">
        <v>446.29</v>
      </c>
      <c r="J160" s="14">
        <v>1</v>
      </c>
      <c r="K160" s="47">
        <f t="shared" si="34"/>
        <v>0</v>
      </c>
      <c r="L160" s="15">
        <f t="shared" si="27"/>
        <v>297.77173913043475</v>
      </c>
      <c r="M160" s="47">
        <f t="shared" si="28"/>
        <v>116.70221131051323</v>
      </c>
      <c r="N160" s="15">
        <f t="shared" si="29"/>
        <v>273.95</v>
      </c>
      <c r="O160" s="47">
        <f t="shared" si="35"/>
        <v>0</v>
      </c>
      <c r="P160" s="15">
        <f t="shared" si="36"/>
        <v>116.70221131051323</v>
      </c>
      <c r="Q160" s="47">
        <f t="shared" si="37"/>
        <v>-7.4975686039972231</v>
      </c>
      <c r="R160" s="15">
        <f t="shared" si="30"/>
        <v>57.44</v>
      </c>
      <c r="S160" s="47">
        <f t="shared" si="31"/>
        <v>279.90704903592547</v>
      </c>
      <c r="T160" s="6">
        <f t="shared" si="32"/>
        <v>0.97871775985476916</v>
      </c>
      <c r="U160" s="4" t="s">
        <v>175</v>
      </c>
      <c r="AJ160" s="14">
        <v>0.9</v>
      </c>
      <c r="AK160" s="14">
        <v>1</v>
      </c>
    </row>
    <row r="161" spans="2:37" x14ac:dyDescent="0.25">
      <c r="B161" s="16" t="s">
        <v>176</v>
      </c>
      <c r="C161" s="8">
        <v>306.88</v>
      </c>
      <c r="D161" s="14">
        <v>285.04000000000002</v>
      </c>
      <c r="E161" s="8">
        <v>117.25</v>
      </c>
      <c r="F161" s="15">
        <f t="shared" si="33"/>
        <v>308.21317963383723</v>
      </c>
      <c r="G161" s="8">
        <v>0.92</v>
      </c>
      <c r="H161" s="4">
        <v>447.12</v>
      </c>
      <c r="J161" s="14">
        <v>1</v>
      </c>
      <c r="K161" s="47">
        <f t="shared" si="34"/>
        <v>0</v>
      </c>
      <c r="L161" s="15">
        <f t="shared" si="27"/>
        <v>309.82608695652175</v>
      </c>
      <c r="M161" s="47">
        <f t="shared" si="28"/>
        <v>121.42653152746377</v>
      </c>
      <c r="N161" s="15">
        <f t="shared" si="29"/>
        <v>285.04000000000002</v>
      </c>
      <c r="O161" s="47">
        <f t="shared" si="35"/>
        <v>0</v>
      </c>
      <c r="P161" s="15">
        <f t="shared" si="36"/>
        <v>121.42653152746377</v>
      </c>
      <c r="Q161" s="47">
        <f t="shared" si="37"/>
        <v>4.7243202169505309</v>
      </c>
      <c r="R161" s="15">
        <f t="shared" si="30"/>
        <v>57.25</v>
      </c>
      <c r="S161" s="47">
        <f t="shared" si="31"/>
        <v>290.73246137987411</v>
      </c>
      <c r="T161" s="6">
        <f t="shared" si="32"/>
        <v>0.98042027590295033</v>
      </c>
      <c r="U161" s="4" t="s">
        <v>176</v>
      </c>
      <c r="AJ161" s="14">
        <v>0.9</v>
      </c>
      <c r="AK161" s="14">
        <v>1</v>
      </c>
    </row>
    <row r="162" spans="2:37" x14ac:dyDescent="0.25">
      <c r="B162" s="16" t="s">
        <v>177</v>
      </c>
      <c r="C162" s="8">
        <v>473.2</v>
      </c>
      <c r="D162" s="14">
        <v>258.77999999999997</v>
      </c>
      <c r="E162" s="8">
        <v>116.5</v>
      </c>
      <c r="F162" s="15">
        <f t="shared" si="33"/>
        <v>283.79453553583443</v>
      </c>
      <c r="G162" s="8">
        <v>0.91</v>
      </c>
      <c r="H162" s="4">
        <v>445.79</v>
      </c>
      <c r="J162" s="14">
        <v>1</v>
      </c>
      <c r="K162" s="47">
        <f t="shared" si="34"/>
        <v>0</v>
      </c>
      <c r="L162" s="15">
        <f t="shared" si="27"/>
        <v>284.37362637362634</v>
      </c>
      <c r="M162" s="47">
        <f t="shared" si="28"/>
        <v>117.90365124493322</v>
      </c>
      <c r="N162" s="15">
        <f t="shared" si="29"/>
        <v>258.77999999999997</v>
      </c>
      <c r="O162" s="47">
        <f t="shared" si="35"/>
        <v>0</v>
      </c>
      <c r="P162" s="15">
        <f t="shared" si="36"/>
        <v>117.90365124493322</v>
      </c>
      <c r="Q162" s="47">
        <f t="shared" si="37"/>
        <v>-3.5228802825305507</v>
      </c>
      <c r="R162" s="15">
        <f t="shared" si="30"/>
        <v>56.5</v>
      </c>
      <c r="S162" s="47">
        <f t="shared" si="31"/>
        <v>264.87608121534868</v>
      </c>
      <c r="T162" s="6">
        <f t="shared" si="32"/>
        <v>0.97698515778632167</v>
      </c>
      <c r="U162" s="4" t="s">
        <v>177</v>
      </c>
      <c r="AJ162" s="14">
        <v>0.9</v>
      </c>
      <c r="AK162" s="14">
        <v>1</v>
      </c>
    </row>
    <row r="163" spans="2:37" x14ac:dyDescent="0.25">
      <c r="B163" s="16" t="s">
        <v>178</v>
      </c>
      <c r="C163" s="8">
        <v>459.66</v>
      </c>
      <c r="D163" s="14">
        <v>280.04000000000002</v>
      </c>
      <c r="E163" s="8">
        <v>116.48</v>
      </c>
      <c r="F163" s="15">
        <f t="shared" si="33"/>
        <v>303.29851961392757</v>
      </c>
      <c r="G163" s="8">
        <v>0.92</v>
      </c>
      <c r="H163" s="4">
        <v>446.41</v>
      </c>
      <c r="J163" s="14">
        <v>1</v>
      </c>
      <c r="K163" s="47">
        <f t="shared" si="34"/>
        <v>0</v>
      </c>
      <c r="L163" s="15">
        <f t="shared" si="27"/>
        <v>304.39130434782612</v>
      </c>
      <c r="M163" s="47">
        <f t="shared" si="28"/>
        <v>119.29654044678276</v>
      </c>
      <c r="N163" s="15">
        <f t="shared" si="29"/>
        <v>280.04000000000002</v>
      </c>
      <c r="O163" s="47">
        <f t="shared" si="35"/>
        <v>0</v>
      </c>
      <c r="P163" s="15">
        <f t="shared" si="36"/>
        <v>119.29654044678276</v>
      </c>
      <c r="Q163" s="47">
        <f t="shared" si="37"/>
        <v>1.3928892018495418</v>
      </c>
      <c r="R163" s="15">
        <f t="shared" si="30"/>
        <v>56.480000000000004</v>
      </c>
      <c r="S163" s="47">
        <f t="shared" si="31"/>
        <v>285.67882665678957</v>
      </c>
      <c r="T163" s="6">
        <f t="shared" si="32"/>
        <v>0.98026165704060397</v>
      </c>
      <c r="U163" s="4" t="s">
        <v>178</v>
      </c>
      <c r="AJ163" s="14">
        <v>0.9</v>
      </c>
      <c r="AK163" s="14">
        <v>1</v>
      </c>
    </row>
    <row r="164" spans="2:37" x14ac:dyDescent="0.25">
      <c r="B164" s="16" t="s">
        <v>179</v>
      </c>
      <c r="C164" s="8">
        <v>280.77999999999997</v>
      </c>
      <c r="D164" s="14">
        <v>282.69</v>
      </c>
      <c r="E164" s="8">
        <v>116.65</v>
      </c>
      <c r="F164" s="15">
        <f t="shared" si="33"/>
        <v>305.81180258453077</v>
      </c>
      <c r="G164" s="8">
        <v>0.92</v>
      </c>
      <c r="H164" s="4">
        <v>445.53</v>
      </c>
      <c r="J164" s="14">
        <v>1</v>
      </c>
      <c r="K164" s="47">
        <f t="shared" si="34"/>
        <v>0</v>
      </c>
      <c r="L164" s="15">
        <f t="shared" si="27"/>
        <v>307.27173913043475</v>
      </c>
      <c r="M164" s="47">
        <f t="shared" si="28"/>
        <v>120.42543571954367</v>
      </c>
      <c r="N164" s="15">
        <f t="shared" si="29"/>
        <v>282.69</v>
      </c>
      <c r="O164" s="47">
        <f t="shared" si="35"/>
        <v>0</v>
      </c>
      <c r="P164" s="15">
        <f t="shared" si="36"/>
        <v>120.42543571954367</v>
      </c>
      <c r="Q164" s="47">
        <f t="shared" si="37"/>
        <v>1.1288952727609143</v>
      </c>
      <c r="R164" s="15">
        <f t="shared" si="30"/>
        <v>56.650000000000006</v>
      </c>
      <c r="S164" s="47">
        <f t="shared" si="31"/>
        <v>288.31035118427502</v>
      </c>
      <c r="T164" s="6">
        <f t="shared" si="32"/>
        <v>0.98050589872618643</v>
      </c>
      <c r="U164" s="4" t="s">
        <v>179</v>
      </c>
      <c r="AJ164" s="14">
        <v>0.9</v>
      </c>
      <c r="AK164" s="14">
        <v>1</v>
      </c>
    </row>
    <row r="165" spans="2:37" x14ac:dyDescent="0.25">
      <c r="B165" s="16" t="s">
        <v>180</v>
      </c>
      <c r="C165" s="8">
        <v>409.46</v>
      </c>
      <c r="D165" s="14">
        <v>254.35</v>
      </c>
      <c r="E165" s="8">
        <v>115.62</v>
      </c>
      <c r="F165" s="15">
        <f t="shared" si="33"/>
        <v>279.39561002277759</v>
      </c>
      <c r="G165" s="8">
        <v>0.91</v>
      </c>
      <c r="H165" s="4">
        <v>447.57</v>
      </c>
      <c r="J165" s="14">
        <v>1</v>
      </c>
      <c r="K165" s="47">
        <f t="shared" si="34"/>
        <v>0</v>
      </c>
      <c r="L165" s="15">
        <f t="shared" si="27"/>
        <v>279.50549450549448</v>
      </c>
      <c r="M165" s="47">
        <f t="shared" si="28"/>
        <v>115.8852836160011</v>
      </c>
      <c r="N165" s="15">
        <f t="shared" si="29"/>
        <v>254.35</v>
      </c>
      <c r="O165" s="47">
        <f t="shared" si="35"/>
        <v>0</v>
      </c>
      <c r="P165" s="15">
        <f t="shared" si="36"/>
        <v>115.8852836160011</v>
      </c>
      <c r="Q165" s="47">
        <f t="shared" si="37"/>
        <v>-4.5401521035425674</v>
      </c>
      <c r="R165" s="15">
        <f t="shared" si="30"/>
        <v>55.620000000000005</v>
      </c>
      <c r="S165" s="47">
        <f t="shared" si="31"/>
        <v>260.36034048986801</v>
      </c>
      <c r="T165" s="6">
        <f t="shared" si="32"/>
        <v>0.97691529947088118</v>
      </c>
      <c r="U165" s="4" t="s">
        <v>180</v>
      </c>
      <c r="AJ165" s="14">
        <v>0.9</v>
      </c>
      <c r="AK165" s="14">
        <v>1</v>
      </c>
    </row>
    <row r="166" spans="2:37" x14ac:dyDescent="0.25">
      <c r="B166" s="16" t="s">
        <v>181</v>
      </c>
      <c r="C166" s="8">
        <v>392.2</v>
      </c>
      <c r="D166" s="14">
        <v>249.37</v>
      </c>
      <c r="E166" s="8">
        <v>117.31</v>
      </c>
      <c r="F166" s="15">
        <f t="shared" si="33"/>
        <v>275.58489254674322</v>
      </c>
      <c r="G166" s="8">
        <v>0.9</v>
      </c>
      <c r="H166" s="4">
        <v>446.66</v>
      </c>
      <c r="J166" s="14">
        <v>1</v>
      </c>
      <c r="K166" s="47">
        <f t="shared" si="34"/>
        <v>0</v>
      </c>
      <c r="L166" s="15">
        <f t="shared" si="27"/>
        <v>277.07777777777778</v>
      </c>
      <c r="M166" s="47">
        <f t="shared" si="28"/>
        <v>120.77540328341529</v>
      </c>
      <c r="N166" s="15">
        <f t="shared" si="29"/>
        <v>249.37</v>
      </c>
      <c r="O166" s="47">
        <f t="shared" si="35"/>
        <v>0</v>
      </c>
      <c r="P166" s="15">
        <f t="shared" si="36"/>
        <v>120.77540328341529</v>
      </c>
      <c r="Q166" s="47">
        <f t="shared" si="37"/>
        <v>4.8901196674141829</v>
      </c>
      <c r="R166" s="15">
        <f t="shared" si="30"/>
        <v>57.31</v>
      </c>
      <c r="S166" s="47">
        <f t="shared" si="31"/>
        <v>255.87073494247051</v>
      </c>
      <c r="T166" s="6">
        <f t="shared" si="32"/>
        <v>0.97459367542000408</v>
      </c>
      <c r="U166" s="4" t="s">
        <v>181</v>
      </c>
      <c r="AJ166" s="14">
        <v>0.9</v>
      </c>
      <c r="AK166" s="14">
        <v>1</v>
      </c>
    </row>
    <row r="167" spans="2:37" x14ac:dyDescent="0.25">
      <c r="B167" s="16" t="s">
        <v>182</v>
      </c>
      <c r="C167" s="8">
        <v>353.46</v>
      </c>
      <c r="D167" s="14">
        <v>233.88</v>
      </c>
      <c r="E167" s="8">
        <v>116.34</v>
      </c>
      <c r="F167" s="15">
        <f t="shared" si="33"/>
        <v>261.21801239577638</v>
      </c>
      <c r="G167" s="8">
        <v>0.89</v>
      </c>
      <c r="H167" s="4">
        <v>444.08</v>
      </c>
      <c r="J167" s="14">
        <v>1</v>
      </c>
      <c r="K167" s="47">
        <f t="shared" si="34"/>
        <v>0</v>
      </c>
      <c r="L167" s="15">
        <f t="shared" si="27"/>
        <v>262.7865168539326</v>
      </c>
      <c r="M167" s="47">
        <f t="shared" si="28"/>
        <v>119.82027808439683</v>
      </c>
      <c r="N167" s="15">
        <f t="shared" si="29"/>
        <v>233.88</v>
      </c>
      <c r="O167" s="47">
        <f t="shared" si="35"/>
        <v>0</v>
      </c>
      <c r="P167" s="15">
        <f t="shared" si="36"/>
        <v>119.82027808439683</v>
      </c>
      <c r="Q167" s="47">
        <f t="shared" si="37"/>
        <v>-0.95512519901845394</v>
      </c>
      <c r="R167" s="15">
        <f t="shared" si="30"/>
        <v>56.34</v>
      </c>
      <c r="S167" s="47">
        <f t="shared" si="31"/>
        <v>240.57026000734172</v>
      </c>
      <c r="T167" s="6">
        <f t="shared" si="32"/>
        <v>0.97218999552505969</v>
      </c>
      <c r="U167" s="4" t="s">
        <v>182</v>
      </c>
      <c r="AJ167" s="14">
        <v>0.9</v>
      </c>
      <c r="AK167" s="14">
        <v>1</v>
      </c>
    </row>
    <row r="168" spans="2:37" x14ac:dyDescent="0.25">
      <c r="B168" s="16" t="s">
        <v>183</v>
      </c>
      <c r="C168" s="8">
        <v>330.06</v>
      </c>
      <c r="D168" s="14">
        <v>244.92</v>
      </c>
      <c r="E168" s="8">
        <v>113.63</v>
      </c>
      <c r="F168" s="15">
        <f t="shared" si="33"/>
        <v>269.9955245925384</v>
      </c>
      <c r="G168" s="8">
        <v>0.9</v>
      </c>
      <c r="H168" s="4">
        <v>440.15</v>
      </c>
      <c r="J168" s="14">
        <v>1</v>
      </c>
      <c r="K168" s="47">
        <f t="shared" si="34"/>
        <v>0</v>
      </c>
      <c r="L168" s="15">
        <f t="shared" si="27"/>
        <v>272.13333333333333</v>
      </c>
      <c r="M168" s="47">
        <f t="shared" si="28"/>
        <v>118.62016991688684</v>
      </c>
      <c r="N168" s="15">
        <f t="shared" si="29"/>
        <v>244.92</v>
      </c>
      <c r="O168" s="47">
        <f t="shared" si="35"/>
        <v>0</v>
      </c>
      <c r="P168" s="15">
        <f t="shared" si="36"/>
        <v>118.62016991688684</v>
      </c>
      <c r="Q168" s="47">
        <f t="shared" si="37"/>
        <v>-1.2001081675099954</v>
      </c>
      <c r="R168" s="15">
        <f t="shared" si="30"/>
        <v>53.629999999999995</v>
      </c>
      <c r="S168" s="47">
        <f t="shared" si="31"/>
        <v>250.72292136938736</v>
      </c>
      <c r="T168" s="6">
        <f t="shared" si="32"/>
        <v>0.97685524188337769</v>
      </c>
      <c r="U168" s="4" t="s">
        <v>183</v>
      </c>
      <c r="AJ168" s="14">
        <v>0.9</v>
      </c>
      <c r="AK168" s="14">
        <v>1</v>
      </c>
    </row>
    <row r="169" spans="2:37" x14ac:dyDescent="0.25">
      <c r="B169" s="16" t="s">
        <v>184</v>
      </c>
      <c r="C169" s="8">
        <v>393.54</v>
      </c>
      <c r="D169" s="14">
        <v>219.72</v>
      </c>
      <c r="E169" s="8">
        <v>114.76</v>
      </c>
      <c r="F169" s="15">
        <f t="shared" si="33"/>
        <v>247.88452150144431</v>
      </c>
      <c r="G169" s="8">
        <v>0.88</v>
      </c>
      <c r="H169" s="4">
        <v>443.81</v>
      </c>
      <c r="J169" s="14">
        <v>1</v>
      </c>
      <c r="K169" s="47">
        <f t="shared" si="34"/>
        <v>0</v>
      </c>
      <c r="L169" s="15">
        <f t="shared" si="27"/>
        <v>249.68181818181819</v>
      </c>
      <c r="M169" s="47">
        <f t="shared" si="28"/>
        <v>118.59229288018045</v>
      </c>
      <c r="N169" s="15">
        <f t="shared" si="29"/>
        <v>219.72</v>
      </c>
      <c r="O169" s="47">
        <f t="shared" si="35"/>
        <v>0</v>
      </c>
      <c r="P169" s="15">
        <f t="shared" si="36"/>
        <v>118.59229288018045</v>
      </c>
      <c r="Q169" s="47">
        <f t="shared" si="37"/>
        <v>-2.7877036706385638E-2</v>
      </c>
      <c r="R169" s="15">
        <f t="shared" si="30"/>
        <v>54.760000000000005</v>
      </c>
      <c r="S169" s="47">
        <f t="shared" si="31"/>
        <v>226.44102101871914</v>
      </c>
      <c r="T169" s="6">
        <f t="shared" si="32"/>
        <v>0.97031888926978682</v>
      </c>
      <c r="U169" s="4" t="s">
        <v>184</v>
      </c>
      <c r="AJ169" s="14">
        <v>0.9</v>
      </c>
      <c r="AK169" s="14">
        <v>1</v>
      </c>
    </row>
    <row r="170" spans="2:37" x14ac:dyDescent="0.25">
      <c r="B170" s="16" t="s">
        <v>185</v>
      </c>
      <c r="C170" s="8">
        <v>431.78</v>
      </c>
      <c r="D170" s="14">
        <v>242.79</v>
      </c>
      <c r="E170" s="8">
        <v>114.69</v>
      </c>
      <c r="F170" s="15">
        <f t="shared" si="33"/>
        <v>268.51588444633961</v>
      </c>
      <c r="G170" s="8">
        <v>0.9</v>
      </c>
      <c r="H170" s="4">
        <v>439.3</v>
      </c>
      <c r="J170" s="14">
        <v>1</v>
      </c>
      <c r="K170" s="47">
        <f t="shared" si="34"/>
        <v>0</v>
      </c>
      <c r="L170" s="15">
        <f t="shared" si="27"/>
        <v>269.76666666666665</v>
      </c>
      <c r="M170" s="47">
        <f t="shared" si="28"/>
        <v>117.58856383358221</v>
      </c>
      <c r="N170" s="15">
        <f t="shared" si="29"/>
        <v>242.79</v>
      </c>
      <c r="O170" s="47">
        <f t="shared" si="35"/>
        <v>0</v>
      </c>
      <c r="P170" s="15">
        <f t="shared" si="36"/>
        <v>117.58856383358221</v>
      </c>
      <c r="Q170" s="47">
        <f t="shared" si="37"/>
        <v>-1.003729046598238</v>
      </c>
      <c r="R170" s="15">
        <f t="shared" si="30"/>
        <v>54.69</v>
      </c>
      <c r="S170" s="47">
        <f t="shared" si="31"/>
        <v>248.87342204421907</v>
      </c>
      <c r="T170" s="6">
        <f t="shared" si="32"/>
        <v>0.97555616025909675</v>
      </c>
      <c r="U170" s="4" t="s">
        <v>185</v>
      </c>
      <c r="AJ170" s="14">
        <v>0.9</v>
      </c>
      <c r="AK170" s="14">
        <v>1</v>
      </c>
    </row>
    <row r="171" spans="2:37" x14ac:dyDescent="0.25">
      <c r="B171" s="16" t="s">
        <v>186</v>
      </c>
      <c r="C171" s="8">
        <v>275.39999999999998</v>
      </c>
      <c r="D171" s="14">
        <v>284.22000000000003</v>
      </c>
      <c r="E171" s="8">
        <v>106.36</v>
      </c>
      <c r="F171" s="15">
        <f t="shared" si="33"/>
        <v>303.46903960700837</v>
      </c>
      <c r="G171" s="8">
        <v>0.93</v>
      </c>
      <c r="H171" s="4">
        <v>439.25</v>
      </c>
      <c r="J171" s="14">
        <v>1</v>
      </c>
      <c r="K171" s="47">
        <f t="shared" si="34"/>
        <v>0</v>
      </c>
      <c r="L171" s="15">
        <f t="shared" si="27"/>
        <v>305.61290322580646</v>
      </c>
      <c r="M171" s="47">
        <f t="shared" si="28"/>
        <v>112.33093170674822</v>
      </c>
      <c r="N171" s="15">
        <f t="shared" si="29"/>
        <v>284.22000000000003</v>
      </c>
      <c r="O171" s="47">
        <f t="shared" si="35"/>
        <v>0</v>
      </c>
      <c r="P171" s="15">
        <f t="shared" si="36"/>
        <v>112.33093170674822</v>
      </c>
      <c r="Q171" s="47">
        <f t="shared" si="37"/>
        <v>-5.2576321268339967</v>
      </c>
      <c r="R171" s="15">
        <f t="shared" si="30"/>
        <v>46.36</v>
      </c>
      <c r="S171" s="47">
        <f t="shared" si="31"/>
        <v>287.97614137285751</v>
      </c>
      <c r="T171" s="6">
        <f t="shared" si="32"/>
        <v>0.98695676192148774</v>
      </c>
      <c r="U171" s="4" t="s">
        <v>186</v>
      </c>
      <c r="AJ171" s="14">
        <v>0.9</v>
      </c>
      <c r="AK171" s="14">
        <v>1</v>
      </c>
    </row>
    <row r="172" spans="2:37" x14ac:dyDescent="0.25">
      <c r="B172" s="16" t="s">
        <v>187</v>
      </c>
      <c r="C172" s="8">
        <v>320.68</v>
      </c>
      <c r="D172" s="14">
        <v>234.65</v>
      </c>
      <c r="E172" s="8">
        <v>108.07</v>
      </c>
      <c r="F172" s="15">
        <f t="shared" si="33"/>
        <v>258.34037121595998</v>
      </c>
      <c r="G172" s="8">
        <v>0.9</v>
      </c>
      <c r="H172" s="4">
        <v>435.58</v>
      </c>
      <c r="J172" s="14">
        <v>1</v>
      </c>
      <c r="K172" s="47">
        <f t="shared" si="34"/>
        <v>0</v>
      </c>
      <c r="L172" s="15">
        <f t="shared" si="27"/>
        <v>260.72222222222223</v>
      </c>
      <c r="M172" s="47">
        <f t="shared" si="28"/>
        <v>113.64618190020209</v>
      </c>
      <c r="N172" s="15">
        <f t="shared" si="29"/>
        <v>234.65</v>
      </c>
      <c r="O172" s="47">
        <f t="shared" si="35"/>
        <v>0</v>
      </c>
      <c r="P172" s="15">
        <f t="shared" si="36"/>
        <v>113.64618190020209</v>
      </c>
      <c r="Q172" s="47">
        <f t="shared" si="37"/>
        <v>1.3152501934538776</v>
      </c>
      <c r="R172" s="15">
        <f t="shared" si="30"/>
        <v>48.069999999999993</v>
      </c>
      <c r="S172" s="47">
        <f t="shared" si="31"/>
        <v>239.52316672923311</v>
      </c>
      <c r="T172" s="6">
        <f t="shared" si="32"/>
        <v>0.97965471651123448</v>
      </c>
      <c r="U172" s="4" t="s">
        <v>187</v>
      </c>
      <c r="AJ172" s="14">
        <v>0.9</v>
      </c>
      <c r="AK172" s="14">
        <v>1</v>
      </c>
    </row>
    <row r="173" spans="2:37" x14ac:dyDescent="0.25">
      <c r="B173" s="16" t="s">
        <v>188</v>
      </c>
      <c r="C173" s="8">
        <v>287.66000000000003</v>
      </c>
      <c r="D173" s="14">
        <v>254.99</v>
      </c>
      <c r="E173" s="8">
        <v>106.66</v>
      </c>
      <c r="F173" s="15">
        <f t="shared" si="33"/>
        <v>276.39872593772935</v>
      </c>
      <c r="G173" s="8">
        <v>0.92</v>
      </c>
      <c r="H173" s="4">
        <v>434.04</v>
      </c>
      <c r="J173" s="14">
        <v>1</v>
      </c>
      <c r="K173" s="47">
        <f t="shared" si="34"/>
        <v>0</v>
      </c>
      <c r="L173" s="15">
        <f t="shared" si="27"/>
        <v>277.16304347826087</v>
      </c>
      <c r="M173" s="47">
        <f t="shared" si="28"/>
        <v>108.62528513257081</v>
      </c>
      <c r="N173" s="15">
        <f t="shared" si="29"/>
        <v>254.99</v>
      </c>
      <c r="O173" s="47">
        <f t="shared" si="35"/>
        <v>0</v>
      </c>
      <c r="P173" s="15">
        <f t="shared" si="36"/>
        <v>108.62528513257081</v>
      </c>
      <c r="Q173" s="47">
        <f t="shared" si="37"/>
        <v>-5.0208967676312852</v>
      </c>
      <c r="R173" s="15">
        <f t="shared" si="30"/>
        <v>46.66</v>
      </c>
      <c r="S173" s="47">
        <f t="shared" si="31"/>
        <v>259.22394893219263</v>
      </c>
      <c r="T173" s="6">
        <f t="shared" si="32"/>
        <v>0.98366682959027008</v>
      </c>
      <c r="U173" s="4" t="s">
        <v>188</v>
      </c>
      <c r="AJ173" s="14">
        <v>0.9</v>
      </c>
      <c r="AK173" s="14">
        <v>1</v>
      </c>
    </row>
    <row r="174" spans="2:37" x14ac:dyDescent="0.25">
      <c r="B174" s="16" t="s">
        <v>189</v>
      </c>
      <c r="C174" s="8">
        <v>296.82</v>
      </c>
      <c r="D174" s="14">
        <v>237.36</v>
      </c>
      <c r="E174" s="8">
        <v>107.48</v>
      </c>
      <c r="F174" s="15">
        <f t="shared" si="33"/>
        <v>260.56039606970205</v>
      </c>
      <c r="G174" s="8">
        <v>0.91</v>
      </c>
      <c r="H174" s="4">
        <v>433.89</v>
      </c>
      <c r="J174" s="14">
        <v>1</v>
      </c>
      <c r="K174" s="47">
        <f t="shared" si="34"/>
        <v>0</v>
      </c>
      <c r="L174" s="15">
        <f t="shared" si="27"/>
        <v>260.83516483516485</v>
      </c>
      <c r="M174" s="47">
        <f t="shared" si="28"/>
        <v>108.14441092625918</v>
      </c>
      <c r="N174" s="15">
        <f t="shared" si="29"/>
        <v>237.36</v>
      </c>
      <c r="O174" s="47">
        <f t="shared" si="35"/>
        <v>0</v>
      </c>
      <c r="P174" s="15">
        <f t="shared" si="36"/>
        <v>108.14441092625918</v>
      </c>
      <c r="Q174" s="47">
        <f t="shared" si="37"/>
        <v>-0.48087420631162558</v>
      </c>
      <c r="R174" s="15">
        <f t="shared" si="30"/>
        <v>47.480000000000004</v>
      </c>
      <c r="S174" s="47">
        <f t="shared" si="31"/>
        <v>242.06222340547072</v>
      </c>
      <c r="T174" s="6">
        <f t="shared" si="32"/>
        <v>0.98057431953108121</v>
      </c>
      <c r="U174" s="4" t="s">
        <v>189</v>
      </c>
      <c r="AJ174" s="14">
        <v>0.9</v>
      </c>
      <c r="AK174" s="14">
        <v>1</v>
      </c>
    </row>
    <row r="175" spans="2:37" x14ac:dyDescent="0.25">
      <c r="B175" s="16" t="s">
        <v>190</v>
      </c>
      <c r="C175" s="8">
        <v>393.36</v>
      </c>
      <c r="D175" s="14">
        <v>253.28</v>
      </c>
      <c r="E175" s="8">
        <v>108.37</v>
      </c>
      <c r="F175" s="15">
        <f t="shared" si="33"/>
        <v>275.49013648404912</v>
      </c>
      <c r="G175" s="8">
        <v>0.92</v>
      </c>
      <c r="H175" s="4">
        <v>435.97</v>
      </c>
      <c r="J175" s="14">
        <v>1</v>
      </c>
      <c r="K175" s="47">
        <f t="shared" si="34"/>
        <v>0</v>
      </c>
      <c r="L175" s="15">
        <f t="shared" si="27"/>
        <v>275.30434782608694</v>
      </c>
      <c r="M175" s="47">
        <f t="shared" si="28"/>
        <v>107.8968281829779</v>
      </c>
      <c r="N175" s="15">
        <f t="shared" si="29"/>
        <v>253.28</v>
      </c>
      <c r="O175" s="47">
        <f t="shared" si="35"/>
        <v>0</v>
      </c>
      <c r="P175" s="15">
        <f t="shared" si="36"/>
        <v>107.8968281829779</v>
      </c>
      <c r="Q175" s="47">
        <f t="shared" si="37"/>
        <v>-0.24758274328128493</v>
      </c>
      <c r="R175" s="15">
        <f t="shared" si="30"/>
        <v>48.370000000000005</v>
      </c>
      <c r="S175" s="47">
        <f t="shared" si="31"/>
        <v>257.85735455867842</v>
      </c>
      <c r="T175" s="6">
        <f t="shared" si="32"/>
        <v>0.98224850105007655</v>
      </c>
      <c r="U175" s="4" t="s">
        <v>190</v>
      </c>
      <c r="AJ175" s="14">
        <v>0.9</v>
      </c>
      <c r="AK175" s="14">
        <v>1</v>
      </c>
    </row>
    <row r="176" spans="2:37" x14ac:dyDescent="0.25">
      <c r="B176" s="16" t="s">
        <v>191</v>
      </c>
      <c r="C176" s="8">
        <v>274.3</v>
      </c>
      <c r="D176" s="14">
        <v>250.72</v>
      </c>
      <c r="E176" s="8">
        <v>112.86</v>
      </c>
      <c r="F176" s="15">
        <f t="shared" si="33"/>
        <v>274.950719220736</v>
      </c>
      <c r="G176" s="8">
        <v>0.91</v>
      </c>
      <c r="H176" s="4">
        <v>443.09</v>
      </c>
      <c r="J176" s="14">
        <v>1</v>
      </c>
      <c r="K176" s="47">
        <f t="shared" si="34"/>
        <v>0</v>
      </c>
      <c r="L176" s="15">
        <f t="shared" si="27"/>
        <v>275.5164835164835</v>
      </c>
      <c r="M176" s="47">
        <f t="shared" si="28"/>
        <v>114.23140675527343</v>
      </c>
      <c r="N176" s="15">
        <f t="shared" si="29"/>
        <v>250.72</v>
      </c>
      <c r="O176" s="47">
        <f t="shared" si="35"/>
        <v>0</v>
      </c>
      <c r="P176" s="15">
        <f t="shared" si="36"/>
        <v>114.23140675527343</v>
      </c>
      <c r="Q176" s="47">
        <f t="shared" si="37"/>
        <v>6.334578572295527</v>
      </c>
      <c r="R176" s="15">
        <f t="shared" si="30"/>
        <v>52.86</v>
      </c>
      <c r="S176" s="47">
        <f t="shared" si="31"/>
        <v>256.23172715337188</v>
      </c>
      <c r="T176" s="6">
        <f t="shared" si="32"/>
        <v>0.97848928696455795</v>
      </c>
      <c r="U176" s="4" t="s">
        <v>191</v>
      </c>
      <c r="AJ176" s="14">
        <v>0.9</v>
      </c>
      <c r="AK176" s="14">
        <v>1</v>
      </c>
    </row>
    <row r="177" spans="2:37" x14ac:dyDescent="0.25">
      <c r="B177" s="16" t="s">
        <v>192</v>
      </c>
      <c r="C177" s="8">
        <v>346.72</v>
      </c>
      <c r="D177" s="14">
        <v>250.11</v>
      </c>
      <c r="E177" s="8">
        <v>110.06</v>
      </c>
      <c r="F177" s="15">
        <f t="shared" si="33"/>
        <v>273.25485485165677</v>
      </c>
      <c r="G177" s="8">
        <v>0.91</v>
      </c>
      <c r="H177" s="4">
        <v>441.02</v>
      </c>
      <c r="J177" s="14">
        <v>1</v>
      </c>
      <c r="K177" s="47">
        <f t="shared" si="34"/>
        <v>0</v>
      </c>
      <c r="L177" s="15">
        <f t="shared" si="27"/>
        <v>274.84615384615387</v>
      </c>
      <c r="M177" s="47">
        <f t="shared" si="28"/>
        <v>113.95348254451756</v>
      </c>
      <c r="N177" s="15">
        <f t="shared" si="29"/>
        <v>250.11</v>
      </c>
      <c r="O177" s="47">
        <f t="shared" si="35"/>
        <v>0</v>
      </c>
      <c r="P177" s="15">
        <f t="shared" si="36"/>
        <v>113.95348254451756</v>
      </c>
      <c r="Q177" s="47">
        <f t="shared" si="37"/>
        <v>-0.27792421075587015</v>
      </c>
      <c r="R177" s="15">
        <f t="shared" si="30"/>
        <v>50.06</v>
      </c>
      <c r="S177" s="47">
        <f t="shared" si="31"/>
        <v>255.07060924379351</v>
      </c>
      <c r="T177" s="6">
        <f t="shared" si="32"/>
        <v>0.98055201554385196</v>
      </c>
      <c r="U177" s="4" t="s">
        <v>192</v>
      </c>
      <c r="AJ177" s="14">
        <v>0.9</v>
      </c>
      <c r="AK177" s="14">
        <v>1</v>
      </c>
    </row>
    <row r="178" spans="2:37" x14ac:dyDescent="0.25">
      <c r="B178" s="16" t="s">
        <v>193</v>
      </c>
      <c r="C178" s="8">
        <v>250.44</v>
      </c>
      <c r="D178" s="14">
        <v>212</v>
      </c>
      <c r="E178" s="8">
        <v>112.22</v>
      </c>
      <c r="F178" s="15">
        <f t="shared" si="33"/>
        <v>239.86939863183881</v>
      </c>
      <c r="G178" s="8">
        <v>0.88</v>
      </c>
      <c r="H178" s="4">
        <v>443.04</v>
      </c>
      <c r="J178" s="14">
        <v>1</v>
      </c>
      <c r="K178" s="47">
        <f t="shared" si="34"/>
        <v>0</v>
      </c>
      <c r="L178" s="15">
        <f t="shared" si="27"/>
        <v>240.90909090909091</v>
      </c>
      <c r="M178" s="47">
        <f t="shared" si="28"/>
        <v>114.42547829327442</v>
      </c>
      <c r="N178" s="15">
        <f t="shared" si="29"/>
        <v>212</v>
      </c>
      <c r="O178" s="47">
        <f t="shared" si="35"/>
        <v>0</v>
      </c>
      <c r="P178" s="15">
        <f t="shared" si="36"/>
        <v>114.42547829327442</v>
      </c>
      <c r="Q178" s="47">
        <f t="shared" si="37"/>
        <v>0.47199574875686778</v>
      </c>
      <c r="R178" s="15">
        <f t="shared" si="30"/>
        <v>52.22</v>
      </c>
      <c r="S178" s="47">
        <f t="shared" si="31"/>
        <v>218.33673167838708</v>
      </c>
      <c r="T178" s="6">
        <f t="shared" si="32"/>
        <v>0.9709772532103248</v>
      </c>
      <c r="U178" s="4" t="s">
        <v>193</v>
      </c>
      <c r="AJ178" s="14">
        <v>0.9</v>
      </c>
      <c r="AK178" s="14">
        <v>1</v>
      </c>
    </row>
    <row r="179" spans="2:37" x14ac:dyDescent="0.25">
      <c r="B179" s="16" t="s">
        <v>194</v>
      </c>
      <c r="C179" s="8">
        <v>251.12</v>
      </c>
      <c r="D179" s="14">
        <v>228.01</v>
      </c>
      <c r="E179" s="8">
        <v>114.2</v>
      </c>
      <c r="F179" s="15">
        <f t="shared" si="33"/>
        <v>255.01019607066695</v>
      </c>
      <c r="G179" s="8">
        <v>0.89</v>
      </c>
      <c r="H179" s="4">
        <v>442.87</v>
      </c>
      <c r="J179" s="14">
        <v>1</v>
      </c>
      <c r="K179" s="47">
        <f t="shared" si="34"/>
        <v>0</v>
      </c>
      <c r="L179" s="15">
        <f t="shared" si="27"/>
        <v>256.19101123595505</v>
      </c>
      <c r="M179" s="47">
        <f t="shared" si="28"/>
        <v>116.81298788277458</v>
      </c>
      <c r="N179" s="15">
        <f t="shared" si="29"/>
        <v>228.01</v>
      </c>
      <c r="O179" s="47">
        <f t="shared" si="35"/>
        <v>0</v>
      </c>
      <c r="P179" s="15">
        <f t="shared" si="36"/>
        <v>116.81298788277458</v>
      </c>
      <c r="Q179" s="47">
        <f t="shared" si="37"/>
        <v>2.387509589500155</v>
      </c>
      <c r="R179" s="15">
        <f t="shared" si="30"/>
        <v>54.2</v>
      </c>
      <c r="S179" s="47">
        <f t="shared" si="31"/>
        <v>234.36339325927162</v>
      </c>
      <c r="T179" s="6">
        <f t="shared" si="32"/>
        <v>0.97289084625838729</v>
      </c>
      <c r="U179" s="4" t="s">
        <v>194</v>
      </c>
      <c r="AJ179" s="14">
        <v>0.9</v>
      </c>
      <c r="AK179" s="14">
        <v>1</v>
      </c>
    </row>
    <row r="180" spans="2:37" x14ac:dyDescent="0.25">
      <c r="B180" s="16" t="s">
        <v>195</v>
      </c>
      <c r="C180" s="8">
        <v>373.48</v>
      </c>
      <c r="D180" s="14">
        <v>220.45</v>
      </c>
      <c r="E180" s="8">
        <v>111.19</v>
      </c>
      <c r="F180" s="15">
        <f t="shared" si="33"/>
        <v>246.9036625892779</v>
      </c>
      <c r="G180" s="8">
        <v>0.89</v>
      </c>
      <c r="H180" s="4">
        <v>441.59</v>
      </c>
      <c r="J180" s="14">
        <v>1</v>
      </c>
      <c r="K180" s="47">
        <f t="shared" si="34"/>
        <v>0</v>
      </c>
      <c r="L180" s="15">
        <f t="shared" si="27"/>
        <v>247.69662921348313</v>
      </c>
      <c r="M180" s="47">
        <f t="shared" si="28"/>
        <v>112.93988499959499</v>
      </c>
      <c r="N180" s="15">
        <f t="shared" si="29"/>
        <v>220.45</v>
      </c>
      <c r="O180" s="47">
        <f t="shared" si="35"/>
        <v>0</v>
      </c>
      <c r="P180" s="15">
        <f t="shared" si="36"/>
        <v>112.93988499959499</v>
      </c>
      <c r="Q180" s="47">
        <f t="shared" si="37"/>
        <v>-3.873102883179584</v>
      </c>
      <c r="R180" s="15">
        <f t="shared" si="30"/>
        <v>51.19</v>
      </c>
      <c r="S180" s="47">
        <f t="shared" si="31"/>
        <v>226.31530792237629</v>
      </c>
      <c r="T180" s="6">
        <f t="shared" si="32"/>
        <v>0.9740834679888819</v>
      </c>
      <c r="U180" s="4" t="s">
        <v>195</v>
      </c>
      <c r="AJ180" s="14">
        <v>0.9</v>
      </c>
      <c r="AK180" s="14">
        <v>1</v>
      </c>
    </row>
    <row r="181" spans="2:37" x14ac:dyDescent="0.25">
      <c r="B181" s="16" t="s">
        <v>196</v>
      </c>
      <c r="C181" s="8">
        <v>339.78</v>
      </c>
      <c r="D181" s="14">
        <v>250.29</v>
      </c>
      <c r="E181" s="8">
        <v>112.26</v>
      </c>
      <c r="F181" s="15">
        <f t="shared" si="33"/>
        <v>274.31258028023433</v>
      </c>
      <c r="G181" s="8">
        <v>0.91</v>
      </c>
      <c r="H181" s="4">
        <v>439.85</v>
      </c>
      <c r="J181" s="14">
        <v>1</v>
      </c>
      <c r="K181" s="47">
        <f t="shared" si="34"/>
        <v>0</v>
      </c>
      <c r="L181" s="15">
        <f t="shared" si="27"/>
        <v>275.04395604395603</v>
      </c>
      <c r="M181" s="47">
        <f t="shared" si="28"/>
        <v>114.03549296736354</v>
      </c>
      <c r="N181" s="15">
        <f t="shared" si="29"/>
        <v>250.29</v>
      </c>
      <c r="O181" s="47">
        <f t="shared" si="35"/>
        <v>0</v>
      </c>
      <c r="P181" s="15">
        <f t="shared" si="36"/>
        <v>114.03549296736354</v>
      </c>
      <c r="Q181" s="47">
        <f t="shared" si="37"/>
        <v>1.0956079677685437</v>
      </c>
      <c r="R181" s="15">
        <f t="shared" si="30"/>
        <v>52.260000000000005</v>
      </c>
      <c r="S181" s="47">
        <f t="shared" si="31"/>
        <v>255.68768390362487</v>
      </c>
      <c r="T181" s="6">
        <f t="shared" si="32"/>
        <v>0.97888954281560392</v>
      </c>
      <c r="U181" s="4" t="s">
        <v>196</v>
      </c>
      <c r="AJ181" s="14">
        <v>0.9</v>
      </c>
      <c r="AK181" s="14">
        <v>1</v>
      </c>
    </row>
    <row r="182" spans="2:37" x14ac:dyDescent="0.25">
      <c r="B182" s="16" t="s">
        <v>197</v>
      </c>
      <c r="C182" s="8">
        <v>329.14</v>
      </c>
      <c r="D182" s="14">
        <v>245.31</v>
      </c>
      <c r="E182" s="8">
        <v>111.81</v>
      </c>
      <c r="F182" s="15">
        <f t="shared" si="33"/>
        <v>269.58945120312109</v>
      </c>
      <c r="G182" s="8">
        <v>0.91</v>
      </c>
      <c r="H182" s="4">
        <v>439.58</v>
      </c>
      <c r="J182" s="14">
        <v>1</v>
      </c>
      <c r="K182" s="47">
        <f t="shared" si="34"/>
        <v>0</v>
      </c>
      <c r="L182" s="15">
        <f t="shared" si="27"/>
        <v>269.57142857142856</v>
      </c>
      <c r="M182" s="47">
        <f t="shared" si="28"/>
        <v>111.76653793529086</v>
      </c>
      <c r="N182" s="15">
        <f t="shared" si="29"/>
        <v>245.31</v>
      </c>
      <c r="O182" s="47">
        <f t="shared" si="35"/>
        <v>0</v>
      </c>
      <c r="P182" s="15">
        <f t="shared" si="36"/>
        <v>111.76653793529086</v>
      </c>
      <c r="Q182" s="47">
        <f t="shared" si="37"/>
        <v>-2.2689550320726823</v>
      </c>
      <c r="R182" s="15">
        <f t="shared" si="30"/>
        <v>51.81</v>
      </c>
      <c r="S182" s="47">
        <f t="shared" si="31"/>
        <v>250.72150326607411</v>
      </c>
      <c r="T182" s="6">
        <f t="shared" si="32"/>
        <v>0.97841627783983398</v>
      </c>
      <c r="U182" s="4" t="s">
        <v>197</v>
      </c>
      <c r="AJ182" s="14">
        <v>0.9</v>
      </c>
      <c r="AK182" s="14">
        <v>1</v>
      </c>
    </row>
    <row r="183" spans="2:37" x14ac:dyDescent="0.25">
      <c r="B183" s="16" t="s">
        <v>198</v>
      </c>
      <c r="C183" s="8">
        <v>340.7</v>
      </c>
      <c r="D183" s="14">
        <v>239.79</v>
      </c>
      <c r="E183" s="8">
        <v>108.55</v>
      </c>
      <c r="F183" s="15">
        <f t="shared" si="33"/>
        <v>263.2153996254778</v>
      </c>
      <c r="G183" s="8">
        <v>0.91</v>
      </c>
      <c r="H183" s="4">
        <v>439</v>
      </c>
      <c r="J183" s="14">
        <v>1</v>
      </c>
      <c r="K183" s="47">
        <f t="shared" si="34"/>
        <v>0</v>
      </c>
      <c r="L183" s="15">
        <f t="shared" si="27"/>
        <v>263.50549450549448</v>
      </c>
      <c r="M183" s="47">
        <f t="shared" si="28"/>
        <v>109.25155163468018</v>
      </c>
      <c r="N183" s="15">
        <f t="shared" si="29"/>
        <v>239.79</v>
      </c>
      <c r="O183" s="47">
        <f t="shared" si="35"/>
        <v>0</v>
      </c>
      <c r="P183" s="15">
        <f t="shared" si="36"/>
        <v>109.25155163468018</v>
      </c>
      <c r="Q183" s="47">
        <f t="shared" si="37"/>
        <v>-2.5149863006106727</v>
      </c>
      <c r="R183" s="15">
        <f t="shared" si="30"/>
        <v>48.55</v>
      </c>
      <c r="S183" s="47">
        <f t="shared" si="31"/>
        <v>244.65556727775478</v>
      </c>
      <c r="T183" s="6">
        <f t="shared" si="32"/>
        <v>0.98011258304115778</v>
      </c>
      <c r="U183" s="4" t="s">
        <v>198</v>
      </c>
      <c r="AJ183" s="14">
        <v>0.9</v>
      </c>
      <c r="AK183" s="14">
        <v>1</v>
      </c>
    </row>
    <row r="184" spans="2:37" x14ac:dyDescent="0.25">
      <c r="B184" s="16" t="s">
        <v>199</v>
      </c>
      <c r="C184" s="8">
        <v>375.02</v>
      </c>
      <c r="D184" s="14">
        <v>255.2</v>
      </c>
      <c r="E184" s="8">
        <v>109.61</v>
      </c>
      <c r="F184" s="15">
        <f t="shared" si="33"/>
        <v>277.74339254066871</v>
      </c>
      <c r="G184" s="8">
        <v>0.92</v>
      </c>
      <c r="H184" s="4">
        <v>438.22</v>
      </c>
      <c r="J184" s="14">
        <v>1</v>
      </c>
      <c r="K184" s="47">
        <f t="shared" si="34"/>
        <v>0</v>
      </c>
      <c r="L184" s="15">
        <f t="shared" si="27"/>
        <v>277.39130434782606</v>
      </c>
      <c r="M184" s="47">
        <f t="shared" si="28"/>
        <v>108.71474475795941</v>
      </c>
      <c r="N184" s="15">
        <f t="shared" si="29"/>
        <v>255.2</v>
      </c>
      <c r="O184" s="47">
        <f t="shared" si="35"/>
        <v>0</v>
      </c>
      <c r="P184" s="15">
        <f t="shared" si="36"/>
        <v>108.71474475795941</v>
      </c>
      <c r="Q184" s="47">
        <f t="shared" si="37"/>
        <v>-0.53680687672077454</v>
      </c>
      <c r="R184" s="15">
        <f t="shared" si="30"/>
        <v>49.61</v>
      </c>
      <c r="S184" s="47">
        <f t="shared" si="31"/>
        <v>259.97729150831617</v>
      </c>
      <c r="T184" s="6">
        <f t="shared" si="32"/>
        <v>0.98162419694197267</v>
      </c>
      <c r="U184" s="4" t="s">
        <v>199</v>
      </c>
      <c r="AJ184" s="14">
        <v>0.9</v>
      </c>
      <c r="AK184" s="14">
        <v>1</v>
      </c>
    </row>
    <row r="185" spans="2:37" x14ac:dyDescent="0.25">
      <c r="B185" s="16" t="s">
        <v>200</v>
      </c>
      <c r="C185" s="8">
        <v>305.52</v>
      </c>
      <c r="D185" s="14">
        <v>236.53</v>
      </c>
      <c r="E185" s="8">
        <v>111.49</v>
      </c>
      <c r="F185" s="15">
        <f t="shared" si="33"/>
        <v>261.48893093207596</v>
      </c>
      <c r="G185" s="8">
        <v>0.9</v>
      </c>
      <c r="H185" s="4">
        <v>436.38</v>
      </c>
      <c r="J185" s="14">
        <v>1</v>
      </c>
      <c r="K185" s="47">
        <f t="shared" si="34"/>
        <v>0</v>
      </c>
      <c r="L185" s="15">
        <f t="shared" si="27"/>
        <v>262.81111111111113</v>
      </c>
      <c r="M185" s="47">
        <f t="shared" si="28"/>
        <v>114.55670745729726</v>
      </c>
      <c r="N185" s="15">
        <f t="shared" si="29"/>
        <v>236.53</v>
      </c>
      <c r="O185" s="47">
        <f t="shared" si="35"/>
        <v>0</v>
      </c>
      <c r="P185" s="15">
        <f t="shared" si="36"/>
        <v>114.55670745729726</v>
      </c>
      <c r="Q185" s="47">
        <f t="shared" si="37"/>
        <v>5.8419626993378557</v>
      </c>
      <c r="R185" s="15">
        <f t="shared" si="30"/>
        <v>51.489999999999995</v>
      </c>
      <c r="S185" s="47">
        <f t="shared" si="31"/>
        <v>242.06953753002463</v>
      </c>
      <c r="T185" s="6">
        <f t="shared" si="32"/>
        <v>0.97711592467789321</v>
      </c>
      <c r="U185" s="4" t="s">
        <v>200</v>
      </c>
      <c r="AJ185" s="14">
        <v>0.9</v>
      </c>
      <c r="AK185" s="14">
        <v>1</v>
      </c>
    </row>
    <row r="186" spans="2:37" x14ac:dyDescent="0.25">
      <c r="B186" s="16" t="s">
        <v>201</v>
      </c>
      <c r="C186" s="8">
        <v>358.28</v>
      </c>
      <c r="D186" s="14">
        <v>215.07</v>
      </c>
      <c r="E186" s="8">
        <v>109.59</v>
      </c>
      <c r="F186" s="15">
        <f t="shared" si="33"/>
        <v>241.3815920902006</v>
      </c>
      <c r="G186" s="8">
        <v>0.89</v>
      </c>
      <c r="H186" s="4">
        <v>435.76</v>
      </c>
      <c r="J186" s="14">
        <v>1</v>
      </c>
      <c r="K186" s="47">
        <f t="shared" si="34"/>
        <v>0</v>
      </c>
      <c r="L186" s="15">
        <f t="shared" si="27"/>
        <v>241.65168539325842</v>
      </c>
      <c r="M186" s="47">
        <f t="shared" si="28"/>
        <v>110.18362924410478</v>
      </c>
      <c r="N186" s="15">
        <f t="shared" si="29"/>
        <v>215.07</v>
      </c>
      <c r="O186" s="47">
        <f t="shared" si="35"/>
        <v>0</v>
      </c>
      <c r="P186" s="15">
        <f t="shared" si="36"/>
        <v>110.18362924410478</v>
      </c>
      <c r="Q186" s="47">
        <f t="shared" si="37"/>
        <v>-4.3730782131924855</v>
      </c>
      <c r="R186" s="15">
        <f t="shared" si="30"/>
        <v>49.59</v>
      </c>
      <c r="S186" s="47">
        <f t="shared" si="31"/>
        <v>220.71310110639106</v>
      </c>
      <c r="T186" s="6">
        <f t="shared" si="32"/>
        <v>0.97443241439632122</v>
      </c>
      <c r="U186" s="4" t="s">
        <v>201</v>
      </c>
      <c r="AJ186" s="14">
        <v>0.9</v>
      </c>
      <c r="AK186" s="14">
        <v>1</v>
      </c>
    </row>
    <row r="187" spans="2:37" x14ac:dyDescent="0.25">
      <c r="B187" s="16" t="s">
        <v>202</v>
      </c>
      <c r="C187" s="8">
        <v>416.3</v>
      </c>
      <c r="D187" s="14">
        <v>258.37</v>
      </c>
      <c r="E187" s="8">
        <v>112</v>
      </c>
      <c r="F187" s="15">
        <f t="shared" si="33"/>
        <v>281.60088227844739</v>
      </c>
      <c r="G187" s="8">
        <v>0.91</v>
      </c>
      <c r="H187" s="4">
        <v>437.65</v>
      </c>
      <c r="J187" s="14">
        <v>1</v>
      </c>
      <c r="K187" s="47">
        <f t="shared" si="34"/>
        <v>0</v>
      </c>
      <c r="L187" s="15">
        <f t="shared" si="27"/>
        <v>283.92307692307691</v>
      </c>
      <c r="M187" s="47">
        <f t="shared" si="28"/>
        <v>117.71684972622845</v>
      </c>
      <c r="N187" s="15">
        <f t="shared" si="29"/>
        <v>258.37</v>
      </c>
      <c r="O187" s="47">
        <f t="shared" si="35"/>
        <v>0</v>
      </c>
      <c r="P187" s="15">
        <f t="shared" si="36"/>
        <v>117.71684972622845</v>
      </c>
      <c r="Q187" s="47">
        <f t="shared" si="37"/>
        <v>7.5332204821236672</v>
      </c>
      <c r="R187" s="15">
        <f t="shared" si="30"/>
        <v>52</v>
      </c>
      <c r="S187" s="47">
        <f t="shared" si="31"/>
        <v>263.55086207409755</v>
      </c>
      <c r="T187" s="6">
        <f t="shared" si="32"/>
        <v>0.98034207881801216</v>
      </c>
      <c r="U187" s="4" t="s">
        <v>202</v>
      </c>
      <c r="AJ187" s="14">
        <v>0.9</v>
      </c>
      <c r="AK187" s="14">
        <v>1</v>
      </c>
    </row>
    <row r="188" spans="2:37" x14ac:dyDescent="0.25">
      <c r="B188" s="16" t="s">
        <v>203</v>
      </c>
      <c r="C188" s="8">
        <v>377.28</v>
      </c>
      <c r="D188" s="14">
        <v>214.49</v>
      </c>
      <c r="E188" s="8">
        <v>109.49</v>
      </c>
      <c r="F188" s="15">
        <f t="shared" si="33"/>
        <v>240.81947637182503</v>
      </c>
      <c r="G188" s="8">
        <v>0.88</v>
      </c>
      <c r="H188" s="4">
        <v>436.25</v>
      </c>
      <c r="J188" s="14">
        <v>1</v>
      </c>
      <c r="K188" s="47">
        <f t="shared" si="34"/>
        <v>0</v>
      </c>
      <c r="L188" s="15">
        <f t="shared" si="27"/>
        <v>243.73863636363637</v>
      </c>
      <c r="M188" s="47">
        <f t="shared" si="28"/>
        <v>115.76943792039826</v>
      </c>
      <c r="N188" s="15">
        <f t="shared" si="29"/>
        <v>214.49</v>
      </c>
      <c r="O188" s="47">
        <f t="shared" si="35"/>
        <v>0</v>
      </c>
      <c r="P188" s="15">
        <f t="shared" si="36"/>
        <v>115.76943792039826</v>
      </c>
      <c r="Q188" s="47">
        <f t="shared" si="37"/>
        <v>-1.9474118058301855</v>
      </c>
      <c r="R188" s="15">
        <f t="shared" si="30"/>
        <v>49.489999999999995</v>
      </c>
      <c r="S188" s="47">
        <f t="shared" si="31"/>
        <v>220.12546467866912</v>
      </c>
      <c r="T188" s="6">
        <f t="shared" si="32"/>
        <v>0.97439885164174189</v>
      </c>
      <c r="U188" s="4" t="s">
        <v>203</v>
      </c>
      <c r="AJ188" s="14">
        <v>0.9</v>
      </c>
      <c r="AK188" s="14">
        <v>1</v>
      </c>
    </row>
    <row r="189" spans="2:37" x14ac:dyDescent="0.25">
      <c r="B189" s="16" t="s">
        <v>204</v>
      </c>
      <c r="C189" s="8">
        <v>386.82</v>
      </c>
      <c r="D189" s="14">
        <v>237.16</v>
      </c>
      <c r="E189" s="8">
        <v>110.8</v>
      </c>
      <c r="F189" s="15">
        <f t="shared" si="33"/>
        <v>261.76612767888821</v>
      </c>
      <c r="G189" s="8">
        <v>0.9</v>
      </c>
      <c r="H189" s="4">
        <v>434.13</v>
      </c>
      <c r="J189" s="14">
        <v>1</v>
      </c>
      <c r="K189" s="47">
        <f t="shared" si="34"/>
        <v>0</v>
      </c>
      <c r="L189" s="15">
        <f t="shared" si="27"/>
        <v>263.51111111111112</v>
      </c>
      <c r="M189" s="47">
        <f t="shared" si="28"/>
        <v>114.86183038334511</v>
      </c>
      <c r="N189" s="15">
        <f t="shared" si="29"/>
        <v>237.16</v>
      </c>
      <c r="O189" s="47">
        <f t="shared" si="35"/>
        <v>0</v>
      </c>
      <c r="P189" s="15">
        <f t="shared" si="36"/>
        <v>114.86183038334511</v>
      </c>
      <c r="Q189" s="47">
        <f t="shared" si="37"/>
        <v>-0.90760753705315267</v>
      </c>
      <c r="R189" s="15">
        <f t="shared" si="30"/>
        <v>50.8</v>
      </c>
      <c r="S189" s="47">
        <f t="shared" si="31"/>
        <v>242.53969901853179</v>
      </c>
      <c r="T189" s="6">
        <f t="shared" si="32"/>
        <v>0.97781930529187</v>
      </c>
      <c r="U189" s="4" t="s">
        <v>204</v>
      </c>
      <c r="AJ189" s="14">
        <v>0.9</v>
      </c>
      <c r="AK189" s="14">
        <v>1</v>
      </c>
    </row>
    <row r="190" spans="2:37" x14ac:dyDescent="0.25">
      <c r="B190" s="16" t="s">
        <v>205</v>
      </c>
      <c r="C190" s="8">
        <v>363.44</v>
      </c>
      <c r="D190" s="14">
        <v>242.25</v>
      </c>
      <c r="E190" s="8">
        <v>111.11</v>
      </c>
      <c r="F190" s="15">
        <f t="shared" si="33"/>
        <v>266.51546784380076</v>
      </c>
      <c r="G190" s="8">
        <v>0.9</v>
      </c>
      <c r="H190" s="4">
        <v>435.63</v>
      </c>
      <c r="J190" s="14">
        <v>1</v>
      </c>
      <c r="K190" s="47">
        <f t="shared" si="34"/>
        <v>0</v>
      </c>
      <c r="L190" s="15">
        <f t="shared" si="27"/>
        <v>269.16666666666669</v>
      </c>
      <c r="M190" s="47">
        <f t="shared" si="28"/>
        <v>117.32702989696978</v>
      </c>
      <c r="N190" s="15">
        <f t="shared" si="29"/>
        <v>242.25</v>
      </c>
      <c r="O190" s="47">
        <f t="shared" si="35"/>
        <v>0</v>
      </c>
      <c r="P190" s="15">
        <f t="shared" si="36"/>
        <v>117.32702989696978</v>
      </c>
      <c r="Q190" s="47">
        <f t="shared" si="37"/>
        <v>2.4651995136246683</v>
      </c>
      <c r="R190" s="15">
        <f t="shared" si="30"/>
        <v>51.11</v>
      </c>
      <c r="S190" s="47">
        <f t="shared" si="31"/>
        <v>247.58290449867496</v>
      </c>
      <c r="T190" s="6">
        <f t="shared" si="32"/>
        <v>0.9784601262778081</v>
      </c>
      <c r="U190" s="4" t="s">
        <v>205</v>
      </c>
      <c r="AJ190" s="14">
        <v>0.9</v>
      </c>
      <c r="AK190" s="14">
        <v>1</v>
      </c>
    </row>
    <row r="191" spans="2:37" x14ac:dyDescent="0.25">
      <c r="B191" s="16" t="s">
        <v>206</v>
      </c>
      <c r="C191" s="8">
        <v>347.16</v>
      </c>
      <c r="D191" s="14">
        <v>247.3</v>
      </c>
      <c r="E191" s="8">
        <v>109.43</v>
      </c>
      <c r="F191" s="15">
        <f t="shared" si="33"/>
        <v>270.42968568557706</v>
      </c>
      <c r="G191" s="8">
        <v>0.91</v>
      </c>
      <c r="H191" s="4">
        <v>434.17</v>
      </c>
      <c r="J191" s="14">
        <v>1</v>
      </c>
      <c r="K191" s="47">
        <f t="shared" si="34"/>
        <v>0</v>
      </c>
      <c r="L191" s="15">
        <f t="shared" si="27"/>
        <v>271.75824175824175</v>
      </c>
      <c r="M191" s="47">
        <f t="shared" si="28"/>
        <v>112.67320872119943</v>
      </c>
      <c r="N191" s="15">
        <f t="shared" si="29"/>
        <v>247.3</v>
      </c>
      <c r="O191" s="47">
        <f t="shared" si="35"/>
        <v>0</v>
      </c>
      <c r="P191" s="15">
        <f t="shared" si="36"/>
        <v>112.67320872119943</v>
      </c>
      <c r="Q191" s="47">
        <f t="shared" si="37"/>
        <v>-4.6538211757703465</v>
      </c>
      <c r="R191" s="15">
        <f t="shared" si="30"/>
        <v>49.430000000000007</v>
      </c>
      <c r="S191" s="47">
        <f t="shared" si="31"/>
        <v>252.19162337397333</v>
      </c>
      <c r="T191" s="6">
        <f t="shared" si="32"/>
        <v>0.98060354539722538</v>
      </c>
      <c r="U191" s="4" t="s">
        <v>206</v>
      </c>
      <c r="AJ191" s="14">
        <v>0.9</v>
      </c>
      <c r="AK191" s="14">
        <v>1</v>
      </c>
    </row>
    <row r="192" spans="2:37" x14ac:dyDescent="0.25">
      <c r="B192" s="16" t="s">
        <v>207</v>
      </c>
      <c r="C192" s="8">
        <v>330.72</v>
      </c>
      <c r="D192" s="14">
        <v>228.76</v>
      </c>
      <c r="E192" s="8">
        <v>109.14</v>
      </c>
      <c r="F192" s="15">
        <f t="shared" si="33"/>
        <v>253.46139193178908</v>
      </c>
      <c r="G192" s="8">
        <v>0.9</v>
      </c>
      <c r="H192" s="4">
        <v>436.56</v>
      </c>
      <c r="J192" s="14">
        <v>1</v>
      </c>
      <c r="K192" s="47">
        <f t="shared" si="34"/>
        <v>0</v>
      </c>
      <c r="L192" s="15">
        <f t="shared" si="27"/>
        <v>254.17777777777775</v>
      </c>
      <c r="M192" s="47">
        <f t="shared" si="28"/>
        <v>110.79352470270713</v>
      </c>
      <c r="N192" s="15">
        <f t="shared" si="29"/>
        <v>228.76</v>
      </c>
      <c r="O192" s="47">
        <f t="shared" si="35"/>
        <v>0</v>
      </c>
      <c r="P192" s="15">
        <f t="shared" si="36"/>
        <v>110.79352470270713</v>
      </c>
      <c r="Q192" s="47">
        <f t="shared" si="37"/>
        <v>-1.8796840184922985</v>
      </c>
      <c r="R192" s="15">
        <f t="shared" si="30"/>
        <v>49.14</v>
      </c>
      <c r="S192" s="47">
        <f t="shared" si="31"/>
        <v>233.97836908569133</v>
      </c>
      <c r="T192" s="6">
        <f t="shared" si="32"/>
        <v>0.97769721574655399</v>
      </c>
      <c r="U192" s="4" t="s">
        <v>207</v>
      </c>
      <c r="AJ192" s="14">
        <v>0.9</v>
      </c>
      <c r="AK192" s="14">
        <v>1</v>
      </c>
    </row>
    <row r="193" spans="2:37" x14ac:dyDescent="0.25">
      <c r="B193" s="16" t="s">
        <v>208</v>
      </c>
      <c r="C193" s="8">
        <v>304.26</v>
      </c>
      <c r="D193" s="14">
        <v>224.68</v>
      </c>
      <c r="E193" s="8">
        <v>108.06</v>
      </c>
      <c r="F193" s="15">
        <f t="shared" si="33"/>
        <v>249.31519408170857</v>
      </c>
      <c r="G193" s="8">
        <v>0.9</v>
      </c>
      <c r="H193" s="4">
        <v>435.15</v>
      </c>
      <c r="J193" s="14">
        <v>1</v>
      </c>
      <c r="K193" s="47">
        <f t="shared" si="34"/>
        <v>0</v>
      </c>
      <c r="L193" s="15">
        <f t="shared" si="27"/>
        <v>249.64444444444445</v>
      </c>
      <c r="M193" s="47">
        <f t="shared" si="28"/>
        <v>108.81749051496871</v>
      </c>
      <c r="N193" s="15">
        <f t="shared" si="29"/>
        <v>224.68</v>
      </c>
      <c r="O193" s="47">
        <f t="shared" si="35"/>
        <v>0</v>
      </c>
      <c r="P193" s="15">
        <f t="shared" si="36"/>
        <v>108.81749051496871</v>
      </c>
      <c r="Q193" s="47">
        <f t="shared" si="37"/>
        <v>-1.9760341877384207</v>
      </c>
      <c r="R193" s="15">
        <f t="shared" si="30"/>
        <v>48.06</v>
      </c>
      <c r="S193" s="47">
        <f t="shared" si="31"/>
        <v>229.76262968550827</v>
      </c>
      <c r="T193" s="6">
        <f t="shared" si="32"/>
        <v>0.97787877997189876</v>
      </c>
      <c r="U193" s="4" t="s">
        <v>208</v>
      </c>
      <c r="AJ193" s="14">
        <v>0.9</v>
      </c>
      <c r="AK193" s="14">
        <v>1</v>
      </c>
    </row>
    <row r="194" spans="2:37" x14ac:dyDescent="0.25">
      <c r="B194" s="16" t="s">
        <v>209</v>
      </c>
      <c r="C194" s="8">
        <v>348.64</v>
      </c>
      <c r="D194" s="14">
        <v>232.92</v>
      </c>
      <c r="E194" s="8">
        <v>108.71</v>
      </c>
      <c r="F194" s="15">
        <f t="shared" si="33"/>
        <v>257.04005621692505</v>
      </c>
      <c r="G194" s="8">
        <v>0.9</v>
      </c>
      <c r="H194" s="4">
        <v>437.06</v>
      </c>
      <c r="J194" s="14">
        <v>1</v>
      </c>
      <c r="K194" s="47">
        <f t="shared" si="34"/>
        <v>0</v>
      </c>
      <c r="L194" s="15">
        <f t="shared" si="27"/>
        <v>258.79999999999995</v>
      </c>
      <c r="M194" s="47">
        <f t="shared" si="28"/>
        <v>112.8083046588326</v>
      </c>
      <c r="N194" s="15">
        <f t="shared" si="29"/>
        <v>232.92</v>
      </c>
      <c r="O194" s="47">
        <f t="shared" si="35"/>
        <v>0</v>
      </c>
      <c r="P194" s="15">
        <f t="shared" si="36"/>
        <v>112.8083046588326</v>
      </c>
      <c r="Q194" s="47">
        <f t="shared" si="37"/>
        <v>3.9908141438638864</v>
      </c>
      <c r="R194" s="15">
        <f t="shared" si="30"/>
        <v>48.709999999999994</v>
      </c>
      <c r="S194" s="47">
        <f t="shared" si="31"/>
        <v>237.95880000537906</v>
      </c>
      <c r="T194" s="6">
        <f t="shared" si="32"/>
        <v>0.97882490580190695</v>
      </c>
      <c r="U194" s="4" t="s">
        <v>209</v>
      </c>
      <c r="AJ194" s="14">
        <v>0.9</v>
      </c>
      <c r="AK194" s="14">
        <v>1</v>
      </c>
    </row>
    <row r="195" spans="2:37" x14ac:dyDescent="0.25">
      <c r="B195" s="16" t="s">
        <v>210</v>
      </c>
      <c r="C195" s="8">
        <v>299.04000000000002</v>
      </c>
      <c r="D195" s="14">
        <v>218.6</v>
      </c>
      <c r="E195" s="8">
        <v>106.87</v>
      </c>
      <c r="F195" s="15">
        <f t="shared" si="33"/>
        <v>243.32520810635302</v>
      </c>
      <c r="G195" s="8">
        <v>0.89</v>
      </c>
      <c r="H195" s="4">
        <v>436.26</v>
      </c>
      <c r="J195" s="14">
        <v>1</v>
      </c>
      <c r="K195" s="47">
        <f t="shared" si="34"/>
        <v>0</v>
      </c>
      <c r="L195" s="15">
        <f t="shared" si="27"/>
        <v>245.61797752808988</v>
      </c>
      <c r="M195" s="47">
        <f t="shared" si="28"/>
        <v>111.99210188664762</v>
      </c>
      <c r="N195" s="15">
        <f t="shared" si="29"/>
        <v>218.6</v>
      </c>
      <c r="O195" s="47">
        <f t="shared" si="35"/>
        <v>0</v>
      </c>
      <c r="P195" s="15">
        <f t="shared" si="36"/>
        <v>111.99210188664762</v>
      </c>
      <c r="Q195" s="47">
        <f t="shared" si="37"/>
        <v>-0.81620277218497961</v>
      </c>
      <c r="R195" s="15">
        <f t="shared" si="30"/>
        <v>46.870000000000005</v>
      </c>
      <c r="S195" s="47">
        <f t="shared" si="31"/>
        <v>223.56823768147387</v>
      </c>
      <c r="T195" s="6">
        <f t="shared" si="32"/>
        <v>0.97777753345914764</v>
      </c>
      <c r="U195" s="4" t="s">
        <v>210</v>
      </c>
      <c r="AJ195" s="14">
        <v>0.9</v>
      </c>
      <c r="AK195" s="14">
        <v>1</v>
      </c>
    </row>
    <row r="196" spans="2:37" x14ac:dyDescent="0.25">
      <c r="B196" s="16" t="s">
        <v>211</v>
      </c>
      <c r="C196" s="8">
        <v>352.72</v>
      </c>
      <c r="D196" s="14">
        <v>241.83</v>
      </c>
      <c r="E196" s="8">
        <v>107.75</v>
      </c>
      <c r="F196" s="15">
        <f t="shared" si="33"/>
        <v>264.74858148817344</v>
      </c>
      <c r="G196" s="8">
        <v>0.91</v>
      </c>
      <c r="H196" s="4">
        <v>436.36</v>
      </c>
      <c r="J196" s="14">
        <v>1</v>
      </c>
      <c r="K196" s="47">
        <f t="shared" si="34"/>
        <v>0</v>
      </c>
      <c r="L196" s="15">
        <f t="shared" ref="L196:L259" si="38">D196/G196</f>
        <v>265.74725274725273</v>
      </c>
      <c r="M196" s="47">
        <f t="shared" ref="M196:M259" si="39">L196*SIN(ACOS(G196))</f>
        <v>110.18100309360152</v>
      </c>
      <c r="N196" s="15">
        <f t="shared" ref="N196:N259" si="40">D196/J196</f>
        <v>241.83</v>
      </c>
      <c r="O196" s="47">
        <f t="shared" si="35"/>
        <v>0</v>
      </c>
      <c r="P196" s="15">
        <f t="shared" si="36"/>
        <v>110.18100309360152</v>
      </c>
      <c r="Q196" s="47">
        <f t="shared" si="37"/>
        <v>-1.8110987930460993</v>
      </c>
      <c r="R196" s="15">
        <f t="shared" ref="R196:R259" si="41">E196-$V$4</f>
        <v>47.75</v>
      </c>
      <c r="S196" s="47">
        <f t="shared" ref="S196:S259" si="42">IF(R196&gt;1,SQRT((D196)^2+(R196)^2),0)</f>
        <v>246.49911034322216</v>
      </c>
      <c r="T196" s="6">
        <f t="shared" ref="T196:T259" si="43">IF(S196&gt;0,D196/S196,1)</f>
        <v>0.98105830752605583</v>
      </c>
      <c r="U196" s="4" t="s">
        <v>211</v>
      </c>
      <c r="AJ196" s="14">
        <v>0.9</v>
      </c>
      <c r="AK196" s="14">
        <v>1</v>
      </c>
    </row>
    <row r="197" spans="2:37" x14ac:dyDescent="0.25">
      <c r="B197" s="16" t="s">
        <v>212</v>
      </c>
      <c r="C197" s="8">
        <v>349.86</v>
      </c>
      <c r="D197" s="14">
        <v>245.51</v>
      </c>
      <c r="E197" s="8">
        <v>108.84</v>
      </c>
      <c r="F197" s="15">
        <f t="shared" si="33"/>
        <v>268.55410199808904</v>
      </c>
      <c r="G197" s="8">
        <v>0.91</v>
      </c>
      <c r="H197" s="4">
        <v>437.59</v>
      </c>
      <c r="J197" s="14">
        <v>1</v>
      </c>
      <c r="K197" s="47">
        <f t="shared" si="34"/>
        <v>0</v>
      </c>
      <c r="L197" s="15">
        <f t="shared" si="38"/>
        <v>269.79120879120876</v>
      </c>
      <c r="M197" s="47">
        <f t="shared" si="39"/>
        <v>111.85766062734197</v>
      </c>
      <c r="N197" s="15">
        <f t="shared" si="40"/>
        <v>245.51</v>
      </c>
      <c r="O197" s="47">
        <f t="shared" si="35"/>
        <v>0</v>
      </c>
      <c r="P197" s="15">
        <f t="shared" si="36"/>
        <v>111.85766062734197</v>
      </c>
      <c r="Q197" s="47">
        <f t="shared" si="37"/>
        <v>1.6766575337404532</v>
      </c>
      <c r="R197" s="15">
        <f t="shared" si="41"/>
        <v>48.84</v>
      </c>
      <c r="S197" s="47">
        <f t="shared" si="42"/>
        <v>250.3208055675756</v>
      </c>
      <c r="T197" s="6">
        <f t="shared" si="43"/>
        <v>0.9807814394146438</v>
      </c>
      <c r="U197" s="4" t="s">
        <v>212</v>
      </c>
      <c r="AJ197" s="14">
        <v>0.9</v>
      </c>
      <c r="AK197" s="14">
        <v>1</v>
      </c>
    </row>
    <row r="198" spans="2:37" x14ac:dyDescent="0.25">
      <c r="B198" s="16" t="s">
        <v>213</v>
      </c>
      <c r="C198" s="8">
        <v>330.2</v>
      </c>
      <c r="D198" s="14">
        <v>212.43</v>
      </c>
      <c r="E198" s="8">
        <v>108.47</v>
      </c>
      <c r="F198" s="15">
        <f t="shared" si="33"/>
        <v>238.52095463501735</v>
      </c>
      <c r="G198" s="8">
        <v>0.88</v>
      </c>
      <c r="H198" s="4">
        <v>438.96</v>
      </c>
      <c r="J198" s="14">
        <v>1</v>
      </c>
      <c r="K198" s="47">
        <f t="shared" si="34"/>
        <v>0</v>
      </c>
      <c r="L198" s="15">
        <f t="shared" si="38"/>
        <v>241.39772727272728</v>
      </c>
      <c r="M198" s="47">
        <f t="shared" si="39"/>
        <v>114.6575677067938</v>
      </c>
      <c r="N198" s="15">
        <f t="shared" si="40"/>
        <v>212.43</v>
      </c>
      <c r="O198" s="47">
        <f t="shared" si="35"/>
        <v>0</v>
      </c>
      <c r="P198" s="15">
        <f t="shared" si="36"/>
        <v>114.6575677067938</v>
      </c>
      <c r="Q198" s="47">
        <f t="shared" si="37"/>
        <v>2.7999070794518275</v>
      </c>
      <c r="R198" s="15">
        <f t="shared" si="41"/>
        <v>48.47</v>
      </c>
      <c r="S198" s="47">
        <f t="shared" si="42"/>
        <v>217.88952659547454</v>
      </c>
      <c r="T198" s="6">
        <f t="shared" si="43"/>
        <v>0.9749436024724103</v>
      </c>
      <c r="U198" s="4" t="s">
        <v>213</v>
      </c>
      <c r="AJ198" s="14">
        <v>0.9</v>
      </c>
      <c r="AK198" s="14">
        <v>1</v>
      </c>
    </row>
    <row r="199" spans="2:37" x14ac:dyDescent="0.25">
      <c r="B199" s="16" t="s">
        <v>214</v>
      </c>
      <c r="C199" s="8">
        <v>430.34</v>
      </c>
      <c r="D199" s="14">
        <v>228.74</v>
      </c>
      <c r="E199" s="8">
        <v>109.22</v>
      </c>
      <c r="F199" s="15">
        <f t="shared" si="33"/>
        <v>253.47780178942693</v>
      </c>
      <c r="G199" s="8">
        <v>0.9</v>
      </c>
      <c r="H199" s="4">
        <v>437.23</v>
      </c>
      <c r="J199" s="14">
        <v>1</v>
      </c>
      <c r="K199" s="47">
        <f t="shared" si="34"/>
        <v>0</v>
      </c>
      <c r="L199" s="15">
        <f t="shared" si="38"/>
        <v>254.15555555555557</v>
      </c>
      <c r="M199" s="47">
        <f t="shared" si="39"/>
        <v>110.78383826061039</v>
      </c>
      <c r="N199" s="15">
        <f t="shared" si="40"/>
        <v>228.74</v>
      </c>
      <c r="O199" s="47">
        <f t="shared" si="35"/>
        <v>0</v>
      </c>
      <c r="P199" s="15">
        <f t="shared" si="36"/>
        <v>110.78383826061039</v>
      </c>
      <c r="Q199" s="47">
        <f t="shared" si="37"/>
        <v>-3.873729446183404</v>
      </c>
      <c r="R199" s="15">
        <f t="shared" si="41"/>
        <v>49.22</v>
      </c>
      <c r="S199" s="47">
        <f t="shared" si="42"/>
        <v>233.975631209748</v>
      </c>
      <c r="T199" s="6">
        <f t="shared" si="43"/>
        <v>0.97762317732544335</v>
      </c>
      <c r="U199" s="4" t="s">
        <v>214</v>
      </c>
      <c r="AJ199" s="14">
        <v>0.9</v>
      </c>
      <c r="AK199" s="14">
        <v>1</v>
      </c>
    </row>
    <row r="200" spans="2:37" x14ac:dyDescent="0.25">
      <c r="B200" s="16" t="s">
        <v>215</v>
      </c>
      <c r="C200" s="8">
        <v>265</v>
      </c>
      <c r="D200" s="14">
        <v>239.57</v>
      </c>
      <c r="E200" s="8">
        <v>109.81</v>
      </c>
      <c r="F200" s="15">
        <f t="shared" si="33"/>
        <v>263.53751345871046</v>
      </c>
      <c r="G200" s="8">
        <v>0.9</v>
      </c>
      <c r="H200" s="4">
        <v>438.64</v>
      </c>
      <c r="J200" s="14">
        <v>1</v>
      </c>
      <c r="K200" s="47">
        <f t="shared" si="34"/>
        <v>0</v>
      </c>
      <c r="L200" s="15">
        <f t="shared" si="38"/>
        <v>266.18888888888887</v>
      </c>
      <c r="M200" s="47">
        <f t="shared" si="39"/>
        <v>116.02904665600433</v>
      </c>
      <c r="N200" s="15">
        <f t="shared" si="40"/>
        <v>239.57</v>
      </c>
      <c r="O200" s="47">
        <f t="shared" si="35"/>
        <v>0</v>
      </c>
      <c r="P200" s="15">
        <f t="shared" si="36"/>
        <v>116.02904665600433</v>
      </c>
      <c r="Q200" s="47">
        <f t="shared" si="37"/>
        <v>5.2452083953939308</v>
      </c>
      <c r="R200" s="15">
        <f t="shared" si="41"/>
        <v>49.81</v>
      </c>
      <c r="S200" s="47">
        <f t="shared" si="42"/>
        <v>244.69332030114757</v>
      </c>
      <c r="T200" s="6">
        <f t="shared" si="43"/>
        <v>0.97906227969426285</v>
      </c>
      <c r="U200" s="4" t="s">
        <v>215</v>
      </c>
      <c r="AJ200" s="14">
        <v>0.9</v>
      </c>
      <c r="AK200" s="14">
        <v>1</v>
      </c>
    </row>
    <row r="201" spans="2:37" x14ac:dyDescent="0.25">
      <c r="B201" s="16" t="s">
        <v>216</v>
      </c>
      <c r="C201" s="8">
        <v>359.66</v>
      </c>
      <c r="D201" s="14">
        <v>220.67</v>
      </c>
      <c r="E201" s="8">
        <v>110.19</v>
      </c>
      <c r="F201" s="15">
        <f t="shared" si="33"/>
        <v>246.65174842275087</v>
      </c>
      <c r="G201" s="8">
        <v>0.89</v>
      </c>
      <c r="H201" s="4">
        <v>437.76</v>
      </c>
      <c r="J201" s="14">
        <v>1</v>
      </c>
      <c r="K201" s="47">
        <f t="shared" si="34"/>
        <v>0</v>
      </c>
      <c r="L201" s="15">
        <f t="shared" si="38"/>
        <v>247.94382022471908</v>
      </c>
      <c r="M201" s="47">
        <f t="shared" si="39"/>
        <v>113.05259434275631</v>
      </c>
      <c r="N201" s="15">
        <f t="shared" si="40"/>
        <v>220.67</v>
      </c>
      <c r="O201" s="47">
        <f t="shared" si="35"/>
        <v>0</v>
      </c>
      <c r="P201" s="15">
        <f t="shared" si="36"/>
        <v>113.05259434275631</v>
      </c>
      <c r="Q201" s="47">
        <f t="shared" si="37"/>
        <v>-2.9764523132480178</v>
      </c>
      <c r="R201" s="15">
        <f t="shared" si="41"/>
        <v>50.19</v>
      </c>
      <c r="S201" s="47">
        <f t="shared" si="42"/>
        <v>226.30573346691858</v>
      </c>
      <c r="T201" s="6">
        <f t="shared" si="43"/>
        <v>0.97509681535424986</v>
      </c>
      <c r="U201" s="4" t="s">
        <v>216</v>
      </c>
      <c r="AJ201" s="14">
        <v>0.9</v>
      </c>
      <c r="AK201" s="14">
        <v>1</v>
      </c>
    </row>
    <row r="202" spans="2:37" x14ac:dyDescent="0.25">
      <c r="B202" s="16" t="s">
        <v>217</v>
      </c>
      <c r="C202" s="8">
        <v>254.26</v>
      </c>
      <c r="D202" s="14">
        <v>243.97</v>
      </c>
      <c r="E202" s="8">
        <v>112.36</v>
      </c>
      <c r="F202" s="15">
        <f t="shared" si="33"/>
        <v>268.60031738626071</v>
      </c>
      <c r="G202" s="8">
        <v>0.9</v>
      </c>
      <c r="H202" s="4">
        <v>440.19</v>
      </c>
      <c r="J202" s="14">
        <v>1</v>
      </c>
      <c r="K202" s="47">
        <f t="shared" si="34"/>
        <v>0</v>
      </c>
      <c r="L202" s="15">
        <f t="shared" si="38"/>
        <v>271.07777777777778</v>
      </c>
      <c r="M202" s="47">
        <f t="shared" si="39"/>
        <v>118.16006391729088</v>
      </c>
      <c r="N202" s="15">
        <f t="shared" si="40"/>
        <v>243.97</v>
      </c>
      <c r="O202" s="47">
        <f t="shared" si="35"/>
        <v>0</v>
      </c>
      <c r="P202" s="15">
        <f t="shared" si="36"/>
        <v>118.16006391729088</v>
      </c>
      <c r="Q202" s="47">
        <f t="shared" si="37"/>
        <v>5.1074695745345764</v>
      </c>
      <c r="R202" s="15">
        <f t="shared" si="41"/>
        <v>52.36</v>
      </c>
      <c r="S202" s="47">
        <f t="shared" si="42"/>
        <v>249.5254105296693</v>
      </c>
      <c r="T202" s="6">
        <f t="shared" si="43"/>
        <v>0.97773609301803455</v>
      </c>
      <c r="U202" s="4" t="s">
        <v>217</v>
      </c>
      <c r="AJ202" s="14">
        <v>0.9</v>
      </c>
      <c r="AK202" s="14">
        <v>1</v>
      </c>
    </row>
    <row r="203" spans="2:37" x14ac:dyDescent="0.25">
      <c r="B203" s="16" t="s">
        <v>218</v>
      </c>
      <c r="C203" s="8">
        <v>267.52</v>
      </c>
      <c r="D203" s="14">
        <v>227.36</v>
      </c>
      <c r="E203" s="8">
        <v>112.31</v>
      </c>
      <c r="F203" s="15">
        <f t="shared" si="33"/>
        <v>253.58648564148686</v>
      </c>
      <c r="G203" s="8">
        <v>0.89</v>
      </c>
      <c r="H203" s="4">
        <v>441.19</v>
      </c>
      <c r="J203" s="14">
        <v>1</v>
      </c>
      <c r="K203" s="47">
        <f t="shared" si="34"/>
        <v>0</v>
      </c>
      <c r="L203" s="15">
        <f t="shared" si="38"/>
        <v>255.46067415730337</v>
      </c>
      <c r="M203" s="47">
        <f t="shared" si="39"/>
        <v>116.47998300525254</v>
      </c>
      <c r="N203" s="15">
        <f t="shared" si="40"/>
        <v>227.36</v>
      </c>
      <c r="O203" s="47">
        <f t="shared" si="35"/>
        <v>0</v>
      </c>
      <c r="P203" s="15">
        <f t="shared" si="36"/>
        <v>116.47998300525254</v>
      </c>
      <c r="Q203" s="47">
        <f t="shared" si="37"/>
        <v>-1.6800809120383491</v>
      </c>
      <c r="R203" s="15">
        <f t="shared" si="41"/>
        <v>52.31</v>
      </c>
      <c r="S203" s="47">
        <f t="shared" si="42"/>
        <v>233.30003364766154</v>
      </c>
      <c r="T203" s="6">
        <f t="shared" si="43"/>
        <v>0.97453907933578621</v>
      </c>
      <c r="U203" s="4" t="s">
        <v>218</v>
      </c>
      <c r="AJ203" s="14">
        <v>0.9</v>
      </c>
      <c r="AK203" s="14">
        <v>1</v>
      </c>
    </row>
    <row r="204" spans="2:37" x14ac:dyDescent="0.25">
      <c r="B204" s="16" t="s">
        <v>219</v>
      </c>
      <c r="C204" s="8">
        <v>355.34</v>
      </c>
      <c r="D204" s="14">
        <v>244.36</v>
      </c>
      <c r="E204" s="8">
        <v>110.96</v>
      </c>
      <c r="F204" s="15">
        <f t="shared" si="33"/>
        <v>268.372746753466</v>
      </c>
      <c r="G204" s="8">
        <v>0.91</v>
      </c>
      <c r="H204" s="4">
        <v>439.97</v>
      </c>
      <c r="J204" s="14">
        <v>1</v>
      </c>
      <c r="K204" s="47">
        <f t="shared" si="34"/>
        <v>0</v>
      </c>
      <c r="L204" s="15">
        <f t="shared" si="38"/>
        <v>268.52747252747253</v>
      </c>
      <c r="M204" s="47">
        <f t="shared" si="39"/>
        <v>111.33370514804808</v>
      </c>
      <c r="N204" s="15">
        <f t="shared" si="40"/>
        <v>244.36</v>
      </c>
      <c r="O204" s="47">
        <f t="shared" si="35"/>
        <v>0</v>
      </c>
      <c r="P204" s="15">
        <f t="shared" si="36"/>
        <v>111.33370514804808</v>
      </c>
      <c r="Q204" s="47">
        <f t="shared" si="37"/>
        <v>-5.1462778572044527</v>
      </c>
      <c r="R204" s="15">
        <f t="shared" si="41"/>
        <v>50.959999999999994</v>
      </c>
      <c r="S204" s="47">
        <f t="shared" si="42"/>
        <v>249.61716928128163</v>
      </c>
      <c r="T204" s="6">
        <f t="shared" si="43"/>
        <v>0.97893907179374517</v>
      </c>
      <c r="U204" s="4" t="s">
        <v>219</v>
      </c>
      <c r="AJ204" s="14">
        <v>0.9</v>
      </c>
      <c r="AK204" s="14">
        <v>1</v>
      </c>
    </row>
    <row r="205" spans="2:37" x14ac:dyDescent="0.25">
      <c r="B205" s="16" t="s">
        <v>220</v>
      </c>
      <c r="C205" s="8">
        <v>263.83999999999997</v>
      </c>
      <c r="D205" s="14">
        <v>229.03</v>
      </c>
      <c r="E205" s="8">
        <v>115.02</v>
      </c>
      <c r="F205" s="15">
        <f t="shared" si="33"/>
        <v>256.28956533577406</v>
      </c>
      <c r="G205" s="8">
        <v>0.89</v>
      </c>
      <c r="H205" s="4">
        <v>442.39</v>
      </c>
      <c r="J205" s="14">
        <v>1</v>
      </c>
      <c r="K205" s="47">
        <f t="shared" si="34"/>
        <v>0</v>
      </c>
      <c r="L205" s="15">
        <f t="shared" si="38"/>
        <v>257.33707865168537</v>
      </c>
      <c r="M205" s="47">
        <f t="shared" si="39"/>
        <v>117.3355493828861</v>
      </c>
      <c r="N205" s="15">
        <f t="shared" si="40"/>
        <v>229.03</v>
      </c>
      <c r="O205" s="47">
        <f t="shared" si="35"/>
        <v>0</v>
      </c>
      <c r="P205" s="15">
        <f t="shared" si="36"/>
        <v>117.3355493828861</v>
      </c>
      <c r="Q205" s="47">
        <f t="shared" si="37"/>
        <v>6.0018442348380177</v>
      </c>
      <c r="R205" s="15">
        <f t="shared" si="41"/>
        <v>55.019999999999996</v>
      </c>
      <c r="S205" s="47">
        <f t="shared" si="42"/>
        <v>235.54604921331199</v>
      </c>
      <c r="T205" s="6">
        <f t="shared" si="43"/>
        <v>0.97233641050200337</v>
      </c>
      <c r="U205" s="4" t="s">
        <v>220</v>
      </c>
      <c r="AJ205" s="14">
        <v>0.9</v>
      </c>
      <c r="AK205" s="14">
        <v>1</v>
      </c>
    </row>
    <row r="206" spans="2:37" x14ac:dyDescent="0.25">
      <c r="B206" s="16" t="s">
        <v>221</v>
      </c>
      <c r="C206" s="8">
        <v>316.38</v>
      </c>
      <c r="D206" s="14">
        <v>257.25</v>
      </c>
      <c r="E206" s="8">
        <v>116.4</v>
      </c>
      <c r="F206" s="15">
        <f t="shared" si="33"/>
        <v>282.35885412007184</v>
      </c>
      <c r="G206" s="8">
        <v>0.91</v>
      </c>
      <c r="H206" s="4">
        <v>443.2</v>
      </c>
      <c r="J206" s="14">
        <v>1</v>
      </c>
      <c r="K206" s="47">
        <f t="shared" si="34"/>
        <v>0</v>
      </c>
      <c r="L206" s="15">
        <f t="shared" si="38"/>
        <v>282.69230769230768</v>
      </c>
      <c r="M206" s="47">
        <f t="shared" si="39"/>
        <v>117.20656265074223</v>
      </c>
      <c r="N206" s="15">
        <f t="shared" si="40"/>
        <v>257.25</v>
      </c>
      <c r="O206" s="47">
        <f t="shared" si="35"/>
        <v>0</v>
      </c>
      <c r="P206" s="15">
        <f t="shared" si="36"/>
        <v>117.20656265074223</v>
      </c>
      <c r="Q206" s="47">
        <f t="shared" si="37"/>
        <v>-0.12898673214387202</v>
      </c>
      <c r="R206" s="15">
        <f t="shared" si="41"/>
        <v>56.400000000000006</v>
      </c>
      <c r="S206" s="47">
        <f t="shared" si="42"/>
        <v>263.36006246202174</v>
      </c>
      <c r="T206" s="6">
        <f t="shared" si="43"/>
        <v>0.97679958606896644</v>
      </c>
      <c r="U206" s="4" t="s">
        <v>221</v>
      </c>
      <c r="AJ206" s="14">
        <v>0.9</v>
      </c>
      <c r="AK206" s="14">
        <v>1</v>
      </c>
    </row>
    <row r="207" spans="2:37" x14ac:dyDescent="0.25">
      <c r="B207" s="16" t="s">
        <v>222</v>
      </c>
      <c r="C207" s="8">
        <v>321.72000000000003</v>
      </c>
      <c r="D207" s="14">
        <v>247.05</v>
      </c>
      <c r="E207" s="8">
        <v>118.29</v>
      </c>
      <c r="F207" s="15">
        <f t="shared" si="33"/>
        <v>273.9091575687093</v>
      </c>
      <c r="G207" s="8">
        <v>0.9</v>
      </c>
      <c r="H207" s="4">
        <v>442.76</v>
      </c>
      <c r="J207" s="14">
        <v>1</v>
      </c>
      <c r="K207" s="47">
        <f t="shared" si="34"/>
        <v>0</v>
      </c>
      <c r="L207" s="15">
        <f t="shared" si="38"/>
        <v>274.5</v>
      </c>
      <c r="M207" s="47">
        <f t="shared" si="39"/>
        <v>119.65177600019146</v>
      </c>
      <c r="N207" s="15">
        <f t="shared" si="40"/>
        <v>247.05</v>
      </c>
      <c r="O207" s="47">
        <f t="shared" si="35"/>
        <v>0</v>
      </c>
      <c r="P207" s="15">
        <f t="shared" si="36"/>
        <v>119.65177600019146</v>
      </c>
      <c r="Q207" s="47">
        <f t="shared" si="37"/>
        <v>2.445213349449233</v>
      </c>
      <c r="R207" s="15">
        <f t="shared" si="41"/>
        <v>58.290000000000006</v>
      </c>
      <c r="S207" s="47">
        <f t="shared" si="42"/>
        <v>253.83346233308171</v>
      </c>
      <c r="T207" s="6">
        <f t="shared" si="43"/>
        <v>0.9732759334772797</v>
      </c>
      <c r="U207" s="4" t="s">
        <v>222</v>
      </c>
      <c r="AJ207" s="14">
        <v>0.9</v>
      </c>
      <c r="AK207" s="14">
        <v>1</v>
      </c>
    </row>
    <row r="208" spans="2:37" x14ac:dyDescent="0.25">
      <c r="B208" s="16" t="s">
        <v>223</v>
      </c>
      <c r="C208" s="8">
        <v>347.2</v>
      </c>
      <c r="D208" s="14">
        <v>253.01</v>
      </c>
      <c r="E208" s="8">
        <v>116.81</v>
      </c>
      <c r="F208" s="15">
        <f t="shared" si="33"/>
        <v>278.67299151514487</v>
      </c>
      <c r="G208" s="8">
        <v>0.9</v>
      </c>
      <c r="H208" s="4">
        <v>444.58</v>
      </c>
      <c r="J208" s="14">
        <v>1</v>
      </c>
      <c r="K208" s="47">
        <f t="shared" si="34"/>
        <v>0</v>
      </c>
      <c r="L208" s="15">
        <f t="shared" si="38"/>
        <v>281.12222222222221</v>
      </c>
      <c r="M208" s="47">
        <f t="shared" si="39"/>
        <v>122.53833574502507</v>
      </c>
      <c r="N208" s="15">
        <f t="shared" si="40"/>
        <v>253.01</v>
      </c>
      <c r="O208" s="47">
        <f t="shared" si="35"/>
        <v>0</v>
      </c>
      <c r="P208" s="15">
        <f t="shared" si="36"/>
        <v>122.53833574502507</v>
      </c>
      <c r="Q208" s="47">
        <f t="shared" si="37"/>
        <v>2.8865597448336047</v>
      </c>
      <c r="R208" s="15">
        <f t="shared" si="41"/>
        <v>56.81</v>
      </c>
      <c r="S208" s="47">
        <f t="shared" si="42"/>
        <v>259.30953742583398</v>
      </c>
      <c r="T208" s="6">
        <f t="shared" si="43"/>
        <v>0.9757064954557032</v>
      </c>
      <c r="U208" s="4" t="s">
        <v>223</v>
      </c>
      <c r="AJ208" s="14">
        <v>0.9</v>
      </c>
      <c r="AK208" s="14">
        <v>1</v>
      </c>
    </row>
    <row r="209" spans="2:37" x14ac:dyDescent="0.25">
      <c r="B209" s="16" t="s">
        <v>224</v>
      </c>
      <c r="C209" s="8">
        <v>299.27999999999997</v>
      </c>
      <c r="D209" s="14">
        <v>237.27</v>
      </c>
      <c r="E209" s="8">
        <v>118.45</v>
      </c>
      <c r="F209" s="15">
        <f t="shared" si="33"/>
        <v>265.19324161825847</v>
      </c>
      <c r="G209" s="8">
        <v>0.89</v>
      </c>
      <c r="H209" s="4">
        <v>443.72</v>
      </c>
      <c r="J209" s="14">
        <v>1</v>
      </c>
      <c r="K209" s="47">
        <f t="shared" si="34"/>
        <v>0</v>
      </c>
      <c r="L209" s="15">
        <f t="shared" si="38"/>
        <v>266.59550561797755</v>
      </c>
      <c r="M209" s="47">
        <f t="shared" si="39"/>
        <v>121.55702659947339</v>
      </c>
      <c r="N209" s="15">
        <f t="shared" si="40"/>
        <v>237.27</v>
      </c>
      <c r="O209" s="47">
        <f t="shared" si="35"/>
        <v>0</v>
      </c>
      <c r="P209" s="15">
        <f t="shared" si="36"/>
        <v>121.55702659947339</v>
      </c>
      <c r="Q209" s="47">
        <f t="shared" si="37"/>
        <v>-0.98130914555167692</v>
      </c>
      <c r="R209" s="15">
        <f t="shared" si="41"/>
        <v>58.45</v>
      </c>
      <c r="S209" s="47">
        <f t="shared" si="42"/>
        <v>244.36336754922985</v>
      </c>
      <c r="T209" s="6">
        <f t="shared" si="43"/>
        <v>0.9709720502693564</v>
      </c>
      <c r="U209" s="4" t="s">
        <v>224</v>
      </c>
      <c r="AJ209" s="14">
        <v>0.9</v>
      </c>
      <c r="AK209" s="14">
        <v>1</v>
      </c>
    </row>
    <row r="210" spans="2:37" x14ac:dyDescent="0.25">
      <c r="B210" s="16" t="s">
        <v>225</v>
      </c>
      <c r="C210" s="8">
        <v>351.02</v>
      </c>
      <c r="D210" s="14">
        <v>226.33</v>
      </c>
      <c r="E210" s="8">
        <v>118.76</v>
      </c>
      <c r="F210" s="15">
        <f t="shared" ref="F210:F273" si="44">SQRT((D210)^2+(E210)^2)</f>
        <v>255.59578732835172</v>
      </c>
      <c r="G210" s="8">
        <v>0.88</v>
      </c>
      <c r="H210" s="4">
        <v>449</v>
      </c>
      <c r="J210" s="14">
        <v>1</v>
      </c>
      <c r="K210" s="47">
        <f t="shared" si="34"/>
        <v>0</v>
      </c>
      <c r="L210" s="15">
        <f t="shared" si="38"/>
        <v>257.19318181818181</v>
      </c>
      <c r="M210" s="47">
        <f t="shared" si="39"/>
        <v>122.15999293451321</v>
      </c>
      <c r="N210" s="15">
        <f t="shared" si="40"/>
        <v>226.33</v>
      </c>
      <c r="O210" s="47">
        <f t="shared" si="35"/>
        <v>0</v>
      </c>
      <c r="P210" s="15">
        <f t="shared" si="36"/>
        <v>122.15999293451321</v>
      </c>
      <c r="Q210" s="47">
        <f t="shared" si="37"/>
        <v>0.60296633503982378</v>
      </c>
      <c r="R210" s="15">
        <f t="shared" si="41"/>
        <v>58.760000000000005</v>
      </c>
      <c r="S210" s="47">
        <f t="shared" si="42"/>
        <v>233.83328783558599</v>
      </c>
      <c r="T210" s="6">
        <f t="shared" si="43"/>
        <v>0.96791180629140483</v>
      </c>
      <c r="U210" s="4" t="s">
        <v>225</v>
      </c>
      <c r="AJ210" s="14">
        <v>0.9</v>
      </c>
      <c r="AK210" s="14">
        <v>1</v>
      </c>
    </row>
    <row r="211" spans="2:37" x14ac:dyDescent="0.25">
      <c r="B211" s="16" t="s">
        <v>226</v>
      </c>
      <c r="C211" s="8">
        <v>255.26</v>
      </c>
      <c r="D211" s="14">
        <v>233.14</v>
      </c>
      <c r="E211" s="8">
        <v>113.43</v>
      </c>
      <c r="F211" s="15">
        <f t="shared" si="44"/>
        <v>259.26940525252877</v>
      </c>
      <c r="G211" s="8">
        <v>0.9</v>
      </c>
      <c r="H211" s="4">
        <v>448.85</v>
      </c>
      <c r="J211" s="14">
        <v>1</v>
      </c>
      <c r="K211" s="47">
        <f t="shared" si="34"/>
        <v>0</v>
      </c>
      <c r="L211" s="15">
        <f t="shared" si="38"/>
        <v>259.04444444444442</v>
      </c>
      <c r="M211" s="47">
        <f t="shared" si="39"/>
        <v>112.91485552189692</v>
      </c>
      <c r="N211" s="15">
        <f t="shared" si="40"/>
        <v>233.14</v>
      </c>
      <c r="O211" s="47">
        <f t="shared" si="35"/>
        <v>0</v>
      </c>
      <c r="P211" s="15">
        <f t="shared" si="36"/>
        <v>112.91485552189692</v>
      </c>
      <c r="Q211" s="47">
        <f t="shared" si="37"/>
        <v>-9.2451374126162875</v>
      </c>
      <c r="R211" s="15">
        <f t="shared" si="41"/>
        <v>53.430000000000007</v>
      </c>
      <c r="S211" s="47">
        <f t="shared" si="42"/>
        <v>239.18408078298185</v>
      </c>
      <c r="T211" s="6">
        <f t="shared" si="43"/>
        <v>0.97473042201138038</v>
      </c>
      <c r="U211" s="4" t="s">
        <v>226</v>
      </c>
      <c r="AJ211" s="14">
        <v>0.9</v>
      </c>
      <c r="AK211" s="14">
        <v>1</v>
      </c>
    </row>
    <row r="212" spans="2:37" x14ac:dyDescent="0.25">
      <c r="B212" s="16" t="s">
        <v>227</v>
      </c>
      <c r="C212" s="8">
        <v>346.56</v>
      </c>
      <c r="D212" s="14">
        <v>231.06</v>
      </c>
      <c r="E212" s="8">
        <v>115.91</v>
      </c>
      <c r="F212" s="15">
        <f t="shared" si="44"/>
        <v>258.50309804719944</v>
      </c>
      <c r="G212" s="8">
        <v>0.89</v>
      </c>
      <c r="H212" s="4">
        <v>450.41</v>
      </c>
      <c r="J212" s="14">
        <v>1</v>
      </c>
      <c r="K212" s="47">
        <f t="shared" ref="K212:K275" si="45">DEGREES(ACOS(J212))</f>
        <v>0</v>
      </c>
      <c r="L212" s="15">
        <f t="shared" si="38"/>
        <v>259.61797752808991</v>
      </c>
      <c r="M212" s="47">
        <f t="shared" si="39"/>
        <v>118.3755492311473</v>
      </c>
      <c r="N212" s="15">
        <f t="shared" si="40"/>
        <v>231.06</v>
      </c>
      <c r="O212" s="47">
        <f t="shared" ref="O212:O275" si="46">N212*SIN(ACOS(J212))</f>
        <v>0</v>
      </c>
      <c r="P212" s="15">
        <f t="shared" ref="P212:P275" si="47">M212-O212</f>
        <v>118.3755492311473</v>
      </c>
      <c r="Q212" s="47">
        <f t="shared" ref="Q212:Q275" si="48">P212-P211</f>
        <v>5.4606937092503784</v>
      </c>
      <c r="R212" s="15">
        <f t="shared" si="41"/>
        <v>55.91</v>
      </c>
      <c r="S212" s="47">
        <f t="shared" si="42"/>
        <v>237.72810456485786</v>
      </c>
      <c r="T212" s="6">
        <f t="shared" si="43"/>
        <v>0.97195070992105337</v>
      </c>
      <c r="U212" s="4" t="s">
        <v>227</v>
      </c>
      <c r="AJ212" s="14">
        <v>0.9</v>
      </c>
      <c r="AK212" s="14">
        <v>1</v>
      </c>
    </row>
    <row r="213" spans="2:37" x14ac:dyDescent="0.25">
      <c r="B213" s="16" t="s">
        <v>228</v>
      </c>
      <c r="C213" s="8">
        <v>391.56</v>
      </c>
      <c r="D213" s="14">
        <v>243.15</v>
      </c>
      <c r="E213" s="8">
        <v>115.67</v>
      </c>
      <c r="F213" s="15">
        <f t="shared" si="44"/>
        <v>269.26097266406805</v>
      </c>
      <c r="G213" s="8">
        <v>0.9</v>
      </c>
      <c r="H213" s="4">
        <v>451.22</v>
      </c>
      <c r="J213" s="14">
        <v>1</v>
      </c>
      <c r="K213" s="47">
        <f t="shared" si="45"/>
        <v>0</v>
      </c>
      <c r="L213" s="15">
        <f t="shared" si="38"/>
        <v>270.16666666666669</v>
      </c>
      <c r="M213" s="47">
        <f t="shared" si="39"/>
        <v>117.76291979132385</v>
      </c>
      <c r="N213" s="15">
        <f t="shared" si="40"/>
        <v>243.15</v>
      </c>
      <c r="O213" s="47">
        <f t="shared" si="46"/>
        <v>0</v>
      </c>
      <c r="P213" s="15">
        <f t="shared" si="47"/>
        <v>117.76291979132385</v>
      </c>
      <c r="Q213" s="47">
        <f t="shared" si="48"/>
        <v>-0.61262943982345064</v>
      </c>
      <c r="R213" s="15">
        <f t="shared" si="41"/>
        <v>55.67</v>
      </c>
      <c r="S213" s="47">
        <f t="shared" si="42"/>
        <v>249.44151899794068</v>
      </c>
      <c r="T213" s="6">
        <f t="shared" si="43"/>
        <v>0.97477757903650109</v>
      </c>
      <c r="U213" s="4" t="s">
        <v>228</v>
      </c>
      <c r="AJ213" s="14">
        <v>0.9</v>
      </c>
      <c r="AK213" s="14">
        <v>1</v>
      </c>
    </row>
    <row r="214" spans="2:37" x14ac:dyDescent="0.25">
      <c r="B214" s="16" t="s">
        <v>229</v>
      </c>
      <c r="C214" s="8">
        <v>412.92</v>
      </c>
      <c r="D214" s="14">
        <v>216.43</v>
      </c>
      <c r="E214" s="8">
        <v>113.6</v>
      </c>
      <c r="F214" s="15">
        <f t="shared" si="44"/>
        <v>244.43180009974154</v>
      </c>
      <c r="G214" s="8">
        <v>0.88</v>
      </c>
      <c r="H214" s="4">
        <v>449.32</v>
      </c>
      <c r="J214" s="14">
        <v>1</v>
      </c>
      <c r="K214" s="47">
        <f t="shared" si="45"/>
        <v>0</v>
      </c>
      <c r="L214" s="15">
        <f t="shared" si="38"/>
        <v>245.94318181818181</v>
      </c>
      <c r="M214" s="47">
        <f t="shared" si="39"/>
        <v>116.81653899534615</v>
      </c>
      <c r="N214" s="15">
        <f t="shared" si="40"/>
        <v>216.43</v>
      </c>
      <c r="O214" s="47">
        <f t="shared" si="46"/>
        <v>0</v>
      </c>
      <c r="P214" s="15">
        <f t="shared" si="47"/>
        <v>116.81653899534615</v>
      </c>
      <c r="Q214" s="47">
        <f t="shared" si="48"/>
        <v>-0.94638079597770286</v>
      </c>
      <c r="R214" s="15">
        <f t="shared" si="41"/>
        <v>53.599999999999994</v>
      </c>
      <c r="S214" s="47">
        <f t="shared" si="42"/>
        <v>222.96839439705352</v>
      </c>
      <c r="T214" s="6">
        <f t="shared" si="43"/>
        <v>0.97067568964321382</v>
      </c>
      <c r="U214" s="4" t="s">
        <v>229</v>
      </c>
      <c r="AJ214" s="14">
        <v>0.9</v>
      </c>
      <c r="AK214" s="14">
        <v>1</v>
      </c>
    </row>
    <row r="215" spans="2:37" x14ac:dyDescent="0.25">
      <c r="B215" s="16" t="s">
        <v>230</v>
      </c>
      <c r="C215" s="8">
        <v>284.44</v>
      </c>
      <c r="D215" s="14">
        <v>232.76</v>
      </c>
      <c r="E215" s="8">
        <v>113.37</v>
      </c>
      <c r="F215" s="15">
        <f t="shared" si="44"/>
        <v>258.90147643456959</v>
      </c>
      <c r="G215" s="8">
        <v>0.89</v>
      </c>
      <c r="H215" s="4">
        <v>447.64</v>
      </c>
      <c r="J215" s="14">
        <v>1</v>
      </c>
      <c r="K215" s="47">
        <f t="shared" si="45"/>
        <v>0</v>
      </c>
      <c r="L215" s="15">
        <f t="shared" si="38"/>
        <v>261.52808988764042</v>
      </c>
      <c r="M215" s="47">
        <f t="shared" si="39"/>
        <v>119.2464850646665</v>
      </c>
      <c r="N215" s="15">
        <f t="shared" si="40"/>
        <v>232.76</v>
      </c>
      <c r="O215" s="47">
        <f t="shared" si="46"/>
        <v>0</v>
      </c>
      <c r="P215" s="15">
        <f t="shared" si="47"/>
        <v>119.2464850646665</v>
      </c>
      <c r="Q215" s="47">
        <f t="shared" si="48"/>
        <v>2.4299460693203514</v>
      </c>
      <c r="R215" s="15">
        <f t="shared" si="41"/>
        <v>53.370000000000005</v>
      </c>
      <c r="S215" s="47">
        <f t="shared" si="42"/>
        <v>238.80028161624935</v>
      </c>
      <c r="T215" s="6">
        <f t="shared" si="43"/>
        <v>0.97470571820364915</v>
      </c>
      <c r="U215" s="4" t="s">
        <v>230</v>
      </c>
      <c r="AJ215" s="14">
        <v>0.9</v>
      </c>
      <c r="AK215" s="14">
        <v>1</v>
      </c>
    </row>
    <row r="216" spans="2:37" x14ac:dyDescent="0.25">
      <c r="B216" s="16" t="s">
        <v>231</v>
      </c>
      <c r="C216" s="8">
        <v>282.04000000000002</v>
      </c>
      <c r="D216" s="14">
        <v>205.87</v>
      </c>
      <c r="E216" s="8">
        <v>108.78</v>
      </c>
      <c r="F216" s="15">
        <f t="shared" si="44"/>
        <v>232.84231853338002</v>
      </c>
      <c r="G216" s="8">
        <v>0.88</v>
      </c>
      <c r="H216" s="4">
        <v>446.64</v>
      </c>
      <c r="J216" s="14">
        <v>1</v>
      </c>
      <c r="K216" s="47">
        <f t="shared" si="45"/>
        <v>0</v>
      </c>
      <c r="L216" s="15">
        <f t="shared" si="38"/>
        <v>233.94318181818181</v>
      </c>
      <c r="M216" s="47">
        <f t="shared" si="39"/>
        <v>111.11685479356795</v>
      </c>
      <c r="N216" s="15">
        <f t="shared" si="40"/>
        <v>205.87</v>
      </c>
      <c r="O216" s="47">
        <f t="shared" si="46"/>
        <v>0</v>
      </c>
      <c r="P216" s="15">
        <f t="shared" si="47"/>
        <v>111.11685479356795</v>
      </c>
      <c r="Q216" s="47">
        <f t="shared" si="48"/>
        <v>-8.1296302710985486</v>
      </c>
      <c r="R216" s="15">
        <f t="shared" si="41"/>
        <v>48.78</v>
      </c>
      <c r="S216" s="47">
        <f t="shared" si="42"/>
        <v>211.57019000794986</v>
      </c>
      <c r="T216" s="6">
        <f t="shared" si="43"/>
        <v>0.97305768828899919</v>
      </c>
      <c r="U216" s="4" t="s">
        <v>231</v>
      </c>
      <c r="AJ216" s="14">
        <v>0.9</v>
      </c>
      <c r="AK216" s="14">
        <v>1</v>
      </c>
    </row>
    <row r="217" spans="2:37" x14ac:dyDescent="0.25">
      <c r="B217" s="16" t="s">
        <v>232</v>
      </c>
      <c r="C217" s="8">
        <v>241.98</v>
      </c>
      <c r="D217" s="14">
        <v>203.56</v>
      </c>
      <c r="E217" s="8">
        <v>108.92</v>
      </c>
      <c r="F217" s="15">
        <f t="shared" si="44"/>
        <v>230.86844738941701</v>
      </c>
      <c r="G217" s="8">
        <v>0.88</v>
      </c>
      <c r="H217" s="4">
        <v>447.63</v>
      </c>
      <c r="J217" s="14">
        <v>1</v>
      </c>
      <c r="K217" s="47">
        <f t="shared" si="45"/>
        <v>0</v>
      </c>
      <c r="L217" s="15">
        <f t="shared" si="38"/>
        <v>231.31818181818181</v>
      </c>
      <c r="M217" s="47">
        <f t="shared" si="39"/>
        <v>109.87004887442897</v>
      </c>
      <c r="N217" s="15">
        <f t="shared" si="40"/>
        <v>203.56</v>
      </c>
      <c r="O217" s="47">
        <f t="shared" si="46"/>
        <v>0</v>
      </c>
      <c r="P217" s="15">
        <f t="shared" si="47"/>
        <v>109.87004887442897</v>
      </c>
      <c r="Q217" s="47">
        <f t="shared" si="48"/>
        <v>-1.2468059191389784</v>
      </c>
      <c r="R217" s="15">
        <f t="shared" si="41"/>
        <v>48.92</v>
      </c>
      <c r="S217" s="47">
        <f t="shared" si="42"/>
        <v>209.35577374412199</v>
      </c>
      <c r="T217" s="6">
        <f t="shared" si="43"/>
        <v>0.97231615044347586</v>
      </c>
      <c r="U217" s="4" t="s">
        <v>232</v>
      </c>
      <c r="AJ217" s="14">
        <v>0.9</v>
      </c>
      <c r="AK217" s="14">
        <v>1</v>
      </c>
    </row>
    <row r="218" spans="2:37" x14ac:dyDescent="0.25">
      <c r="B218" s="16" t="s">
        <v>233</v>
      </c>
      <c r="C218" s="8">
        <v>57.58</v>
      </c>
      <c r="D218" s="14">
        <v>56.75</v>
      </c>
      <c r="E218" s="8">
        <v>11.04</v>
      </c>
      <c r="F218" s="15">
        <f t="shared" si="44"/>
        <v>57.813874632306046</v>
      </c>
      <c r="G218" s="8">
        <v>0.97</v>
      </c>
      <c r="H218" s="4">
        <v>455.86</v>
      </c>
      <c r="J218" s="14">
        <v>1</v>
      </c>
      <c r="K218" s="47">
        <f t="shared" si="45"/>
        <v>0</v>
      </c>
      <c r="L218" s="15">
        <f t="shared" si="38"/>
        <v>58.505154639175259</v>
      </c>
      <c r="M218" s="47">
        <f t="shared" si="39"/>
        <v>14.222890682059331</v>
      </c>
      <c r="N218" s="15">
        <f t="shared" si="40"/>
        <v>56.75</v>
      </c>
      <c r="O218" s="47">
        <f t="shared" si="46"/>
        <v>0</v>
      </c>
      <c r="P218" s="15">
        <f t="shared" si="47"/>
        <v>14.222890682059331</v>
      </c>
      <c r="Q218" s="47">
        <f t="shared" si="48"/>
        <v>-95.647158192369645</v>
      </c>
      <c r="R218" s="15">
        <f t="shared" si="41"/>
        <v>-48.96</v>
      </c>
      <c r="S218" s="47">
        <f t="shared" si="42"/>
        <v>0</v>
      </c>
      <c r="T218" s="6">
        <f t="shared" si="43"/>
        <v>1</v>
      </c>
      <c r="U218" s="4" t="s">
        <v>233</v>
      </c>
      <c r="AJ218" s="14">
        <v>0.9</v>
      </c>
      <c r="AK218" s="14">
        <v>1</v>
      </c>
    </row>
    <row r="219" spans="2:37" x14ac:dyDescent="0.25">
      <c r="B219" s="16" t="s">
        <v>234</v>
      </c>
      <c r="C219" s="8">
        <v>65.88</v>
      </c>
      <c r="D219" s="14">
        <v>51.44</v>
      </c>
      <c r="E219" s="8">
        <v>12.97</v>
      </c>
      <c r="F219" s="15">
        <f t="shared" si="44"/>
        <v>53.049924599380908</v>
      </c>
      <c r="G219" s="8">
        <v>0.96</v>
      </c>
      <c r="H219" s="4">
        <v>456.32</v>
      </c>
      <c r="J219" s="14">
        <v>1</v>
      </c>
      <c r="K219" s="47">
        <f t="shared" si="45"/>
        <v>0</v>
      </c>
      <c r="L219" s="15">
        <f t="shared" si="38"/>
        <v>53.583333333333336</v>
      </c>
      <c r="M219" s="47">
        <f t="shared" si="39"/>
        <v>15.003333333333345</v>
      </c>
      <c r="N219" s="15">
        <f t="shared" si="40"/>
        <v>51.44</v>
      </c>
      <c r="O219" s="47">
        <f t="shared" si="46"/>
        <v>0</v>
      </c>
      <c r="P219" s="15">
        <f t="shared" si="47"/>
        <v>15.003333333333345</v>
      </c>
      <c r="Q219" s="47">
        <f t="shared" si="48"/>
        <v>0.78044265127401324</v>
      </c>
      <c r="R219" s="15">
        <f t="shared" si="41"/>
        <v>-47.03</v>
      </c>
      <c r="S219" s="47">
        <f t="shared" si="42"/>
        <v>0</v>
      </c>
      <c r="T219" s="6">
        <f t="shared" si="43"/>
        <v>1</v>
      </c>
      <c r="U219" s="4" t="s">
        <v>234</v>
      </c>
      <c r="AJ219" s="14">
        <v>0.9</v>
      </c>
      <c r="AK219" s="14">
        <v>1</v>
      </c>
    </row>
    <row r="220" spans="2:37" x14ac:dyDescent="0.25">
      <c r="B220" s="16" t="s">
        <v>235</v>
      </c>
      <c r="C220" s="8">
        <v>41.02</v>
      </c>
      <c r="D220" s="14">
        <v>61.87</v>
      </c>
      <c r="E220" s="8">
        <v>12.53</v>
      </c>
      <c r="F220" s="15">
        <f t="shared" si="44"/>
        <v>63.126046922011518</v>
      </c>
      <c r="G220" s="8">
        <v>0.97</v>
      </c>
      <c r="H220" s="4">
        <v>456.55</v>
      </c>
      <c r="J220" s="14">
        <v>1</v>
      </c>
      <c r="K220" s="47">
        <f t="shared" si="45"/>
        <v>0</v>
      </c>
      <c r="L220" s="15">
        <f t="shared" si="38"/>
        <v>63.783505154639172</v>
      </c>
      <c r="M220" s="47">
        <f t="shared" si="39"/>
        <v>15.506083638749089</v>
      </c>
      <c r="N220" s="15">
        <f t="shared" si="40"/>
        <v>61.87</v>
      </c>
      <c r="O220" s="47">
        <f t="shared" si="46"/>
        <v>0</v>
      </c>
      <c r="P220" s="15">
        <f t="shared" si="47"/>
        <v>15.506083638749089</v>
      </c>
      <c r="Q220" s="47">
        <f t="shared" si="48"/>
        <v>0.50275030541574495</v>
      </c>
      <c r="R220" s="15">
        <f t="shared" si="41"/>
        <v>-47.47</v>
      </c>
      <c r="S220" s="47">
        <f t="shared" si="42"/>
        <v>0</v>
      </c>
      <c r="T220" s="6">
        <f t="shared" si="43"/>
        <v>1</v>
      </c>
      <c r="U220" s="4" t="s">
        <v>235</v>
      </c>
      <c r="AJ220" s="14">
        <v>0.9</v>
      </c>
      <c r="AK220" s="14">
        <v>1</v>
      </c>
    </row>
    <row r="221" spans="2:37" x14ac:dyDescent="0.25">
      <c r="B221" s="16" t="s">
        <v>236</v>
      </c>
      <c r="C221" s="8">
        <v>81.16</v>
      </c>
      <c r="D221" s="14">
        <v>39.03</v>
      </c>
      <c r="E221" s="8">
        <v>15.21</v>
      </c>
      <c r="F221" s="15">
        <f t="shared" si="44"/>
        <v>41.888960359502839</v>
      </c>
      <c r="G221" s="8">
        <v>0.93</v>
      </c>
      <c r="H221" s="4">
        <v>453.33</v>
      </c>
      <c r="J221" s="14">
        <v>1</v>
      </c>
      <c r="K221" s="47">
        <f t="shared" si="45"/>
        <v>0</v>
      </c>
      <c r="L221" s="15">
        <f t="shared" si="38"/>
        <v>41.967741935483872</v>
      </c>
      <c r="M221" s="47">
        <f t="shared" si="39"/>
        <v>15.425643038893755</v>
      </c>
      <c r="N221" s="15">
        <f t="shared" si="40"/>
        <v>39.03</v>
      </c>
      <c r="O221" s="47">
        <f t="shared" si="46"/>
        <v>0</v>
      </c>
      <c r="P221" s="15">
        <f t="shared" si="47"/>
        <v>15.425643038893755</v>
      </c>
      <c r="Q221" s="47">
        <f t="shared" si="48"/>
        <v>-8.0440599855334582E-2</v>
      </c>
      <c r="R221" s="15">
        <f t="shared" si="41"/>
        <v>-44.79</v>
      </c>
      <c r="S221" s="47">
        <f t="shared" si="42"/>
        <v>0</v>
      </c>
      <c r="T221" s="6">
        <f t="shared" si="43"/>
        <v>1</v>
      </c>
      <c r="U221" s="4" t="s">
        <v>236</v>
      </c>
      <c r="AJ221" s="14">
        <v>0.9</v>
      </c>
      <c r="AK221" s="14">
        <v>1</v>
      </c>
    </row>
    <row r="222" spans="2:37" x14ac:dyDescent="0.25">
      <c r="B222" s="16" t="s">
        <v>237</v>
      </c>
      <c r="C222" s="8">
        <v>144.30000000000001</v>
      </c>
      <c r="D222" s="14">
        <v>58.13</v>
      </c>
      <c r="E222" s="8">
        <v>11.58</v>
      </c>
      <c r="F222" s="15">
        <f t="shared" si="44"/>
        <v>59.272196686136077</v>
      </c>
      <c r="G222" s="8">
        <v>0.97</v>
      </c>
      <c r="H222" s="4">
        <v>451.72</v>
      </c>
      <c r="J222" s="14">
        <v>1</v>
      </c>
      <c r="K222" s="47">
        <f t="shared" si="45"/>
        <v>0</v>
      </c>
      <c r="L222" s="15">
        <f t="shared" si="38"/>
        <v>59.927835051546396</v>
      </c>
      <c r="M222" s="47">
        <f t="shared" si="39"/>
        <v>14.568751283667119</v>
      </c>
      <c r="N222" s="15">
        <f t="shared" si="40"/>
        <v>58.13</v>
      </c>
      <c r="O222" s="47">
        <f t="shared" si="46"/>
        <v>0</v>
      </c>
      <c r="P222" s="15">
        <f t="shared" si="47"/>
        <v>14.568751283667119</v>
      </c>
      <c r="Q222" s="47">
        <f t="shared" si="48"/>
        <v>-0.85689175522663596</v>
      </c>
      <c r="R222" s="15">
        <f t="shared" si="41"/>
        <v>-48.42</v>
      </c>
      <c r="S222" s="47">
        <f t="shared" si="42"/>
        <v>0</v>
      </c>
      <c r="T222" s="6">
        <f t="shared" si="43"/>
        <v>1</v>
      </c>
      <c r="U222" s="4" t="s">
        <v>237</v>
      </c>
      <c r="AJ222" s="14">
        <v>0.9</v>
      </c>
      <c r="AK222" s="14">
        <v>1</v>
      </c>
    </row>
    <row r="223" spans="2:37" x14ac:dyDescent="0.25">
      <c r="B223" s="16" t="s">
        <v>238</v>
      </c>
      <c r="C223" s="8">
        <v>77.680000000000007</v>
      </c>
      <c r="D223" s="14">
        <v>71.45</v>
      </c>
      <c r="E223" s="8">
        <v>20.37</v>
      </c>
      <c r="F223" s="15">
        <f t="shared" si="44"/>
        <v>74.29696763664046</v>
      </c>
      <c r="G223" s="8">
        <v>0.95</v>
      </c>
      <c r="H223" s="4">
        <v>451.08</v>
      </c>
      <c r="J223" s="14">
        <v>1</v>
      </c>
      <c r="K223" s="47">
        <f t="shared" si="45"/>
        <v>0</v>
      </c>
      <c r="L223" s="15">
        <f t="shared" si="38"/>
        <v>75.21052631578948</v>
      </c>
      <c r="M223" s="47">
        <f t="shared" si="39"/>
        <v>23.484479315029777</v>
      </c>
      <c r="N223" s="15">
        <f t="shared" si="40"/>
        <v>71.45</v>
      </c>
      <c r="O223" s="47">
        <f t="shared" si="46"/>
        <v>0</v>
      </c>
      <c r="P223" s="15">
        <f t="shared" si="47"/>
        <v>23.484479315029777</v>
      </c>
      <c r="Q223" s="47">
        <f t="shared" si="48"/>
        <v>8.9157280313626579</v>
      </c>
      <c r="R223" s="15">
        <f t="shared" si="41"/>
        <v>-39.629999999999995</v>
      </c>
      <c r="S223" s="47">
        <f t="shared" si="42"/>
        <v>0</v>
      </c>
      <c r="T223" s="6">
        <f t="shared" si="43"/>
        <v>1</v>
      </c>
      <c r="U223" s="4" t="s">
        <v>238</v>
      </c>
      <c r="AJ223" s="14">
        <v>0.9</v>
      </c>
      <c r="AK223" s="14">
        <v>1</v>
      </c>
    </row>
    <row r="224" spans="2:37" x14ac:dyDescent="0.25">
      <c r="B224" s="16" t="s">
        <v>239</v>
      </c>
      <c r="C224" s="8">
        <v>82.72</v>
      </c>
      <c r="D224" s="14">
        <v>67.349999999999994</v>
      </c>
      <c r="E224" s="8">
        <v>17.420000000000002</v>
      </c>
      <c r="F224" s="15">
        <f t="shared" si="44"/>
        <v>69.566363279964548</v>
      </c>
      <c r="G224" s="8">
        <v>0.96</v>
      </c>
      <c r="H224" s="4">
        <v>451.62</v>
      </c>
      <c r="J224" s="14">
        <v>1</v>
      </c>
      <c r="K224" s="47">
        <f t="shared" si="45"/>
        <v>0</v>
      </c>
      <c r="L224" s="15">
        <f t="shared" si="38"/>
        <v>70.15625</v>
      </c>
      <c r="M224" s="47">
        <f t="shared" si="39"/>
        <v>19.643750000000015</v>
      </c>
      <c r="N224" s="15">
        <f t="shared" si="40"/>
        <v>67.349999999999994</v>
      </c>
      <c r="O224" s="47">
        <f t="shared" si="46"/>
        <v>0</v>
      </c>
      <c r="P224" s="15">
        <f t="shared" si="47"/>
        <v>19.643750000000015</v>
      </c>
      <c r="Q224" s="47">
        <f t="shared" si="48"/>
        <v>-3.8407293150297619</v>
      </c>
      <c r="R224" s="15">
        <f t="shared" si="41"/>
        <v>-42.58</v>
      </c>
      <c r="S224" s="47">
        <f t="shared" si="42"/>
        <v>0</v>
      </c>
      <c r="T224" s="6">
        <f t="shared" si="43"/>
        <v>1</v>
      </c>
      <c r="U224" s="4" t="s">
        <v>239</v>
      </c>
      <c r="AJ224" s="14">
        <v>0.9</v>
      </c>
      <c r="AK224" s="14">
        <v>1</v>
      </c>
    </row>
    <row r="225" spans="2:37" x14ac:dyDescent="0.25">
      <c r="B225" s="16" t="s">
        <v>240</v>
      </c>
      <c r="C225" s="8">
        <v>98.84</v>
      </c>
      <c r="D225" s="14">
        <v>70.260000000000005</v>
      </c>
      <c r="E225" s="8">
        <v>50.24</v>
      </c>
      <c r="F225" s="15">
        <f t="shared" si="44"/>
        <v>86.374331835331731</v>
      </c>
      <c r="G225" s="8">
        <v>0.8</v>
      </c>
      <c r="H225" s="4">
        <v>450.29</v>
      </c>
      <c r="J225" s="14">
        <v>1</v>
      </c>
      <c r="K225" s="47">
        <f t="shared" si="45"/>
        <v>0</v>
      </c>
      <c r="L225" s="15">
        <f t="shared" si="38"/>
        <v>87.825000000000003</v>
      </c>
      <c r="M225" s="47">
        <f t="shared" si="39"/>
        <v>52.694999999999993</v>
      </c>
      <c r="N225" s="15">
        <f t="shared" si="40"/>
        <v>70.260000000000005</v>
      </c>
      <c r="O225" s="47">
        <f t="shared" si="46"/>
        <v>0</v>
      </c>
      <c r="P225" s="15">
        <f t="shared" si="47"/>
        <v>52.694999999999993</v>
      </c>
      <c r="Q225" s="47">
        <f t="shared" si="48"/>
        <v>33.051249999999982</v>
      </c>
      <c r="R225" s="15">
        <f t="shared" si="41"/>
        <v>-9.759999999999998</v>
      </c>
      <c r="S225" s="47">
        <f t="shared" si="42"/>
        <v>0</v>
      </c>
      <c r="T225" s="6">
        <f t="shared" si="43"/>
        <v>1</v>
      </c>
      <c r="U225" s="4" t="s">
        <v>240</v>
      </c>
      <c r="AJ225" s="14">
        <v>0.9</v>
      </c>
      <c r="AK225" s="14">
        <v>1</v>
      </c>
    </row>
    <row r="226" spans="2:37" x14ac:dyDescent="0.25">
      <c r="B226" s="16" t="s">
        <v>241</v>
      </c>
      <c r="C226" s="8">
        <v>254.7</v>
      </c>
      <c r="D226" s="14">
        <v>135.04</v>
      </c>
      <c r="E226" s="8">
        <v>67.34</v>
      </c>
      <c r="F226" s="15">
        <f t="shared" si="44"/>
        <v>150.89889727893973</v>
      </c>
      <c r="G226" s="8">
        <v>0.88</v>
      </c>
      <c r="H226" s="4">
        <v>449.34</v>
      </c>
      <c r="J226" s="14">
        <v>1</v>
      </c>
      <c r="K226" s="47">
        <f t="shared" si="45"/>
        <v>0</v>
      </c>
      <c r="L226" s="15">
        <f t="shared" si="38"/>
        <v>153.45454545454544</v>
      </c>
      <c r="M226" s="47">
        <f t="shared" si="39"/>
        <v>72.886870701527243</v>
      </c>
      <c r="N226" s="15">
        <f t="shared" si="40"/>
        <v>135.04</v>
      </c>
      <c r="O226" s="47">
        <f t="shared" si="46"/>
        <v>0</v>
      </c>
      <c r="P226" s="15">
        <f t="shared" si="47"/>
        <v>72.886870701527243</v>
      </c>
      <c r="Q226" s="47">
        <f t="shared" si="48"/>
        <v>20.19187070152725</v>
      </c>
      <c r="R226" s="15">
        <f t="shared" si="41"/>
        <v>7.3400000000000034</v>
      </c>
      <c r="S226" s="47">
        <f t="shared" si="42"/>
        <v>135.23933303591821</v>
      </c>
      <c r="T226" s="6">
        <f t="shared" si="43"/>
        <v>0.99852607202768984</v>
      </c>
      <c r="U226" s="4" t="s">
        <v>241</v>
      </c>
      <c r="AJ226" s="14">
        <v>0.9</v>
      </c>
      <c r="AK226" s="14">
        <v>1</v>
      </c>
    </row>
    <row r="227" spans="2:37" x14ac:dyDescent="0.25">
      <c r="B227" s="16" t="s">
        <v>242</v>
      </c>
      <c r="C227" s="8">
        <v>249.64</v>
      </c>
      <c r="D227" s="14">
        <v>192.55</v>
      </c>
      <c r="E227" s="8">
        <v>86.05</v>
      </c>
      <c r="F227" s="15">
        <f t="shared" si="44"/>
        <v>210.9030701530919</v>
      </c>
      <c r="G227" s="8">
        <v>0.91</v>
      </c>
      <c r="H227" s="4">
        <v>448.88</v>
      </c>
      <c r="J227" s="14">
        <v>1</v>
      </c>
      <c r="K227" s="47">
        <f t="shared" si="45"/>
        <v>0</v>
      </c>
      <c r="L227" s="15">
        <f t="shared" si="38"/>
        <v>211.5934065934066</v>
      </c>
      <c r="M227" s="47">
        <f t="shared" si="39"/>
        <v>87.728371772207637</v>
      </c>
      <c r="N227" s="15">
        <f t="shared" si="40"/>
        <v>192.55</v>
      </c>
      <c r="O227" s="47">
        <f t="shared" si="46"/>
        <v>0</v>
      </c>
      <c r="P227" s="15">
        <f t="shared" si="47"/>
        <v>87.728371772207637</v>
      </c>
      <c r="Q227" s="47">
        <f t="shared" si="48"/>
        <v>14.841501070680394</v>
      </c>
      <c r="R227" s="15">
        <f t="shared" si="41"/>
        <v>26.049999999999997</v>
      </c>
      <c r="S227" s="47">
        <f t="shared" si="42"/>
        <v>194.3041558999704</v>
      </c>
      <c r="T227" s="6">
        <f t="shared" si="43"/>
        <v>0.99097211332487689</v>
      </c>
      <c r="U227" s="4" t="s">
        <v>242</v>
      </c>
      <c r="AJ227" s="14">
        <v>0.9</v>
      </c>
      <c r="AK227" s="14">
        <v>1</v>
      </c>
    </row>
    <row r="228" spans="2:37" x14ac:dyDescent="0.25">
      <c r="B228" s="16" t="s">
        <v>243</v>
      </c>
      <c r="C228" s="8">
        <v>294.26</v>
      </c>
      <c r="D228" s="14">
        <v>238.29</v>
      </c>
      <c r="E228" s="8">
        <v>121.33</v>
      </c>
      <c r="F228" s="15">
        <f t="shared" si="44"/>
        <v>267.40062266195264</v>
      </c>
      <c r="G228" s="8">
        <v>0.89</v>
      </c>
      <c r="H228" s="4">
        <v>447.63</v>
      </c>
      <c r="J228" s="14">
        <v>1</v>
      </c>
      <c r="K228" s="47">
        <f t="shared" si="45"/>
        <v>0</v>
      </c>
      <c r="L228" s="15">
        <f t="shared" si="38"/>
        <v>267.74157303370788</v>
      </c>
      <c r="M228" s="47">
        <f t="shared" si="39"/>
        <v>122.07958809958492</v>
      </c>
      <c r="N228" s="15">
        <f t="shared" si="40"/>
        <v>238.29</v>
      </c>
      <c r="O228" s="47">
        <f t="shared" si="46"/>
        <v>0</v>
      </c>
      <c r="P228" s="15">
        <f t="shared" si="47"/>
        <v>122.07958809958492</v>
      </c>
      <c r="Q228" s="47">
        <f t="shared" si="48"/>
        <v>34.351216327377287</v>
      </c>
      <c r="R228" s="15">
        <f t="shared" si="41"/>
        <v>61.33</v>
      </c>
      <c r="S228" s="47">
        <f t="shared" si="42"/>
        <v>246.05587373602768</v>
      </c>
      <c r="T228" s="6">
        <f t="shared" si="43"/>
        <v>0.96843857609203421</v>
      </c>
      <c r="U228" s="4" t="s">
        <v>243</v>
      </c>
      <c r="AJ228" s="14">
        <v>0.9</v>
      </c>
      <c r="AK228" s="14">
        <v>1</v>
      </c>
    </row>
    <row r="229" spans="2:37" x14ac:dyDescent="0.25">
      <c r="B229" s="16" t="s">
        <v>244</v>
      </c>
      <c r="C229" s="8">
        <v>388.08</v>
      </c>
      <c r="D229" s="14">
        <v>234.67</v>
      </c>
      <c r="E229" s="8">
        <v>113.32</v>
      </c>
      <c r="F229" s="15">
        <f t="shared" si="44"/>
        <v>260.59821814433036</v>
      </c>
      <c r="G229" s="8">
        <v>0.89</v>
      </c>
      <c r="H229" s="4">
        <v>447.72</v>
      </c>
      <c r="J229" s="14">
        <v>1</v>
      </c>
      <c r="K229" s="47">
        <f t="shared" si="45"/>
        <v>0</v>
      </c>
      <c r="L229" s="15">
        <f t="shared" si="38"/>
        <v>263.67415730337075</v>
      </c>
      <c r="M229" s="47">
        <f t="shared" si="39"/>
        <v>120.22500708938514</v>
      </c>
      <c r="N229" s="15">
        <f t="shared" si="40"/>
        <v>234.67</v>
      </c>
      <c r="O229" s="47">
        <f t="shared" si="46"/>
        <v>0</v>
      </c>
      <c r="P229" s="15">
        <f t="shared" si="47"/>
        <v>120.22500708938514</v>
      </c>
      <c r="Q229" s="47">
        <f t="shared" si="48"/>
        <v>-1.8545810101997802</v>
      </c>
      <c r="R229" s="15">
        <f t="shared" si="41"/>
        <v>53.319999999999993</v>
      </c>
      <c r="S229" s="47">
        <f t="shared" si="42"/>
        <v>240.65126490421778</v>
      </c>
      <c r="T229" s="6">
        <f t="shared" si="43"/>
        <v>0.97514550814183998</v>
      </c>
      <c r="U229" s="4" t="s">
        <v>244</v>
      </c>
      <c r="AJ229" s="14">
        <v>0.9</v>
      </c>
      <c r="AK229" s="14">
        <v>1</v>
      </c>
    </row>
    <row r="230" spans="2:37" x14ac:dyDescent="0.25">
      <c r="B230" s="16" t="s">
        <v>245</v>
      </c>
      <c r="C230" s="8">
        <v>324.10000000000002</v>
      </c>
      <c r="D230" s="14">
        <v>207.98</v>
      </c>
      <c r="E230" s="8">
        <v>113.44</v>
      </c>
      <c r="F230" s="15">
        <f t="shared" si="44"/>
        <v>236.90570698064661</v>
      </c>
      <c r="G230" s="8">
        <v>0.87</v>
      </c>
      <c r="H230" s="4">
        <v>448.47</v>
      </c>
      <c r="J230" s="14">
        <v>1</v>
      </c>
      <c r="K230" s="47">
        <f t="shared" si="45"/>
        <v>0</v>
      </c>
      <c r="L230" s="15">
        <f t="shared" si="38"/>
        <v>239.05747126436782</v>
      </c>
      <c r="M230" s="47">
        <f t="shared" si="39"/>
        <v>117.86769772636625</v>
      </c>
      <c r="N230" s="15">
        <f t="shared" si="40"/>
        <v>207.98</v>
      </c>
      <c r="O230" s="47">
        <f t="shared" si="46"/>
        <v>0</v>
      </c>
      <c r="P230" s="15">
        <f t="shared" si="47"/>
        <v>117.86769772636625</v>
      </c>
      <c r="Q230" s="47">
        <f t="shared" si="48"/>
        <v>-2.3573093630188993</v>
      </c>
      <c r="R230" s="15">
        <f t="shared" si="41"/>
        <v>53.44</v>
      </c>
      <c r="S230" s="47">
        <f t="shared" si="42"/>
        <v>214.7359168839717</v>
      </c>
      <c r="T230" s="6">
        <f t="shared" si="43"/>
        <v>0.96853848679807886</v>
      </c>
      <c r="U230" s="4" t="s">
        <v>245</v>
      </c>
      <c r="AJ230" s="14">
        <v>0.9</v>
      </c>
      <c r="AK230" s="14">
        <v>1</v>
      </c>
    </row>
    <row r="231" spans="2:37" x14ac:dyDescent="0.25">
      <c r="B231" s="16" t="s">
        <v>246</v>
      </c>
      <c r="C231" s="8">
        <v>272.24</v>
      </c>
      <c r="D231" s="14">
        <v>202.68</v>
      </c>
      <c r="E231" s="8">
        <v>103.74</v>
      </c>
      <c r="F231" s="15">
        <f t="shared" si="44"/>
        <v>227.68656086822517</v>
      </c>
      <c r="G231" s="8">
        <v>0.88</v>
      </c>
      <c r="H231" s="4">
        <v>444.92</v>
      </c>
      <c r="J231" s="14">
        <v>1</v>
      </c>
      <c r="K231" s="47">
        <f t="shared" si="45"/>
        <v>0</v>
      </c>
      <c r="L231" s="15">
        <f t="shared" si="38"/>
        <v>230.31818181818181</v>
      </c>
      <c r="M231" s="47">
        <f t="shared" si="39"/>
        <v>109.39507519094745</v>
      </c>
      <c r="N231" s="15">
        <f t="shared" si="40"/>
        <v>202.68</v>
      </c>
      <c r="O231" s="47">
        <f t="shared" si="46"/>
        <v>0</v>
      </c>
      <c r="P231" s="15">
        <f t="shared" si="47"/>
        <v>109.39507519094745</v>
      </c>
      <c r="Q231" s="47">
        <f t="shared" si="48"/>
        <v>-8.4726225354187932</v>
      </c>
      <c r="R231" s="15">
        <f t="shared" si="41"/>
        <v>43.739999999999995</v>
      </c>
      <c r="S231" s="47">
        <f t="shared" si="42"/>
        <v>207.34601515341453</v>
      </c>
      <c r="T231" s="6">
        <f t="shared" si="43"/>
        <v>0.97749648021949131</v>
      </c>
      <c r="U231" s="4" t="s">
        <v>246</v>
      </c>
      <c r="AJ231" s="14">
        <v>0.9</v>
      </c>
      <c r="AK231" s="14">
        <v>1</v>
      </c>
    </row>
    <row r="232" spans="2:37" x14ac:dyDescent="0.25">
      <c r="B232" s="16" t="s">
        <v>247</v>
      </c>
      <c r="C232" s="8">
        <v>242.6</v>
      </c>
      <c r="D232" s="14">
        <v>227.52</v>
      </c>
      <c r="E232" s="8">
        <v>108.93</v>
      </c>
      <c r="F232" s="15">
        <f t="shared" si="44"/>
        <v>252.2520471671142</v>
      </c>
      <c r="G232" s="8">
        <v>0.9</v>
      </c>
      <c r="H232" s="4">
        <v>443.84</v>
      </c>
      <c r="J232" s="14">
        <v>1</v>
      </c>
      <c r="K232" s="47">
        <f t="shared" si="45"/>
        <v>0</v>
      </c>
      <c r="L232" s="15">
        <f t="shared" si="38"/>
        <v>252.8</v>
      </c>
      <c r="M232" s="47">
        <f t="shared" si="39"/>
        <v>110.19296529270821</v>
      </c>
      <c r="N232" s="15">
        <f t="shared" si="40"/>
        <v>227.52</v>
      </c>
      <c r="O232" s="47">
        <f t="shared" si="46"/>
        <v>0</v>
      </c>
      <c r="P232" s="15">
        <f t="shared" si="47"/>
        <v>110.19296529270821</v>
      </c>
      <c r="Q232" s="47">
        <f t="shared" si="48"/>
        <v>0.79789010176075692</v>
      </c>
      <c r="R232" s="15">
        <f t="shared" si="41"/>
        <v>48.930000000000007</v>
      </c>
      <c r="S232" s="47">
        <f t="shared" si="42"/>
        <v>232.72192698583433</v>
      </c>
      <c r="T232" s="6">
        <f t="shared" si="43"/>
        <v>0.97764745654520568</v>
      </c>
      <c r="U232" s="4" t="s">
        <v>247</v>
      </c>
      <c r="AJ232" s="14">
        <v>0.9</v>
      </c>
      <c r="AK232" s="14">
        <v>1</v>
      </c>
    </row>
    <row r="233" spans="2:37" x14ac:dyDescent="0.25">
      <c r="B233" s="16" t="s">
        <v>248</v>
      </c>
      <c r="C233" s="8">
        <v>278.89999999999998</v>
      </c>
      <c r="D233" s="14">
        <v>224.26</v>
      </c>
      <c r="E233" s="8">
        <v>109.42</v>
      </c>
      <c r="F233" s="15">
        <f t="shared" si="44"/>
        <v>249.53012643767084</v>
      </c>
      <c r="G233" s="8">
        <v>0.89</v>
      </c>
      <c r="H233" s="4">
        <v>444.14</v>
      </c>
      <c r="J233" s="14">
        <v>1</v>
      </c>
      <c r="K233" s="47">
        <f t="shared" si="45"/>
        <v>0</v>
      </c>
      <c r="L233" s="15">
        <f t="shared" si="38"/>
        <v>251.97752808988761</v>
      </c>
      <c r="M233" s="47">
        <f t="shared" si="39"/>
        <v>114.89180589707041</v>
      </c>
      <c r="N233" s="15">
        <f t="shared" si="40"/>
        <v>224.26</v>
      </c>
      <c r="O233" s="47">
        <f t="shared" si="46"/>
        <v>0</v>
      </c>
      <c r="P233" s="15">
        <f t="shared" si="47"/>
        <v>114.89180589707041</v>
      </c>
      <c r="Q233" s="47">
        <f t="shared" si="48"/>
        <v>4.6988406043622035</v>
      </c>
      <c r="R233" s="15">
        <f t="shared" si="41"/>
        <v>49.42</v>
      </c>
      <c r="S233" s="47">
        <f t="shared" si="42"/>
        <v>229.64077164127454</v>
      </c>
      <c r="T233" s="6">
        <f t="shared" si="43"/>
        <v>0.97656874429215057</v>
      </c>
      <c r="U233" s="4" t="s">
        <v>248</v>
      </c>
      <c r="AJ233" s="14">
        <v>0.9</v>
      </c>
      <c r="AK233" s="14">
        <v>1</v>
      </c>
    </row>
    <row r="234" spans="2:37" x14ac:dyDescent="0.25">
      <c r="B234" s="16" t="s">
        <v>249</v>
      </c>
      <c r="C234" s="8">
        <v>372.28</v>
      </c>
      <c r="D234" s="14">
        <v>205.81</v>
      </c>
      <c r="E234" s="8">
        <v>111.57</v>
      </c>
      <c r="F234" s="15">
        <f t="shared" si="44"/>
        <v>234.10600376752407</v>
      </c>
      <c r="G234" s="8">
        <v>0.87</v>
      </c>
      <c r="H234" s="4">
        <v>445.18</v>
      </c>
      <c r="J234" s="14">
        <v>1</v>
      </c>
      <c r="K234" s="47">
        <f t="shared" si="45"/>
        <v>0</v>
      </c>
      <c r="L234" s="15">
        <f t="shared" si="38"/>
        <v>236.56321839080459</v>
      </c>
      <c r="M234" s="47">
        <f t="shared" si="39"/>
        <v>116.63790205338704</v>
      </c>
      <c r="N234" s="15">
        <f t="shared" si="40"/>
        <v>205.81</v>
      </c>
      <c r="O234" s="47">
        <f t="shared" si="46"/>
        <v>0</v>
      </c>
      <c r="P234" s="15">
        <f t="shared" si="47"/>
        <v>116.63790205338704</v>
      </c>
      <c r="Q234" s="47">
        <f t="shared" si="48"/>
        <v>1.7460961563166251</v>
      </c>
      <c r="R234" s="15">
        <f t="shared" si="41"/>
        <v>51.569999999999993</v>
      </c>
      <c r="S234" s="47">
        <f t="shared" si="42"/>
        <v>212.17262075960696</v>
      </c>
      <c r="T234" s="6">
        <f t="shared" si="43"/>
        <v>0.97001205557612524</v>
      </c>
      <c r="U234" s="4" t="s">
        <v>249</v>
      </c>
      <c r="AJ234" s="14">
        <v>0.9</v>
      </c>
      <c r="AK234" s="14">
        <v>1</v>
      </c>
    </row>
    <row r="235" spans="2:37" x14ac:dyDescent="0.25">
      <c r="B235" s="16" t="s">
        <v>250</v>
      </c>
      <c r="C235" s="8">
        <v>326.45999999999998</v>
      </c>
      <c r="D235" s="14">
        <v>214.15</v>
      </c>
      <c r="E235" s="8">
        <v>110.79</v>
      </c>
      <c r="F235" s="15">
        <f t="shared" si="44"/>
        <v>241.1112743112607</v>
      </c>
      <c r="G235" s="8">
        <v>0.88</v>
      </c>
      <c r="H235" s="4">
        <v>445.99</v>
      </c>
      <c r="J235" s="14">
        <v>1</v>
      </c>
      <c r="K235" s="47">
        <f t="shared" si="45"/>
        <v>0</v>
      </c>
      <c r="L235" s="15">
        <f t="shared" si="38"/>
        <v>243.35227272727272</v>
      </c>
      <c r="M235" s="47">
        <f t="shared" si="39"/>
        <v>115.5859253608713</v>
      </c>
      <c r="N235" s="15">
        <f t="shared" si="40"/>
        <v>214.15</v>
      </c>
      <c r="O235" s="47">
        <f t="shared" si="46"/>
        <v>0</v>
      </c>
      <c r="P235" s="15">
        <f t="shared" si="47"/>
        <v>115.5859253608713</v>
      </c>
      <c r="Q235" s="47">
        <f t="shared" si="48"/>
        <v>-1.051976692515737</v>
      </c>
      <c r="R235" s="15">
        <f t="shared" si="41"/>
        <v>50.790000000000006</v>
      </c>
      <c r="S235" s="47">
        <f t="shared" si="42"/>
        <v>220.09054182313244</v>
      </c>
      <c r="T235" s="6">
        <f t="shared" si="43"/>
        <v>0.97300864556048783</v>
      </c>
      <c r="U235" s="4" t="s">
        <v>250</v>
      </c>
      <c r="AJ235" s="14">
        <v>0.9</v>
      </c>
      <c r="AK235" s="14">
        <v>1</v>
      </c>
    </row>
    <row r="236" spans="2:37" x14ac:dyDescent="0.25">
      <c r="B236" s="16" t="s">
        <v>251</v>
      </c>
      <c r="C236" s="8">
        <v>278</v>
      </c>
      <c r="D236" s="14">
        <v>196.93</v>
      </c>
      <c r="E236" s="8">
        <v>101.77</v>
      </c>
      <c r="F236" s="15">
        <f t="shared" si="44"/>
        <v>221.67218544508466</v>
      </c>
      <c r="G236" s="8">
        <v>0.88</v>
      </c>
      <c r="H236" s="4">
        <v>446.53</v>
      </c>
      <c r="J236" s="14">
        <v>1</v>
      </c>
      <c r="K236" s="47">
        <f t="shared" si="45"/>
        <v>0</v>
      </c>
      <c r="L236" s="15">
        <f t="shared" si="38"/>
        <v>223.78409090909091</v>
      </c>
      <c r="M236" s="47">
        <f t="shared" si="39"/>
        <v>106.29155396365346</v>
      </c>
      <c r="N236" s="15">
        <f t="shared" si="40"/>
        <v>196.93</v>
      </c>
      <c r="O236" s="47">
        <f t="shared" si="46"/>
        <v>0</v>
      </c>
      <c r="P236" s="15">
        <f t="shared" si="47"/>
        <v>106.29155396365346</v>
      </c>
      <c r="Q236" s="47">
        <f t="shared" si="48"/>
        <v>-9.2943713972178443</v>
      </c>
      <c r="R236" s="15">
        <f t="shared" si="41"/>
        <v>41.769999999999996</v>
      </c>
      <c r="S236" s="47">
        <f t="shared" si="42"/>
        <v>201.31109706124005</v>
      </c>
      <c r="T236" s="6">
        <f t="shared" si="43"/>
        <v>0.97823718053701092</v>
      </c>
      <c r="U236" s="4" t="s">
        <v>251</v>
      </c>
      <c r="AJ236" s="14">
        <v>0.9</v>
      </c>
      <c r="AK236" s="14">
        <v>1</v>
      </c>
    </row>
    <row r="237" spans="2:37" x14ac:dyDescent="0.25">
      <c r="B237" s="16" t="s">
        <v>252</v>
      </c>
      <c r="C237" s="8">
        <v>276.36</v>
      </c>
      <c r="D237" s="14">
        <v>219.6</v>
      </c>
      <c r="E237" s="8">
        <v>111.38</v>
      </c>
      <c r="F237" s="15">
        <f t="shared" si="44"/>
        <v>246.23091682402514</v>
      </c>
      <c r="G237" s="8">
        <v>0.89</v>
      </c>
      <c r="H237" s="4">
        <v>445.2</v>
      </c>
      <c r="J237" s="14">
        <v>1</v>
      </c>
      <c r="K237" s="47">
        <f t="shared" si="45"/>
        <v>0</v>
      </c>
      <c r="L237" s="15">
        <f t="shared" si="38"/>
        <v>246.74157303370785</v>
      </c>
      <c r="M237" s="47">
        <f t="shared" si="39"/>
        <v>112.50441708283539</v>
      </c>
      <c r="N237" s="15">
        <f t="shared" si="40"/>
        <v>219.6</v>
      </c>
      <c r="O237" s="47">
        <f t="shared" si="46"/>
        <v>0</v>
      </c>
      <c r="P237" s="15">
        <f t="shared" si="47"/>
        <v>112.50441708283539</v>
      </c>
      <c r="Q237" s="47">
        <f t="shared" si="48"/>
        <v>6.2128631191819323</v>
      </c>
      <c r="R237" s="15">
        <f t="shared" si="41"/>
        <v>51.379999999999995</v>
      </c>
      <c r="S237" s="47">
        <f t="shared" si="42"/>
        <v>225.53062851861162</v>
      </c>
      <c r="T237" s="6">
        <f t="shared" si="43"/>
        <v>0.97370366695837851</v>
      </c>
      <c r="U237" s="4" t="s">
        <v>252</v>
      </c>
      <c r="AJ237" s="14">
        <v>0.9</v>
      </c>
      <c r="AK237" s="14">
        <v>1</v>
      </c>
    </row>
    <row r="238" spans="2:37" x14ac:dyDescent="0.25">
      <c r="B238" s="16" t="s">
        <v>253</v>
      </c>
      <c r="C238" s="8">
        <v>459.66</v>
      </c>
      <c r="D238" s="14">
        <v>231.36</v>
      </c>
      <c r="E238" s="8">
        <v>113.93</v>
      </c>
      <c r="F238" s="15">
        <f t="shared" si="44"/>
        <v>257.8904699673875</v>
      </c>
      <c r="G238" s="8">
        <v>0.89</v>
      </c>
      <c r="H238" s="4">
        <v>445.57</v>
      </c>
      <c r="J238" s="14">
        <v>1</v>
      </c>
      <c r="K238" s="47">
        <f t="shared" si="45"/>
        <v>0</v>
      </c>
      <c r="L238" s="15">
        <f t="shared" si="38"/>
        <v>259.95505617977528</v>
      </c>
      <c r="M238" s="47">
        <f t="shared" si="39"/>
        <v>118.52924379000363</v>
      </c>
      <c r="N238" s="15">
        <f t="shared" si="40"/>
        <v>231.36</v>
      </c>
      <c r="O238" s="47">
        <f t="shared" si="46"/>
        <v>0</v>
      </c>
      <c r="P238" s="15">
        <f t="shared" si="47"/>
        <v>118.52924379000363</v>
      </c>
      <c r="Q238" s="47">
        <f t="shared" si="48"/>
        <v>6.0248267071682449</v>
      </c>
      <c r="R238" s="15">
        <f t="shared" si="41"/>
        <v>53.930000000000007</v>
      </c>
      <c r="S238" s="47">
        <f t="shared" si="42"/>
        <v>237.5624012759595</v>
      </c>
      <c r="T238" s="6">
        <f t="shared" si="43"/>
        <v>0.97389148601526976</v>
      </c>
      <c r="U238" s="4" t="s">
        <v>253</v>
      </c>
      <c r="AJ238" s="14">
        <v>0.9</v>
      </c>
      <c r="AK238" s="14">
        <v>1</v>
      </c>
    </row>
    <row r="239" spans="2:37" x14ac:dyDescent="0.25">
      <c r="B239" s="16" t="s">
        <v>254</v>
      </c>
      <c r="C239" s="8">
        <v>350.52</v>
      </c>
      <c r="D239" s="14">
        <v>233.08</v>
      </c>
      <c r="E239" s="8">
        <v>116.35</v>
      </c>
      <c r="F239" s="15">
        <f t="shared" si="44"/>
        <v>260.50644694517638</v>
      </c>
      <c r="G239" s="8">
        <v>0.89</v>
      </c>
      <c r="H239" s="4">
        <v>447.78</v>
      </c>
      <c r="J239" s="14">
        <v>1</v>
      </c>
      <c r="K239" s="47">
        <f t="shared" si="45"/>
        <v>0</v>
      </c>
      <c r="L239" s="15">
        <f t="shared" si="38"/>
        <v>261.88764044943821</v>
      </c>
      <c r="M239" s="47">
        <f t="shared" si="39"/>
        <v>119.41042592744661</v>
      </c>
      <c r="N239" s="15">
        <f t="shared" si="40"/>
        <v>233.08</v>
      </c>
      <c r="O239" s="47">
        <f t="shared" si="46"/>
        <v>0</v>
      </c>
      <c r="P239" s="15">
        <f t="shared" si="47"/>
        <v>119.41042592744661</v>
      </c>
      <c r="Q239" s="47">
        <f t="shared" si="48"/>
        <v>0.88118213744297691</v>
      </c>
      <c r="R239" s="15">
        <f t="shared" si="41"/>
        <v>56.349999999999994</v>
      </c>
      <c r="S239" s="47">
        <f t="shared" si="42"/>
        <v>239.79493093057661</v>
      </c>
      <c r="T239" s="6">
        <f t="shared" si="43"/>
        <v>0.97199719400023243</v>
      </c>
      <c r="U239" s="4" t="s">
        <v>254</v>
      </c>
      <c r="AJ239" s="14">
        <v>0.9</v>
      </c>
      <c r="AK239" s="14">
        <v>1</v>
      </c>
    </row>
    <row r="240" spans="2:37" x14ac:dyDescent="0.25">
      <c r="B240" s="16" t="s">
        <v>255</v>
      </c>
      <c r="C240" s="8">
        <v>300.54000000000002</v>
      </c>
      <c r="D240" s="14">
        <v>242.24</v>
      </c>
      <c r="E240" s="8">
        <v>116.38</v>
      </c>
      <c r="F240" s="15">
        <f t="shared" si="44"/>
        <v>268.7462036941173</v>
      </c>
      <c r="G240" s="8">
        <v>0.89</v>
      </c>
      <c r="H240" s="4">
        <v>447.46</v>
      </c>
      <c r="J240" s="14">
        <v>1</v>
      </c>
      <c r="K240" s="47">
        <f t="shared" si="45"/>
        <v>0</v>
      </c>
      <c r="L240" s="15">
        <f t="shared" si="38"/>
        <v>272.17977528089887</v>
      </c>
      <c r="M240" s="47">
        <f t="shared" si="39"/>
        <v>124.10323312452662</v>
      </c>
      <c r="N240" s="15">
        <f t="shared" si="40"/>
        <v>242.24</v>
      </c>
      <c r="O240" s="47">
        <f t="shared" si="46"/>
        <v>0</v>
      </c>
      <c r="P240" s="15">
        <f t="shared" si="47"/>
        <v>124.10323312452662</v>
      </c>
      <c r="Q240" s="47">
        <f t="shared" si="48"/>
        <v>4.6928071970800147</v>
      </c>
      <c r="R240" s="15">
        <f t="shared" si="41"/>
        <v>56.379999999999995</v>
      </c>
      <c r="S240" s="47">
        <f t="shared" si="42"/>
        <v>248.71453918096546</v>
      </c>
      <c r="T240" s="6">
        <f t="shared" si="43"/>
        <v>0.97396799076448626</v>
      </c>
      <c r="U240" s="4" t="s">
        <v>255</v>
      </c>
      <c r="AJ240" s="14">
        <v>0.9</v>
      </c>
      <c r="AK240" s="14">
        <v>1</v>
      </c>
    </row>
    <row r="241" spans="2:37" x14ac:dyDescent="0.25">
      <c r="B241" s="16" t="s">
        <v>256</v>
      </c>
      <c r="C241" s="8">
        <v>265</v>
      </c>
      <c r="D241" s="14">
        <v>224.36</v>
      </c>
      <c r="E241" s="8">
        <v>114.33</v>
      </c>
      <c r="F241" s="15">
        <f t="shared" si="44"/>
        <v>251.81095786323519</v>
      </c>
      <c r="G241" s="8">
        <v>0.88</v>
      </c>
      <c r="H241" s="4">
        <v>448.59</v>
      </c>
      <c r="J241" s="14">
        <v>1</v>
      </c>
      <c r="K241" s="47">
        <f t="shared" si="45"/>
        <v>0</v>
      </c>
      <c r="L241" s="15">
        <f t="shared" si="38"/>
        <v>254.95454545454547</v>
      </c>
      <c r="M241" s="47">
        <f t="shared" si="39"/>
        <v>121.09669957490118</v>
      </c>
      <c r="N241" s="15">
        <f t="shared" si="40"/>
        <v>224.36</v>
      </c>
      <c r="O241" s="47">
        <f t="shared" si="46"/>
        <v>0</v>
      </c>
      <c r="P241" s="15">
        <f t="shared" si="47"/>
        <v>121.09669957490118</v>
      </c>
      <c r="Q241" s="47">
        <f t="shared" si="48"/>
        <v>-3.0065335496254448</v>
      </c>
      <c r="R241" s="15">
        <f t="shared" si="41"/>
        <v>54.33</v>
      </c>
      <c r="S241" s="47">
        <f t="shared" si="42"/>
        <v>230.84444654355454</v>
      </c>
      <c r="T241" s="6">
        <f t="shared" si="43"/>
        <v>0.97190988719613369</v>
      </c>
      <c r="U241" s="4" t="s">
        <v>256</v>
      </c>
      <c r="AJ241" s="14">
        <v>0.9</v>
      </c>
      <c r="AK241" s="14">
        <v>1</v>
      </c>
    </row>
    <row r="242" spans="2:37" x14ac:dyDescent="0.25">
      <c r="B242" s="16" t="s">
        <v>257</v>
      </c>
      <c r="C242" s="8">
        <v>292.8</v>
      </c>
      <c r="D242" s="14">
        <v>263.89999999999998</v>
      </c>
      <c r="E242" s="8">
        <v>119.63</v>
      </c>
      <c r="F242" s="15">
        <f t="shared" si="44"/>
        <v>289.7491102661059</v>
      </c>
      <c r="G242" s="8">
        <v>0.9</v>
      </c>
      <c r="H242" s="4">
        <v>448.33</v>
      </c>
      <c r="J242" s="14">
        <v>1</v>
      </c>
      <c r="K242" s="47">
        <f t="shared" si="45"/>
        <v>0</v>
      </c>
      <c r="L242" s="15">
        <f t="shared" si="38"/>
        <v>293.22222222222217</v>
      </c>
      <c r="M242" s="47">
        <f t="shared" si="39"/>
        <v>127.81260346670926</v>
      </c>
      <c r="N242" s="15">
        <f t="shared" si="40"/>
        <v>263.89999999999998</v>
      </c>
      <c r="O242" s="47">
        <f t="shared" si="46"/>
        <v>0</v>
      </c>
      <c r="P242" s="15">
        <f t="shared" si="47"/>
        <v>127.81260346670926</v>
      </c>
      <c r="Q242" s="47">
        <f t="shared" si="48"/>
        <v>6.7159038918080824</v>
      </c>
      <c r="R242" s="15">
        <f t="shared" si="41"/>
        <v>59.629999999999995</v>
      </c>
      <c r="S242" s="47">
        <f t="shared" si="42"/>
        <v>270.55303897757273</v>
      </c>
      <c r="T242" s="6">
        <f t="shared" si="43"/>
        <v>0.97540948346869527</v>
      </c>
      <c r="U242" s="4" t="s">
        <v>257</v>
      </c>
      <c r="AJ242" s="14">
        <v>0.9</v>
      </c>
      <c r="AK242" s="14">
        <v>1</v>
      </c>
    </row>
    <row r="243" spans="2:37" x14ac:dyDescent="0.25">
      <c r="B243" s="16" t="s">
        <v>258</v>
      </c>
      <c r="C243" s="8">
        <v>370.68</v>
      </c>
      <c r="D243" s="14">
        <v>260.74</v>
      </c>
      <c r="E243" s="8">
        <v>119.58</v>
      </c>
      <c r="F243" s="15">
        <f t="shared" si="44"/>
        <v>286.85314012574446</v>
      </c>
      <c r="G243" s="8">
        <v>0.9</v>
      </c>
      <c r="H243" s="4">
        <v>449.34</v>
      </c>
      <c r="J243" s="14">
        <v>1</v>
      </c>
      <c r="K243" s="47">
        <f t="shared" si="45"/>
        <v>0</v>
      </c>
      <c r="L243" s="15">
        <f t="shared" si="38"/>
        <v>289.71111111111111</v>
      </c>
      <c r="M243" s="47">
        <f t="shared" si="39"/>
        <v>126.28214561542167</v>
      </c>
      <c r="N243" s="15">
        <f t="shared" si="40"/>
        <v>260.74</v>
      </c>
      <c r="O243" s="47">
        <f t="shared" si="46"/>
        <v>0</v>
      </c>
      <c r="P243" s="15">
        <f t="shared" si="47"/>
        <v>126.28214561542167</v>
      </c>
      <c r="Q243" s="47">
        <f t="shared" si="48"/>
        <v>-1.5304578512875935</v>
      </c>
      <c r="R243" s="15">
        <f t="shared" si="41"/>
        <v>59.58</v>
      </c>
      <c r="S243" s="47">
        <f t="shared" si="42"/>
        <v>267.46050923454106</v>
      </c>
      <c r="T243" s="6">
        <f t="shared" si="43"/>
        <v>0.97487289150172174</v>
      </c>
      <c r="U243" s="4" t="s">
        <v>258</v>
      </c>
      <c r="AJ243" s="14">
        <v>0.9</v>
      </c>
      <c r="AK243" s="14">
        <v>1</v>
      </c>
    </row>
    <row r="244" spans="2:37" x14ac:dyDescent="0.25">
      <c r="B244" s="16" t="s">
        <v>259</v>
      </c>
      <c r="C244" s="8">
        <v>353</v>
      </c>
      <c r="D244" s="14">
        <v>242.71</v>
      </c>
      <c r="E244" s="8">
        <v>118.59</v>
      </c>
      <c r="F244" s="15">
        <f t="shared" si="44"/>
        <v>270.13280474611003</v>
      </c>
      <c r="G244" s="8">
        <v>0.89</v>
      </c>
      <c r="H244" s="4">
        <v>449.15</v>
      </c>
      <c r="J244" s="14">
        <v>1</v>
      </c>
      <c r="K244" s="47">
        <f t="shared" si="45"/>
        <v>0</v>
      </c>
      <c r="L244" s="15">
        <f t="shared" si="38"/>
        <v>272.70786516853934</v>
      </c>
      <c r="M244" s="47">
        <f t="shared" si="39"/>
        <v>124.34402126673488</v>
      </c>
      <c r="N244" s="15">
        <f t="shared" si="40"/>
        <v>242.71</v>
      </c>
      <c r="O244" s="47">
        <f t="shared" si="46"/>
        <v>0</v>
      </c>
      <c r="P244" s="15">
        <f t="shared" si="47"/>
        <v>124.34402126673488</v>
      </c>
      <c r="Q244" s="47">
        <f t="shared" si="48"/>
        <v>-1.9381243486867845</v>
      </c>
      <c r="R244" s="15">
        <f t="shared" si="41"/>
        <v>58.59</v>
      </c>
      <c r="S244" s="47">
        <f t="shared" si="42"/>
        <v>249.68166172148088</v>
      </c>
      <c r="T244" s="6">
        <f t="shared" si="43"/>
        <v>0.97207779829157925</v>
      </c>
      <c r="U244" s="4" t="s">
        <v>259</v>
      </c>
      <c r="AJ244" s="14">
        <v>0.9</v>
      </c>
      <c r="AK244" s="14">
        <v>1</v>
      </c>
    </row>
    <row r="245" spans="2:37" x14ac:dyDescent="0.25">
      <c r="B245" s="16" t="s">
        <v>260</v>
      </c>
      <c r="C245" s="8">
        <v>356.34</v>
      </c>
      <c r="D245" s="14">
        <v>243.91</v>
      </c>
      <c r="E245" s="8">
        <v>119.49</v>
      </c>
      <c r="F245" s="15">
        <f t="shared" si="44"/>
        <v>271.60623740996817</v>
      </c>
      <c r="G245" s="8">
        <v>0.89</v>
      </c>
      <c r="H245" s="4">
        <v>450.14</v>
      </c>
      <c r="J245" s="14">
        <v>1</v>
      </c>
      <c r="K245" s="47">
        <f t="shared" si="45"/>
        <v>0</v>
      </c>
      <c r="L245" s="15">
        <f t="shared" si="38"/>
        <v>274.0561797752809</v>
      </c>
      <c r="M245" s="47">
        <f t="shared" si="39"/>
        <v>124.9587995021602</v>
      </c>
      <c r="N245" s="15">
        <f t="shared" si="40"/>
        <v>243.91</v>
      </c>
      <c r="O245" s="47">
        <f t="shared" si="46"/>
        <v>0</v>
      </c>
      <c r="P245" s="15">
        <f t="shared" si="47"/>
        <v>124.9587995021602</v>
      </c>
      <c r="Q245" s="47">
        <f t="shared" si="48"/>
        <v>0.61477823542531951</v>
      </c>
      <c r="R245" s="15">
        <f t="shared" si="41"/>
        <v>59.489999999999995</v>
      </c>
      <c r="S245" s="47">
        <f t="shared" si="42"/>
        <v>251.06004899226798</v>
      </c>
      <c r="T245" s="6">
        <f t="shared" si="43"/>
        <v>0.97152056242732521</v>
      </c>
      <c r="U245" s="4" t="s">
        <v>260</v>
      </c>
      <c r="AJ245" s="14">
        <v>0.9</v>
      </c>
      <c r="AK245" s="14">
        <v>1</v>
      </c>
    </row>
    <row r="246" spans="2:37" x14ac:dyDescent="0.25">
      <c r="B246" s="16" t="s">
        <v>261</v>
      </c>
      <c r="C246" s="8">
        <v>388.2</v>
      </c>
      <c r="D246" s="14">
        <v>237.53</v>
      </c>
      <c r="E246" s="8">
        <v>118.39</v>
      </c>
      <c r="F246" s="15">
        <f t="shared" si="44"/>
        <v>265.3991201944724</v>
      </c>
      <c r="G246" s="8">
        <v>0.89</v>
      </c>
      <c r="H246" s="4">
        <v>448.45</v>
      </c>
      <c r="J246" s="14">
        <v>1</v>
      </c>
      <c r="K246" s="47">
        <f t="shared" si="45"/>
        <v>0</v>
      </c>
      <c r="L246" s="15">
        <f t="shared" si="38"/>
        <v>266.88764044943821</v>
      </c>
      <c r="M246" s="47">
        <f t="shared" si="39"/>
        <v>121.6902285504822</v>
      </c>
      <c r="N246" s="15">
        <f t="shared" si="40"/>
        <v>237.53</v>
      </c>
      <c r="O246" s="47">
        <f t="shared" si="46"/>
        <v>0</v>
      </c>
      <c r="P246" s="15">
        <f t="shared" si="47"/>
        <v>121.6902285504822</v>
      </c>
      <c r="Q246" s="47">
        <f t="shared" si="48"/>
        <v>-3.2685709516780008</v>
      </c>
      <c r="R246" s="15">
        <f t="shared" si="41"/>
        <v>58.39</v>
      </c>
      <c r="S246" s="47">
        <f t="shared" si="42"/>
        <v>244.60149836008773</v>
      </c>
      <c r="T246" s="6">
        <f t="shared" si="43"/>
        <v>0.97108971773477248</v>
      </c>
      <c r="U246" s="4" t="s">
        <v>261</v>
      </c>
      <c r="AJ246" s="14">
        <v>0.9</v>
      </c>
      <c r="AK246" s="14">
        <v>1</v>
      </c>
    </row>
    <row r="247" spans="2:37" x14ac:dyDescent="0.25">
      <c r="B247" s="16" t="s">
        <v>262</v>
      </c>
      <c r="C247" s="8">
        <v>354.16</v>
      </c>
      <c r="D247" s="14">
        <v>259.04000000000002</v>
      </c>
      <c r="E247" s="8">
        <v>120.74</v>
      </c>
      <c r="F247" s="15">
        <f t="shared" si="44"/>
        <v>285.79690201260053</v>
      </c>
      <c r="G247" s="8">
        <v>0.9</v>
      </c>
      <c r="H247" s="4">
        <v>449.31</v>
      </c>
      <c r="J247" s="14">
        <v>1</v>
      </c>
      <c r="K247" s="47">
        <f t="shared" si="45"/>
        <v>0</v>
      </c>
      <c r="L247" s="15">
        <f t="shared" si="38"/>
        <v>287.82222222222225</v>
      </c>
      <c r="M247" s="47">
        <f t="shared" si="39"/>
        <v>125.45879803719733</v>
      </c>
      <c r="N247" s="15">
        <f t="shared" si="40"/>
        <v>259.04000000000002</v>
      </c>
      <c r="O247" s="47">
        <f t="shared" si="46"/>
        <v>0</v>
      </c>
      <c r="P247" s="15">
        <f t="shared" si="47"/>
        <v>125.45879803719733</v>
      </c>
      <c r="Q247" s="47">
        <f t="shared" si="48"/>
        <v>3.7685694867151227</v>
      </c>
      <c r="R247" s="15">
        <f t="shared" si="41"/>
        <v>60.739999999999995</v>
      </c>
      <c r="S247" s="47">
        <f t="shared" si="42"/>
        <v>266.06591138287519</v>
      </c>
      <c r="T247" s="6">
        <f t="shared" si="43"/>
        <v>0.97359334254298846</v>
      </c>
      <c r="U247" s="4" t="s">
        <v>262</v>
      </c>
      <c r="AJ247" s="14">
        <v>0.9</v>
      </c>
      <c r="AK247" s="14">
        <v>1</v>
      </c>
    </row>
    <row r="248" spans="2:37" x14ac:dyDescent="0.25">
      <c r="B248" s="16" t="s">
        <v>263</v>
      </c>
      <c r="C248" s="8">
        <v>304.44</v>
      </c>
      <c r="D248" s="14">
        <v>254.49</v>
      </c>
      <c r="E248" s="8">
        <v>119.79</v>
      </c>
      <c r="F248" s="15">
        <f t="shared" si="44"/>
        <v>281.27353981489267</v>
      </c>
      <c r="G248" s="8">
        <v>0.9</v>
      </c>
      <c r="H248" s="4">
        <v>449.53</v>
      </c>
      <c r="J248" s="14">
        <v>1</v>
      </c>
      <c r="K248" s="47">
        <f t="shared" si="45"/>
        <v>0</v>
      </c>
      <c r="L248" s="15">
        <f t="shared" si="38"/>
        <v>282.76666666666665</v>
      </c>
      <c r="M248" s="47">
        <f t="shared" si="39"/>
        <v>123.25513246018508</v>
      </c>
      <c r="N248" s="15">
        <f t="shared" si="40"/>
        <v>254.49</v>
      </c>
      <c r="O248" s="47">
        <f t="shared" si="46"/>
        <v>0</v>
      </c>
      <c r="P248" s="15">
        <f t="shared" si="47"/>
        <v>123.25513246018508</v>
      </c>
      <c r="Q248" s="47">
        <f t="shared" si="48"/>
        <v>-2.2036655770122451</v>
      </c>
      <c r="R248" s="15">
        <f t="shared" si="41"/>
        <v>59.790000000000006</v>
      </c>
      <c r="S248" s="47">
        <f t="shared" si="42"/>
        <v>261.41921161230675</v>
      </c>
      <c r="T248" s="6">
        <f t="shared" si="43"/>
        <v>0.97349386998158727</v>
      </c>
      <c r="U248" s="4" t="s">
        <v>263</v>
      </c>
      <c r="AJ248" s="14">
        <v>0.9</v>
      </c>
      <c r="AK248" s="14">
        <v>1</v>
      </c>
    </row>
    <row r="249" spans="2:37" x14ac:dyDescent="0.25">
      <c r="B249" s="16" t="s">
        <v>264</v>
      </c>
      <c r="C249" s="8">
        <v>427.3</v>
      </c>
      <c r="D249" s="14">
        <v>260.47000000000003</v>
      </c>
      <c r="E249" s="8">
        <v>118.48</v>
      </c>
      <c r="F249" s="15">
        <f t="shared" si="44"/>
        <v>286.15053957663616</v>
      </c>
      <c r="G249" s="8">
        <v>0.9</v>
      </c>
      <c r="H249" s="4">
        <v>448.64</v>
      </c>
      <c r="J249" s="14">
        <v>1</v>
      </c>
      <c r="K249" s="47">
        <f t="shared" si="45"/>
        <v>0</v>
      </c>
      <c r="L249" s="15">
        <f t="shared" si="38"/>
        <v>289.41111111111115</v>
      </c>
      <c r="M249" s="47">
        <f t="shared" si="39"/>
        <v>126.15137864711546</v>
      </c>
      <c r="N249" s="15">
        <f t="shared" si="40"/>
        <v>260.47000000000003</v>
      </c>
      <c r="O249" s="47">
        <f t="shared" si="46"/>
        <v>0</v>
      </c>
      <c r="P249" s="15">
        <f t="shared" si="47"/>
        <v>126.15137864711546</v>
      </c>
      <c r="Q249" s="47">
        <f t="shared" si="48"/>
        <v>2.8962461869303837</v>
      </c>
      <c r="R249" s="15">
        <f t="shared" si="41"/>
        <v>58.480000000000004</v>
      </c>
      <c r="S249" s="47">
        <f t="shared" si="42"/>
        <v>266.9541745318848</v>
      </c>
      <c r="T249" s="6">
        <f t="shared" si="43"/>
        <v>0.97571053330312196</v>
      </c>
      <c r="U249" s="4" t="s">
        <v>264</v>
      </c>
      <c r="AJ249" s="14">
        <v>0.9</v>
      </c>
      <c r="AK249" s="14">
        <v>1</v>
      </c>
    </row>
    <row r="250" spans="2:37" x14ac:dyDescent="0.25">
      <c r="B250" s="16" t="s">
        <v>265</v>
      </c>
      <c r="C250" s="8">
        <v>357.48</v>
      </c>
      <c r="D250" s="14">
        <v>211.34</v>
      </c>
      <c r="E250" s="8">
        <v>117.31</v>
      </c>
      <c r="F250" s="15">
        <f t="shared" si="44"/>
        <v>241.71518715215228</v>
      </c>
      <c r="G250" s="8">
        <v>0.87</v>
      </c>
      <c r="H250" s="4">
        <v>448.01</v>
      </c>
      <c r="J250" s="14">
        <v>1</v>
      </c>
      <c r="K250" s="47">
        <f t="shared" si="45"/>
        <v>0</v>
      </c>
      <c r="L250" s="15">
        <f t="shared" si="38"/>
        <v>242.91954022988506</v>
      </c>
      <c r="M250" s="47">
        <f t="shared" si="39"/>
        <v>119.77189747807597</v>
      </c>
      <c r="N250" s="15">
        <f t="shared" si="40"/>
        <v>211.34</v>
      </c>
      <c r="O250" s="47">
        <f t="shared" si="46"/>
        <v>0</v>
      </c>
      <c r="P250" s="15">
        <f t="shared" si="47"/>
        <v>119.77189747807597</v>
      </c>
      <c r="Q250" s="47">
        <f t="shared" si="48"/>
        <v>-6.3794811690394937</v>
      </c>
      <c r="R250" s="15">
        <f t="shared" si="41"/>
        <v>57.31</v>
      </c>
      <c r="S250" s="47">
        <f t="shared" si="42"/>
        <v>218.97267340926356</v>
      </c>
      <c r="T250" s="6">
        <f t="shared" si="43"/>
        <v>0.96514326061591271</v>
      </c>
      <c r="U250" s="4" t="s">
        <v>265</v>
      </c>
      <c r="AJ250" s="14">
        <v>0.9</v>
      </c>
      <c r="AK250" s="14">
        <v>1</v>
      </c>
    </row>
    <row r="251" spans="2:37" x14ac:dyDescent="0.25">
      <c r="B251" s="16" t="s">
        <v>266</v>
      </c>
      <c r="C251" s="8">
        <v>439.24</v>
      </c>
      <c r="D251" s="14">
        <v>238.53</v>
      </c>
      <c r="E251" s="8">
        <v>117.69</v>
      </c>
      <c r="F251" s="15">
        <f t="shared" si="44"/>
        <v>265.98401643707842</v>
      </c>
      <c r="G251" s="8">
        <v>0.89</v>
      </c>
      <c r="H251" s="4">
        <v>446.77</v>
      </c>
      <c r="J251" s="14">
        <v>1</v>
      </c>
      <c r="K251" s="47">
        <f t="shared" si="45"/>
        <v>0</v>
      </c>
      <c r="L251" s="15">
        <f t="shared" si="38"/>
        <v>268.01123595505618</v>
      </c>
      <c r="M251" s="47">
        <f t="shared" si="39"/>
        <v>122.20254374666997</v>
      </c>
      <c r="N251" s="15">
        <f t="shared" si="40"/>
        <v>238.53</v>
      </c>
      <c r="O251" s="47">
        <f t="shared" si="46"/>
        <v>0</v>
      </c>
      <c r="P251" s="15">
        <f t="shared" si="47"/>
        <v>122.20254374666997</v>
      </c>
      <c r="Q251" s="47">
        <f t="shared" si="48"/>
        <v>2.4306462685940033</v>
      </c>
      <c r="R251" s="15">
        <f t="shared" si="41"/>
        <v>57.69</v>
      </c>
      <c r="S251" s="47">
        <f t="shared" si="42"/>
        <v>245.40720649565284</v>
      </c>
      <c r="T251" s="6">
        <f t="shared" si="43"/>
        <v>0.97197634660425236</v>
      </c>
      <c r="U251" s="4" t="s">
        <v>266</v>
      </c>
      <c r="AJ251" s="14">
        <v>0.9</v>
      </c>
      <c r="AK251" s="14">
        <v>1</v>
      </c>
    </row>
    <row r="252" spans="2:37" x14ac:dyDescent="0.25">
      <c r="B252" s="16" t="s">
        <v>267</v>
      </c>
      <c r="C252" s="8">
        <v>351.48</v>
      </c>
      <c r="D252" s="14">
        <v>232.42</v>
      </c>
      <c r="E252" s="8">
        <v>115.98</v>
      </c>
      <c r="F252" s="15">
        <f t="shared" si="44"/>
        <v>259.75068200102959</v>
      </c>
      <c r="G252" s="8">
        <v>0.89</v>
      </c>
      <c r="H252" s="4">
        <v>448.36</v>
      </c>
      <c r="J252" s="14">
        <v>1</v>
      </c>
      <c r="K252" s="47">
        <f t="shared" si="45"/>
        <v>0</v>
      </c>
      <c r="L252" s="15">
        <f t="shared" si="38"/>
        <v>261.14606741573033</v>
      </c>
      <c r="M252" s="47">
        <f t="shared" si="39"/>
        <v>119.07229789796267</v>
      </c>
      <c r="N252" s="15">
        <f t="shared" si="40"/>
        <v>232.42</v>
      </c>
      <c r="O252" s="47">
        <f t="shared" si="46"/>
        <v>0</v>
      </c>
      <c r="P252" s="15">
        <f t="shared" si="47"/>
        <v>119.07229789796267</v>
      </c>
      <c r="Q252" s="47">
        <f t="shared" si="48"/>
        <v>-3.1302458487073039</v>
      </c>
      <c r="R252" s="15">
        <f t="shared" si="41"/>
        <v>55.980000000000004</v>
      </c>
      <c r="S252" s="47">
        <f t="shared" si="42"/>
        <v>239.06655307675308</v>
      </c>
      <c r="T252" s="6">
        <f t="shared" si="43"/>
        <v>0.97219789639657705</v>
      </c>
      <c r="U252" s="4" t="s">
        <v>267</v>
      </c>
      <c r="AJ252" s="14">
        <v>0.9</v>
      </c>
      <c r="AK252" s="14">
        <v>1</v>
      </c>
    </row>
    <row r="253" spans="2:37" x14ac:dyDescent="0.25">
      <c r="B253" s="16" t="s">
        <v>268</v>
      </c>
      <c r="C253" s="8">
        <v>314.02</v>
      </c>
      <c r="D253" s="14">
        <v>249.76</v>
      </c>
      <c r="E253" s="8">
        <v>117.91</v>
      </c>
      <c r="F253" s="15">
        <f t="shared" si="44"/>
        <v>276.19345701880769</v>
      </c>
      <c r="G253" s="8">
        <v>0.9</v>
      </c>
      <c r="H253" s="4">
        <v>447.56</v>
      </c>
      <c r="J253" s="14">
        <v>1</v>
      </c>
      <c r="K253" s="47">
        <f t="shared" si="45"/>
        <v>0</v>
      </c>
      <c r="L253" s="15">
        <f t="shared" si="38"/>
        <v>277.51111111111112</v>
      </c>
      <c r="M253" s="47">
        <f t="shared" si="39"/>
        <v>120.96428890430205</v>
      </c>
      <c r="N253" s="15">
        <f t="shared" si="40"/>
        <v>249.76</v>
      </c>
      <c r="O253" s="47">
        <f t="shared" si="46"/>
        <v>0</v>
      </c>
      <c r="P253" s="15">
        <f t="shared" si="47"/>
        <v>120.96428890430205</v>
      </c>
      <c r="Q253" s="47">
        <f t="shared" si="48"/>
        <v>1.8919910063393814</v>
      </c>
      <c r="R253" s="15">
        <f t="shared" si="41"/>
        <v>57.91</v>
      </c>
      <c r="S253" s="47">
        <f t="shared" si="42"/>
        <v>256.38569714397096</v>
      </c>
      <c r="T253" s="6">
        <f t="shared" si="43"/>
        <v>0.9741573058958497</v>
      </c>
      <c r="U253" s="4" t="s">
        <v>268</v>
      </c>
      <c r="AJ253" s="14">
        <v>0.9</v>
      </c>
      <c r="AK253" s="14">
        <v>1</v>
      </c>
    </row>
    <row r="254" spans="2:37" x14ac:dyDescent="0.25">
      <c r="B254" s="16" t="s">
        <v>269</v>
      </c>
      <c r="C254" s="8">
        <v>315.98</v>
      </c>
      <c r="D254" s="14">
        <v>249.83</v>
      </c>
      <c r="E254" s="8">
        <v>118.09</v>
      </c>
      <c r="F254" s="15">
        <f t="shared" si="44"/>
        <v>276.33363349400668</v>
      </c>
      <c r="G254" s="8">
        <v>0.9</v>
      </c>
      <c r="H254" s="4">
        <v>447.07</v>
      </c>
      <c r="J254" s="14">
        <v>1</v>
      </c>
      <c r="K254" s="47">
        <f t="shared" si="45"/>
        <v>0</v>
      </c>
      <c r="L254" s="15">
        <f t="shared" si="38"/>
        <v>277.5888888888889</v>
      </c>
      <c r="M254" s="47">
        <f t="shared" si="39"/>
        <v>120.99819145164071</v>
      </c>
      <c r="N254" s="15">
        <f t="shared" si="40"/>
        <v>249.83</v>
      </c>
      <c r="O254" s="47">
        <f t="shared" si="46"/>
        <v>0</v>
      </c>
      <c r="P254" s="15">
        <f t="shared" si="47"/>
        <v>120.99819145164071</v>
      </c>
      <c r="Q254" s="47">
        <f t="shared" si="48"/>
        <v>3.3902547338655609E-2</v>
      </c>
      <c r="R254" s="15">
        <f t="shared" si="41"/>
        <v>58.09</v>
      </c>
      <c r="S254" s="47">
        <f t="shared" si="42"/>
        <v>256.49459448495207</v>
      </c>
      <c r="T254" s="6">
        <f t="shared" si="43"/>
        <v>0.97401662792023069</v>
      </c>
      <c r="U254" s="4" t="s">
        <v>269</v>
      </c>
      <c r="AJ254" s="14">
        <v>0.9</v>
      </c>
      <c r="AK254" s="14">
        <v>1</v>
      </c>
    </row>
    <row r="255" spans="2:37" x14ac:dyDescent="0.25">
      <c r="B255" s="16" t="s">
        <v>270</v>
      </c>
      <c r="C255" s="8">
        <v>374.98</v>
      </c>
      <c r="D255" s="14">
        <v>267.10000000000002</v>
      </c>
      <c r="E255" s="8">
        <v>118.54</v>
      </c>
      <c r="F255" s="15">
        <f t="shared" si="44"/>
        <v>292.22276023609118</v>
      </c>
      <c r="G255" s="8">
        <v>0.91</v>
      </c>
      <c r="H255" s="4">
        <v>446.75</v>
      </c>
      <c r="J255" s="14">
        <v>1</v>
      </c>
      <c r="K255" s="47">
        <f t="shared" si="45"/>
        <v>0</v>
      </c>
      <c r="L255" s="15">
        <f t="shared" si="38"/>
        <v>293.5164835164835</v>
      </c>
      <c r="M255" s="47">
        <f t="shared" si="39"/>
        <v>121.69435523425946</v>
      </c>
      <c r="N255" s="15">
        <f t="shared" si="40"/>
        <v>267.10000000000002</v>
      </c>
      <c r="O255" s="47">
        <f t="shared" si="46"/>
        <v>0</v>
      </c>
      <c r="P255" s="15">
        <f t="shared" si="47"/>
        <v>121.69435523425946</v>
      </c>
      <c r="Q255" s="47">
        <f t="shared" si="48"/>
        <v>0.69616378261875411</v>
      </c>
      <c r="R255" s="15">
        <f t="shared" si="41"/>
        <v>58.540000000000006</v>
      </c>
      <c r="S255" s="47">
        <f t="shared" si="42"/>
        <v>273.43983177291494</v>
      </c>
      <c r="T255" s="6">
        <f t="shared" si="43"/>
        <v>0.97681452723325257</v>
      </c>
      <c r="U255" s="4" t="s">
        <v>270</v>
      </c>
      <c r="AJ255" s="14">
        <v>0.9</v>
      </c>
      <c r="AK255" s="14">
        <v>1</v>
      </c>
    </row>
    <row r="256" spans="2:37" x14ac:dyDescent="0.25">
      <c r="B256" s="16" t="s">
        <v>271</v>
      </c>
      <c r="C256" s="8">
        <v>377</v>
      </c>
      <c r="D256" s="14">
        <v>221.74</v>
      </c>
      <c r="E256" s="8">
        <v>117.62</v>
      </c>
      <c r="F256" s="15">
        <f t="shared" si="44"/>
        <v>251.00416729608295</v>
      </c>
      <c r="G256" s="8">
        <v>0.88</v>
      </c>
      <c r="H256" s="4">
        <v>445.3</v>
      </c>
      <c r="J256" s="14">
        <v>1</v>
      </c>
      <c r="K256" s="47">
        <f t="shared" si="45"/>
        <v>0</v>
      </c>
      <c r="L256" s="15">
        <f t="shared" si="38"/>
        <v>251.97727272727275</v>
      </c>
      <c r="M256" s="47">
        <f t="shared" si="39"/>
        <v>119.6825733808994</v>
      </c>
      <c r="N256" s="15">
        <f t="shared" si="40"/>
        <v>221.74</v>
      </c>
      <c r="O256" s="47">
        <f t="shared" si="46"/>
        <v>0</v>
      </c>
      <c r="P256" s="15">
        <f t="shared" si="47"/>
        <v>119.6825733808994</v>
      </c>
      <c r="Q256" s="47">
        <f t="shared" si="48"/>
        <v>-2.0117818533600627</v>
      </c>
      <c r="R256" s="15">
        <f t="shared" si="41"/>
        <v>57.620000000000005</v>
      </c>
      <c r="S256" s="47">
        <f t="shared" si="42"/>
        <v>229.10410733987291</v>
      </c>
      <c r="T256" s="6">
        <f t="shared" si="43"/>
        <v>0.96785693881538171</v>
      </c>
      <c r="U256" s="4" t="s">
        <v>271</v>
      </c>
      <c r="AJ256" s="14">
        <v>0.9</v>
      </c>
      <c r="AK256" s="14">
        <v>1</v>
      </c>
    </row>
    <row r="257" spans="2:37" x14ac:dyDescent="0.25">
      <c r="B257" s="16" t="s">
        <v>272</v>
      </c>
      <c r="C257" s="8">
        <v>353.72</v>
      </c>
      <c r="D257" s="14">
        <v>240.72</v>
      </c>
      <c r="E257" s="8">
        <v>116.06</v>
      </c>
      <c r="F257" s="15">
        <f t="shared" si="44"/>
        <v>267.23780046991857</v>
      </c>
      <c r="G257" s="8">
        <v>0.89</v>
      </c>
      <c r="H257" s="4">
        <v>445.58</v>
      </c>
      <c r="J257" s="14">
        <v>1</v>
      </c>
      <c r="K257" s="47">
        <f t="shared" si="45"/>
        <v>0</v>
      </c>
      <c r="L257" s="15">
        <f t="shared" si="38"/>
        <v>270.47191011235952</v>
      </c>
      <c r="M257" s="47">
        <f t="shared" si="39"/>
        <v>123.3245140263212</v>
      </c>
      <c r="N257" s="15">
        <f t="shared" si="40"/>
        <v>240.72</v>
      </c>
      <c r="O257" s="47">
        <f t="shared" si="46"/>
        <v>0</v>
      </c>
      <c r="P257" s="15">
        <f t="shared" si="47"/>
        <v>123.3245140263212</v>
      </c>
      <c r="Q257" s="47">
        <f t="shared" si="48"/>
        <v>3.6419406454217977</v>
      </c>
      <c r="R257" s="15">
        <f t="shared" si="41"/>
        <v>56.06</v>
      </c>
      <c r="S257" s="47">
        <f t="shared" si="42"/>
        <v>247.16157063750828</v>
      </c>
      <c r="T257" s="6">
        <f t="shared" si="43"/>
        <v>0.9739378147626534</v>
      </c>
      <c r="U257" s="4" t="s">
        <v>272</v>
      </c>
      <c r="AJ257" s="14">
        <v>0.9</v>
      </c>
      <c r="AK257" s="14">
        <v>1</v>
      </c>
    </row>
    <row r="258" spans="2:37" x14ac:dyDescent="0.25">
      <c r="B258" s="16" t="s">
        <v>273</v>
      </c>
      <c r="C258" s="8">
        <v>268.8</v>
      </c>
      <c r="D258" s="14">
        <v>253.77</v>
      </c>
      <c r="E258" s="8">
        <v>116.74</v>
      </c>
      <c r="F258" s="15">
        <f t="shared" si="44"/>
        <v>279.33392293096091</v>
      </c>
      <c r="G258" s="8">
        <v>0.9</v>
      </c>
      <c r="H258" s="4">
        <v>445.05</v>
      </c>
      <c r="J258" s="14">
        <v>1</v>
      </c>
      <c r="K258" s="47">
        <f t="shared" si="45"/>
        <v>0</v>
      </c>
      <c r="L258" s="15">
        <f t="shared" si="38"/>
        <v>281.9666666666667</v>
      </c>
      <c r="M258" s="47">
        <f t="shared" si="39"/>
        <v>122.90642054470185</v>
      </c>
      <c r="N258" s="15">
        <f t="shared" si="40"/>
        <v>253.77</v>
      </c>
      <c r="O258" s="47">
        <f t="shared" si="46"/>
        <v>0</v>
      </c>
      <c r="P258" s="15">
        <f t="shared" si="47"/>
        <v>122.90642054470185</v>
      </c>
      <c r="Q258" s="47">
        <f t="shared" si="48"/>
        <v>-0.41809348161935134</v>
      </c>
      <c r="R258" s="15">
        <f t="shared" si="41"/>
        <v>56.739999999999995</v>
      </c>
      <c r="S258" s="47">
        <f t="shared" si="42"/>
        <v>260.03584464454127</v>
      </c>
      <c r="T258" s="6">
        <f t="shared" si="43"/>
        <v>0.97590391950345756</v>
      </c>
      <c r="U258" s="4" t="s">
        <v>273</v>
      </c>
      <c r="AJ258" s="14">
        <v>0.9</v>
      </c>
      <c r="AK258" s="14">
        <v>1</v>
      </c>
    </row>
    <row r="259" spans="2:37" x14ac:dyDescent="0.25">
      <c r="B259" s="16" t="s">
        <v>274</v>
      </c>
      <c r="C259" s="8">
        <v>402.9</v>
      </c>
      <c r="D259" s="14">
        <v>256.27</v>
      </c>
      <c r="E259" s="8">
        <v>117.23</v>
      </c>
      <c r="F259" s="15">
        <f t="shared" si="44"/>
        <v>281.81054948315898</v>
      </c>
      <c r="G259" s="8">
        <v>0.9</v>
      </c>
      <c r="H259" s="4">
        <v>444.98</v>
      </c>
      <c r="J259" s="14">
        <v>1</v>
      </c>
      <c r="K259" s="47">
        <f t="shared" si="45"/>
        <v>0</v>
      </c>
      <c r="L259" s="15">
        <f t="shared" si="38"/>
        <v>284.74444444444441</v>
      </c>
      <c r="M259" s="47">
        <f t="shared" si="39"/>
        <v>124.11722580679645</v>
      </c>
      <c r="N259" s="15">
        <f t="shared" si="40"/>
        <v>256.27</v>
      </c>
      <c r="O259" s="47">
        <f t="shared" si="46"/>
        <v>0</v>
      </c>
      <c r="P259" s="15">
        <f t="shared" si="47"/>
        <v>124.11722580679645</v>
      </c>
      <c r="Q259" s="47">
        <f t="shared" si="48"/>
        <v>1.2108052620946097</v>
      </c>
      <c r="R259" s="15">
        <f t="shared" si="41"/>
        <v>57.230000000000004</v>
      </c>
      <c r="S259" s="47">
        <f t="shared" si="42"/>
        <v>262.58253140679403</v>
      </c>
      <c r="T259" s="6">
        <f t="shared" si="43"/>
        <v>0.97595981966898382</v>
      </c>
      <c r="U259" s="4" t="s">
        <v>274</v>
      </c>
      <c r="AJ259" s="14">
        <v>0.9</v>
      </c>
      <c r="AK259" s="14">
        <v>1</v>
      </c>
    </row>
    <row r="260" spans="2:37" x14ac:dyDescent="0.25">
      <c r="B260" s="16" t="s">
        <v>275</v>
      </c>
      <c r="C260" s="8">
        <v>320.18</v>
      </c>
      <c r="D260" s="14">
        <v>273.77999999999997</v>
      </c>
      <c r="E260" s="8">
        <v>115.91</v>
      </c>
      <c r="F260" s="15">
        <f t="shared" si="44"/>
        <v>297.30559446468544</v>
      </c>
      <c r="G260" s="8">
        <v>0.91</v>
      </c>
      <c r="H260" s="4">
        <v>443.76</v>
      </c>
      <c r="J260" s="14">
        <v>1</v>
      </c>
      <c r="K260" s="47">
        <f t="shared" si="45"/>
        <v>0</v>
      </c>
      <c r="L260" s="15">
        <f t="shared" ref="L260:L323" si="49">D260/G260</f>
        <v>300.85714285714283</v>
      </c>
      <c r="M260" s="47">
        <f t="shared" ref="M260:M323" si="50">L260*SIN(ACOS(G260))</f>
        <v>124.73785314876659</v>
      </c>
      <c r="N260" s="15">
        <f t="shared" ref="N260:N323" si="51">D260/J260</f>
        <v>273.77999999999997</v>
      </c>
      <c r="O260" s="47">
        <f t="shared" si="46"/>
        <v>0</v>
      </c>
      <c r="P260" s="15">
        <f t="shared" si="47"/>
        <v>124.73785314876659</v>
      </c>
      <c r="Q260" s="47">
        <f t="shared" si="48"/>
        <v>0.62062734197013469</v>
      </c>
      <c r="R260" s="15">
        <f t="shared" ref="R260:R323" si="52">E260-$V$4</f>
        <v>55.91</v>
      </c>
      <c r="S260" s="47">
        <f t="shared" ref="S260:S323" si="53">IF(R260&gt;1,SQRT((D260)^2+(R260)^2),0)</f>
        <v>279.43052177598639</v>
      </c>
      <c r="T260" s="6">
        <f t="shared" ref="T260:T323" si="54">IF(S260&gt;0,D260/S260,1)</f>
        <v>0.97977843744458126</v>
      </c>
      <c r="U260" s="4" t="s">
        <v>275</v>
      </c>
      <c r="AJ260" s="14">
        <v>0.9</v>
      </c>
      <c r="AK260" s="14">
        <v>1</v>
      </c>
    </row>
    <row r="261" spans="2:37" x14ac:dyDescent="0.25">
      <c r="B261" s="16" t="s">
        <v>276</v>
      </c>
      <c r="C261" s="8">
        <v>396.54</v>
      </c>
      <c r="D261" s="14">
        <v>268.92</v>
      </c>
      <c r="E261" s="8">
        <v>116.27</v>
      </c>
      <c r="F261" s="15">
        <f t="shared" si="44"/>
        <v>292.97897416026291</v>
      </c>
      <c r="G261" s="8">
        <v>0.91</v>
      </c>
      <c r="H261" s="4">
        <v>444.98</v>
      </c>
      <c r="J261" s="14">
        <v>1</v>
      </c>
      <c r="K261" s="47">
        <f t="shared" si="45"/>
        <v>0</v>
      </c>
      <c r="L261" s="15">
        <f t="shared" si="49"/>
        <v>295.5164835164835</v>
      </c>
      <c r="M261" s="47">
        <f t="shared" si="50"/>
        <v>122.52357173192458</v>
      </c>
      <c r="N261" s="15">
        <f t="shared" si="51"/>
        <v>268.92</v>
      </c>
      <c r="O261" s="47">
        <f t="shared" si="46"/>
        <v>0</v>
      </c>
      <c r="P261" s="15">
        <f t="shared" si="47"/>
        <v>122.52357173192458</v>
      </c>
      <c r="Q261" s="47">
        <f t="shared" si="48"/>
        <v>-2.2142814168420131</v>
      </c>
      <c r="R261" s="15">
        <f t="shared" si="52"/>
        <v>56.269999999999996</v>
      </c>
      <c r="S261" s="47">
        <f t="shared" si="53"/>
        <v>274.74402504877156</v>
      </c>
      <c r="T261" s="6">
        <f t="shared" si="54"/>
        <v>0.97880199561123238</v>
      </c>
      <c r="U261" s="4" t="s">
        <v>276</v>
      </c>
      <c r="AJ261" s="14">
        <v>0.9</v>
      </c>
      <c r="AK261" s="14">
        <v>1</v>
      </c>
    </row>
    <row r="262" spans="2:37" x14ac:dyDescent="0.25">
      <c r="B262" s="16" t="s">
        <v>277</v>
      </c>
      <c r="C262" s="8">
        <v>392.1</v>
      </c>
      <c r="D262" s="14">
        <v>237.66</v>
      </c>
      <c r="E262" s="8">
        <v>115.48</v>
      </c>
      <c r="F262" s="15">
        <f t="shared" si="44"/>
        <v>264.2307817041762</v>
      </c>
      <c r="G262" s="8">
        <v>0.89</v>
      </c>
      <c r="H262" s="4">
        <v>445.68</v>
      </c>
      <c r="J262" s="14">
        <v>1</v>
      </c>
      <c r="K262" s="47">
        <f t="shared" si="45"/>
        <v>0</v>
      </c>
      <c r="L262" s="15">
        <f t="shared" si="49"/>
        <v>267.03370786516854</v>
      </c>
      <c r="M262" s="47">
        <f t="shared" si="50"/>
        <v>121.75682952598662</v>
      </c>
      <c r="N262" s="15">
        <f t="shared" si="51"/>
        <v>237.66</v>
      </c>
      <c r="O262" s="47">
        <f t="shared" si="46"/>
        <v>0</v>
      </c>
      <c r="P262" s="15">
        <f t="shared" si="47"/>
        <v>121.75682952598662</v>
      </c>
      <c r="Q262" s="47">
        <f t="shared" si="48"/>
        <v>-0.76674220593795894</v>
      </c>
      <c r="R262" s="15">
        <f t="shared" si="52"/>
        <v>55.480000000000004</v>
      </c>
      <c r="S262" s="47">
        <f t="shared" si="53"/>
        <v>244.04980229453167</v>
      </c>
      <c r="T262" s="6">
        <f t="shared" si="54"/>
        <v>0.97381762970321872</v>
      </c>
      <c r="U262" s="4" t="s">
        <v>277</v>
      </c>
      <c r="AJ262" s="14">
        <v>0.9</v>
      </c>
      <c r="AK262" s="14">
        <v>1</v>
      </c>
    </row>
    <row r="263" spans="2:37" x14ac:dyDescent="0.25">
      <c r="B263" s="16" t="s">
        <v>278</v>
      </c>
      <c r="C263" s="8">
        <v>253.24</v>
      </c>
      <c r="D263" s="14">
        <v>231.07</v>
      </c>
      <c r="E263" s="8">
        <v>115.44</v>
      </c>
      <c r="F263" s="15">
        <f t="shared" si="44"/>
        <v>258.30164246477409</v>
      </c>
      <c r="G263" s="8">
        <v>0.89</v>
      </c>
      <c r="H263" s="4">
        <v>444.63</v>
      </c>
      <c r="J263" s="14">
        <v>1</v>
      </c>
      <c r="K263" s="47">
        <f t="shared" si="45"/>
        <v>0</v>
      </c>
      <c r="L263" s="15">
        <f t="shared" si="49"/>
        <v>259.62921348314603</v>
      </c>
      <c r="M263" s="47">
        <f t="shared" si="50"/>
        <v>118.38067238310916</v>
      </c>
      <c r="N263" s="15">
        <f t="shared" si="51"/>
        <v>231.07</v>
      </c>
      <c r="O263" s="47">
        <f t="shared" si="46"/>
        <v>0</v>
      </c>
      <c r="P263" s="15">
        <f t="shared" si="47"/>
        <v>118.38067238310916</v>
      </c>
      <c r="Q263" s="47">
        <f t="shared" si="48"/>
        <v>-3.3761571428774602</v>
      </c>
      <c r="R263" s="15">
        <f t="shared" si="52"/>
        <v>55.44</v>
      </c>
      <c r="S263" s="47">
        <f t="shared" si="53"/>
        <v>237.62773091539631</v>
      </c>
      <c r="T263" s="6">
        <f t="shared" si="54"/>
        <v>0.9724033432876944</v>
      </c>
      <c r="U263" s="4" t="s">
        <v>278</v>
      </c>
      <c r="AJ263" s="14">
        <v>0.9</v>
      </c>
      <c r="AK263" s="14">
        <v>1</v>
      </c>
    </row>
    <row r="264" spans="2:37" x14ac:dyDescent="0.25">
      <c r="B264" s="16" t="s">
        <v>279</v>
      </c>
      <c r="C264" s="8">
        <v>357</v>
      </c>
      <c r="D264" s="14">
        <v>231.76</v>
      </c>
      <c r="E264" s="8">
        <v>111.99</v>
      </c>
      <c r="F264" s="15">
        <f t="shared" si="44"/>
        <v>257.39941278099298</v>
      </c>
      <c r="G264" s="8">
        <v>0.9</v>
      </c>
      <c r="H264" s="4">
        <v>442.33</v>
      </c>
      <c r="J264" s="14">
        <v>1</v>
      </c>
      <c r="K264" s="47">
        <f t="shared" si="45"/>
        <v>0</v>
      </c>
      <c r="L264" s="15">
        <f t="shared" si="49"/>
        <v>257.51111111111112</v>
      </c>
      <c r="M264" s="47">
        <f t="shared" si="50"/>
        <v>112.24649101722071</v>
      </c>
      <c r="N264" s="15">
        <f t="shared" si="51"/>
        <v>231.76</v>
      </c>
      <c r="O264" s="47">
        <f t="shared" si="46"/>
        <v>0</v>
      </c>
      <c r="P264" s="15">
        <f t="shared" si="47"/>
        <v>112.24649101722071</v>
      </c>
      <c r="Q264" s="47">
        <f t="shared" si="48"/>
        <v>-6.1341813658884519</v>
      </c>
      <c r="R264" s="15">
        <f t="shared" si="52"/>
        <v>51.989999999999995</v>
      </c>
      <c r="S264" s="47">
        <f t="shared" si="53"/>
        <v>237.51980485845803</v>
      </c>
      <c r="T264" s="6">
        <f t="shared" si="54"/>
        <v>0.97575021223223724</v>
      </c>
      <c r="U264" s="4" t="s">
        <v>279</v>
      </c>
      <c r="AJ264" s="14">
        <v>0.9</v>
      </c>
      <c r="AK264" s="14">
        <v>1</v>
      </c>
    </row>
    <row r="265" spans="2:37" x14ac:dyDescent="0.25">
      <c r="B265" s="16" t="s">
        <v>280</v>
      </c>
      <c r="C265" s="8">
        <v>364.82</v>
      </c>
      <c r="D265" s="14">
        <v>228.07</v>
      </c>
      <c r="E265" s="8">
        <v>109.49</v>
      </c>
      <c r="F265" s="15">
        <f t="shared" si="44"/>
        <v>252.99008873866975</v>
      </c>
      <c r="G265" s="8">
        <v>0.89</v>
      </c>
      <c r="H265" s="4">
        <v>441.53</v>
      </c>
      <c r="J265" s="14">
        <v>1</v>
      </c>
      <c r="K265" s="47">
        <f t="shared" si="45"/>
        <v>0</v>
      </c>
      <c r="L265" s="15">
        <f t="shared" si="49"/>
        <v>256.25842696629212</v>
      </c>
      <c r="M265" s="47">
        <f t="shared" si="50"/>
        <v>116.84372679454584</v>
      </c>
      <c r="N265" s="15">
        <f t="shared" si="51"/>
        <v>228.07</v>
      </c>
      <c r="O265" s="47">
        <f t="shared" si="46"/>
        <v>0</v>
      </c>
      <c r="P265" s="15">
        <f t="shared" si="47"/>
        <v>116.84372679454584</v>
      </c>
      <c r="Q265" s="47">
        <f t="shared" si="48"/>
        <v>4.5972357773251389</v>
      </c>
      <c r="R265" s="15">
        <f t="shared" si="52"/>
        <v>49.489999999999995</v>
      </c>
      <c r="S265" s="47">
        <f t="shared" si="53"/>
        <v>233.37777314902976</v>
      </c>
      <c r="T265" s="6">
        <f t="shared" si="54"/>
        <v>0.97725673238967647</v>
      </c>
      <c r="U265" s="4" t="s">
        <v>280</v>
      </c>
      <c r="AJ265" s="14">
        <v>0.9</v>
      </c>
      <c r="AK265" s="14">
        <v>1</v>
      </c>
    </row>
    <row r="266" spans="2:37" x14ac:dyDescent="0.25">
      <c r="B266" s="16" t="s">
        <v>281</v>
      </c>
      <c r="C266" s="8">
        <v>370.68</v>
      </c>
      <c r="D266" s="14">
        <v>218.93</v>
      </c>
      <c r="E266" s="8">
        <v>110.66</v>
      </c>
      <c r="F266" s="15">
        <f t="shared" si="44"/>
        <v>245.30792995743127</v>
      </c>
      <c r="G266" s="8">
        <v>0.89</v>
      </c>
      <c r="H266" s="4">
        <v>441.06</v>
      </c>
      <c r="J266" s="14">
        <v>1</v>
      </c>
      <c r="K266" s="47">
        <f t="shared" si="45"/>
        <v>0</v>
      </c>
      <c r="L266" s="15">
        <f t="shared" si="49"/>
        <v>245.98876404494382</v>
      </c>
      <c r="M266" s="47">
        <f t="shared" si="50"/>
        <v>112.16116590138959</v>
      </c>
      <c r="N266" s="15">
        <f t="shared" si="51"/>
        <v>218.93</v>
      </c>
      <c r="O266" s="47">
        <f t="shared" si="46"/>
        <v>0</v>
      </c>
      <c r="P266" s="15">
        <f t="shared" si="47"/>
        <v>112.16116590138959</v>
      </c>
      <c r="Q266" s="47">
        <f t="shared" si="48"/>
        <v>-4.6825608931562499</v>
      </c>
      <c r="R266" s="15">
        <f t="shared" si="52"/>
        <v>50.66</v>
      </c>
      <c r="S266" s="47">
        <f t="shared" si="53"/>
        <v>224.71488713478686</v>
      </c>
      <c r="T266" s="6">
        <f t="shared" si="54"/>
        <v>0.97425676950669937</v>
      </c>
      <c r="U266" s="4" t="s">
        <v>281</v>
      </c>
      <c r="AJ266" s="14">
        <v>0.9</v>
      </c>
      <c r="AK266" s="14">
        <v>1</v>
      </c>
    </row>
    <row r="267" spans="2:37" x14ac:dyDescent="0.25">
      <c r="B267" s="16" t="s">
        <v>282</v>
      </c>
      <c r="C267" s="8">
        <v>393.34</v>
      </c>
      <c r="D267" s="14">
        <v>221.11</v>
      </c>
      <c r="E267" s="8">
        <v>108.51</v>
      </c>
      <c r="F267" s="15">
        <f t="shared" si="44"/>
        <v>246.30073528107869</v>
      </c>
      <c r="G267" s="8">
        <v>0.89</v>
      </c>
      <c r="H267" s="4">
        <v>440.51</v>
      </c>
      <c r="J267" s="14">
        <v>1</v>
      </c>
      <c r="K267" s="47">
        <f t="shared" si="45"/>
        <v>0</v>
      </c>
      <c r="L267" s="15">
        <f t="shared" si="49"/>
        <v>248.43820224719101</v>
      </c>
      <c r="M267" s="47">
        <f t="shared" si="50"/>
        <v>113.27801302907893</v>
      </c>
      <c r="N267" s="15">
        <f t="shared" si="51"/>
        <v>221.11</v>
      </c>
      <c r="O267" s="47">
        <f t="shared" si="46"/>
        <v>0</v>
      </c>
      <c r="P267" s="15">
        <f t="shared" si="47"/>
        <v>113.27801302907893</v>
      </c>
      <c r="Q267" s="47">
        <f t="shared" si="48"/>
        <v>1.1168471276893399</v>
      </c>
      <c r="R267" s="15">
        <f t="shared" si="52"/>
        <v>48.510000000000005</v>
      </c>
      <c r="S267" s="47">
        <f t="shared" si="53"/>
        <v>226.36884105371038</v>
      </c>
      <c r="T267" s="6">
        <f t="shared" si="54"/>
        <v>0.97676870619988465</v>
      </c>
      <c r="U267" s="4" t="s">
        <v>282</v>
      </c>
      <c r="AJ267" s="14">
        <v>0.9</v>
      </c>
      <c r="AK267" s="14">
        <v>1</v>
      </c>
    </row>
    <row r="268" spans="2:37" x14ac:dyDescent="0.25">
      <c r="B268" s="16" t="s">
        <v>283</v>
      </c>
      <c r="C268" s="8">
        <v>372.4</v>
      </c>
      <c r="D268" s="14">
        <v>244.51</v>
      </c>
      <c r="E268" s="8">
        <v>109.63</v>
      </c>
      <c r="F268" s="15">
        <f t="shared" si="44"/>
        <v>267.96245445957533</v>
      </c>
      <c r="G268" s="8">
        <v>0.91</v>
      </c>
      <c r="H268" s="4">
        <v>439.74</v>
      </c>
      <c r="J268" s="14">
        <v>1</v>
      </c>
      <c r="K268" s="47">
        <f t="shared" si="45"/>
        <v>0</v>
      </c>
      <c r="L268" s="15">
        <f t="shared" si="49"/>
        <v>268.69230769230768</v>
      </c>
      <c r="M268" s="47">
        <f t="shared" si="50"/>
        <v>111.40204716708642</v>
      </c>
      <c r="N268" s="15">
        <f t="shared" si="51"/>
        <v>244.51</v>
      </c>
      <c r="O268" s="47">
        <f t="shared" si="46"/>
        <v>0</v>
      </c>
      <c r="P268" s="15">
        <f t="shared" si="47"/>
        <v>111.40204716708642</v>
      </c>
      <c r="Q268" s="47">
        <f t="shared" si="48"/>
        <v>-1.8759658619925119</v>
      </c>
      <c r="R268" s="15">
        <f t="shared" si="52"/>
        <v>49.629999999999995</v>
      </c>
      <c r="S268" s="47">
        <f t="shared" si="53"/>
        <v>249.49604606085444</v>
      </c>
      <c r="T268" s="6">
        <f t="shared" si="54"/>
        <v>0.98001553074857828</v>
      </c>
      <c r="U268" s="4" t="s">
        <v>283</v>
      </c>
      <c r="AJ268" s="14">
        <v>0.9</v>
      </c>
      <c r="AK268" s="14">
        <v>1</v>
      </c>
    </row>
    <row r="269" spans="2:37" x14ac:dyDescent="0.25">
      <c r="B269" s="16" t="s">
        <v>284</v>
      </c>
      <c r="C269" s="8">
        <v>276.54000000000002</v>
      </c>
      <c r="D269" s="14">
        <v>270.70999999999998</v>
      </c>
      <c r="E269" s="8">
        <v>112.94</v>
      </c>
      <c r="F269" s="15">
        <f t="shared" si="44"/>
        <v>293.32464557210324</v>
      </c>
      <c r="G269" s="8">
        <v>0.92</v>
      </c>
      <c r="H269" s="4">
        <v>442.08</v>
      </c>
      <c r="J269" s="14">
        <v>1</v>
      </c>
      <c r="K269" s="47">
        <f t="shared" si="45"/>
        <v>0</v>
      </c>
      <c r="L269" s="15">
        <f t="shared" si="49"/>
        <v>294.24999999999994</v>
      </c>
      <c r="M269" s="47">
        <f t="shared" si="50"/>
        <v>115.32197709023193</v>
      </c>
      <c r="N269" s="15">
        <f t="shared" si="51"/>
        <v>270.70999999999998</v>
      </c>
      <c r="O269" s="47">
        <f t="shared" si="46"/>
        <v>0</v>
      </c>
      <c r="P269" s="15">
        <f t="shared" si="47"/>
        <v>115.32197709023193</v>
      </c>
      <c r="Q269" s="47">
        <f t="shared" si="48"/>
        <v>3.9199299231455029</v>
      </c>
      <c r="R269" s="15">
        <f t="shared" si="52"/>
        <v>52.94</v>
      </c>
      <c r="S269" s="47">
        <f t="shared" si="53"/>
        <v>275.83790113035587</v>
      </c>
      <c r="T269" s="6">
        <f t="shared" si="54"/>
        <v>0.98140972973858098</v>
      </c>
      <c r="U269" s="4" t="s">
        <v>284</v>
      </c>
      <c r="AJ269" s="14">
        <v>0.9</v>
      </c>
      <c r="AK269" s="14">
        <v>1</v>
      </c>
    </row>
    <row r="270" spans="2:37" x14ac:dyDescent="0.25">
      <c r="B270" s="16" t="s">
        <v>285</v>
      </c>
      <c r="C270" s="8">
        <v>412.5</v>
      </c>
      <c r="D270" s="14">
        <v>246</v>
      </c>
      <c r="E270" s="8">
        <v>108.73</v>
      </c>
      <c r="F270" s="15">
        <f t="shared" si="44"/>
        <v>268.95764146050954</v>
      </c>
      <c r="G270" s="8">
        <v>0.91</v>
      </c>
      <c r="H270" s="4">
        <v>443.1</v>
      </c>
      <c r="J270" s="14">
        <v>1</v>
      </c>
      <c r="K270" s="47">
        <f t="shared" si="45"/>
        <v>0</v>
      </c>
      <c r="L270" s="15">
        <f t="shared" si="49"/>
        <v>270.32967032967031</v>
      </c>
      <c r="M270" s="47">
        <f t="shared" si="50"/>
        <v>112.08091122286719</v>
      </c>
      <c r="N270" s="15">
        <f t="shared" si="51"/>
        <v>246</v>
      </c>
      <c r="O270" s="47">
        <f t="shared" si="46"/>
        <v>0</v>
      </c>
      <c r="P270" s="15">
        <f t="shared" si="47"/>
        <v>112.08091122286719</v>
      </c>
      <c r="Q270" s="47">
        <f t="shared" si="48"/>
        <v>-3.241065867364739</v>
      </c>
      <c r="R270" s="15">
        <f t="shared" si="52"/>
        <v>48.730000000000004</v>
      </c>
      <c r="S270" s="47">
        <f t="shared" si="53"/>
        <v>250.78000897200718</v>
      </c>
      <c r="T270" s="6">
        <f t="shared" si="54"/>
        <v>0.98093943376267789</v>
      </c>
      <c r="U270" s="4" t="s">
        <v>285</v>
      </c>
      <c r="AJ270" s="14">
        <v>0.9</v>
      </c>
      <c r="AK270" s="14">
        <v>1</v>
      </c>
    </row>
    <row r="271" spans="2:37" x14ac:dyDescent="0.25">
      <c r="B271" s="16" t="s">
        <v>286</v>
      </c>
      <c r="C271" s="8">
        <v>288.58</v>
      </c>
      <c r="D271" s="14">
        <v>253.66</v>
      </c>
      <c r="E271" s="8">
        <v>112.39</v>
      </c>
      <c r="F271" s="15">
        <f t="shared" si="44"/>
        <v>277.44352163999071</v>
      </c>
      <c r="G271" s="8">
        <v>0.91</v>
      </c>
      <c r="H271" s="4">
        <v>442.71</v>
      </c>
      <c r="J271" s="14">
        <v>1</v>
      </c>
      <c r="K271" s="47">
        <f t="shared" si="45"/>
        <v>0</v>
      </c>
      <c r="L271" s="15">
        <f t="shared" si="49"/>
        <v>278.74725274725273</v>
      </c>
      <c r="M271" s="47">
        <f t="shared" si="50"/>
        <v>115.57091032842477</v>
      </c>
      <c r="N271" s="15">
        <f t="shared" si="51"/>
        <v>253.66</v>
      </c>
      <c r="O271" s="47">
        <f t="shared" si="46"/>
        <v>0</v>
      </c>
      <c r="P271" s="15">
        <f t="shared" si="47"/>
        <v>115.57091032842477</v>
      </c>
      <c r="Q271" s="47">
        <f t="shared" si="48"/>
        <v>3.4899991055575867</v>
      </c>
      <c r="R271" s="15">
        <f t="shared" si="52"/>
        <v>52.39</v>
      </c>
      <c r="S271" s="47">
        <f t="shared" si="53"/>
        <v>259.01372106512042</v>
      </c>
      <c r="T271" s="6">
        <f t="shared" si="54"/>
        <v>0.97933035731425822</v>
      </c>
      <c r="U271" s="4" t="s">
        <v>286</v>
      </c>
      <c r="AJ271" s="14">
        <v>0.9</v>
      </c>
      <c r="AK271" s="14">
        <v>1</v>
      </c>
    </row>
    <row r="272" spans="2:37" x14ac:dyDescent="0.25">
      <c r="B272" s="16" t="s">
        <v>287</v>
      </c>
      <c r="C272" s="8">
        <v>343.46</v>
      </c>
      <c r="D272" s="14">
        <v>229.58</v>
      </c>
      <c r="E272" s="8">
        <v>108.85</v>
      </c>
      <c r="F272" s="15">
        <f t="shared" si="44"/>
        <v>254.07734826229591</v>
      </c>
      <c r="G272" s="8">
        <v>0.9</v>
      </c>
      <c r="H272" s="4">
        <v>442.14</v>
      </c>
      <c r="J272" s="14">
        <v>1</v>
      </c>
      <c r="K272" s="47">
        <f t="shared" si="45"/>
        <v>0</v>
      </c>
      <c r="L272" s="15">
        <f t="shared" si="49"/>
        <v>255.0888888888889</v>
      </c>
      <c r="M272" s="47">
        <f t="shared" si="50"/>
        <v>111.19066882867419</v>
      </c>
      <c r="N272" s="15">
        <f t="shared" si="51"/>
        <v>229.58</v>
      </c>
      <c r="O272" s="47">
        <f t="shared" si="46"/>
        <v>0</v>
      </c>
      <c r="P272" s="15">
        <f t="shared" si="47"/>
        <v>111.19066882867419</v>
      </c>
      <c r="Q272" s="47">
        <f t="shared" si="48"/>
        <v>-4.3802414997505821</v>
      </c>
      <c r="R272" s="15">
        <f t="shared" si="52"/>
        <v>48.849999999999994</v>
      </c>
      <c r="S272" s="47">
        <f t="shared" si="53"/>
        <v>234.71961762920458</v>
      </c>
      <c r="T272" s="6">
        <f t="shared" si="54"/>
        <v>0.97810316120519669</v>
      </c>
      <c r="U272" s="4" t="s">
        <v>287</v>
      </c>
      <c r="AJ272" s="14">
        <v>0.9</v>
      </c>
      <c r="AK272" s="14">
        <v>1</v>
      </c>
    </row>
    <row r="273" spans="2:37" x14ac:dyDescent="0.25">
      <c r="B273" s="16" t="s">
        <v>288</v>
      </c>
      <c r="C273" s="8">
        <v>308.72000000000003</v>
      </c>
      <c r="D273" s="14">
        <v>258.89</v>
      </c>
      <c r="E273" s="8">
        <v>113.3</v>
      </c>
      <c r="F273" s="15">
        <f t="shared" si="44"/>
        <v>282.59674821200616</v>
      </c>
      <c r="G273" s="8">
        <v>0.91</v>
      </c>
      <c r="H273" s="4">
        <v>443.79</v>
      </c>
      <c r="J273" s="14">
        <v>1</v>
      </c>
      <c r="K273" s="47">
        <f t="shared" si="45"/>
        <v>0</v>
      </c>
      <c r="L273" s="15">
        <f t="shared" si="49"/>
        <v>284.49450549450546</v>
      </c>
      <c r="M273" s="47">
        <f t="shared" si="50"/>
        <v>117.95376872556133</v>
      </c>
      <c r="N273" s="15">
        <f t="shared" si="51"/>
        <v>258.89</v>
      </c>
      <c r="O273" s="47">
        <f t="shared" si="46"/>
        <v>0</v>
      </c>
      <c r="P273" s="15">
        <f t="shared" si="47"/>
        <v>117.95376872556133</v>
      </c>
      <c r="Q273" s="47">
        <f t="shared" si="48"/>
        <v>6.763099896887141</v>
      </c>
      <c r="R273" s="15">
        <f t="shared" si="52"/>
        <v>53.3</v>
      </c>
      <c r="S273" s="47">
        <f t="shared" si="53"/>
        <v>264.31973460186435</v>
      </c>
      <c r="T273" s="6">
        <f t="shared" si="54"/>
        <v>0.97945770258114484</v>
      </c>
      <c r="U273" s="4" t="s">
        <v>288</v>
      </c>
      <c r="AJ273" s="14">
        <v>0.9</v>
      </c>
      <c r="AK273" s="14">
        <v>1</v>
      </c>
    </row>
    <row r="274" spans="2:37" x14ac:dyDescent="0.25">
      <c r="B274" s="16" t="s">
        <v>289</v>
      </c>
      <c r="C274" s="8">
        <v>335.8</v>
      </c>
      <c r="D274" s="14">
        <v>249.61</v>
      </c>
      <c r="E274" s="8">
        <v>114.33</v>
      </c>
      <c r="F274" s="15">
        <f t="shared" ref="F274:F337" si="55">SQRT((D274)^2+(E274)^2)</f>
        <v>274.54781186525599</v>
      </c>
      <c r="G274" s="8">
        <v>0.9</v>
      </c>
      <c r="H274" s="4">
        <v>443.12</v>
      </c>
      <c r="J274" s="14">
        <v>1</v>
      </c>
      <c r="K274" s="47">
        <f t="shared" si="45"/>
        <v>0</v>
      </c>
      <c r="L274" s="15">
        <f t="shared" si="49"/>
        <v>277.34444444444443</v>
      </c>
      <c r="M274" s="47">
        <f t="shared" si="50"/>
        <v>120.89164058857637</v>
      </c>
      <c r="N274" s="15">
        <f t="shared" si="51"/>
        <v>249.61</v>
      </c>
      <c r="O274" s="47">
        <f t="shared" si="46"/>
        <v>0</v>
      </c>
      <c r="P274" s="15">
        <f t="shared" si="47"/>
        <v>120.89164058857637</v>
      </c>
      <c r="Q274" s="47">
        <f t="shared" si="48"/>
        <v>2.9378718630150331</v>
      </c>
      <c r="R274" s="15">
        <f t="shared" si="52"/>
        <v>54.33</v>
      </c>
      <c r="S274" s="47">
        <f t="shared" si="53"/>
        <v>255.4543031542041</v>
      </c>
      <c r="T274" s="6">
        <f t="shared" si="54"/>
        <v>0.977121923247947</v>
      </c>
      <c r="U274" s="4" t="s">
        <v>289</v>
      </c>
      <c r="AJ274" s="14">
        <v>0.9</v>
      </c>
      <c r="AK274" s="14">
        <v>1</v>
      </c>
    </row>
    <row r="275" spans="2:37" x14ac:dyDescent="0.25">
      <c r="B275" s="16" t="s">
        <v>290</v>
      </c>
      <c r="C275" s="8">
        <v>352.68</v>
      </c>
      <c r="D275" s="14">
        <v>258.01</v>
      </c>
      <c r="E275" s="8">
        <v>110.89</v>
      </c>
      <c r="F275" s="15">
        <f t="shared" si="55"/>
        <v>280.83046878855578</v>
      </c>
      <c r="G275" s="8">
        <v>0.91</v>
      </c>
      <c r="H275" s="4">
        <v>442.87</v>
      </c>
      <c r="J275" s="14">
        <v>1</v>
      </c>
      <c r="K275" s="47">
        <f t="shared" si="45"/>
        <v>0</v>
      </c>
      <c r="L275" s="15">
        <f t="shared" si="49"/>
        <v>283.52747252747253</v>
      </c>
      <c r="M275" s="47">
        <f t="shared" si="50"/>
        <v>117.55282888053645</v>
      </c>
      <c r="N275" s="15">
        <f t="shared" si="51"/>
        <v>258.01</v>
      </c>
      <c r="O275" s="47">
        <f t="shared" si="46"/>
        <v>0</v>
      </c>
      <c r="P275" s="15">
        <f t="shared" si="47"/>
        <v>117.55282888053645</v>
      </c>
      <c r="Q275" s="47">
        <f t="shared" si="48"/>
        <v>-3.3388117080399127</v>
      </c>
      <c r="R275" s="15">
        <f t="shared" si="52"/>
        <v>50.89</v>
      </c>
      <c r="S275" s="47">
        <f t="shared" si="53"/>
        <v>262.98089702485998</v>
      </c>
      <c r="T275" s="6">
        <f t="shared" si="54"/>
        <v>0.98109787790255321</v>
      </c>
      <c r="U275" s="4" t="s">
        <v>290</v>
      </c>
      <c r="AJ275" s="14">
        <v>0.9</v>
      </c>
      <c r="AK275" s="14">
        <v>1</v>
      </c>
    </row>
    <row r="276" spans="2:37" x14ac:dyDescent="0.25">
      <c r="B276" s="16" t="s">
        <v>291</v>
      </c>
      <c r="C276" s="8">
        <v>317.02</v>
      </c>
      <c r="D276" s="14">
        <v>246.57</v>
      </c>
      <c r="E276" s="8">
        <v>114.1</v>
      </c>
      <c r="F276" s="15">
        <f t="shared" si="55"/>
        <v>271.69021863144059</v>
      </c>
      <c r="G276" s="8">
        <v>0.9</v>
      </c>
      <c r="H276" s="4">
        <v>442.55</v>
      </c>
      <c r="J276" s="14">
        <v>1</v>
      </c>
      <c r="K276" s="47">
        <f t="shared" ref="K276:K286" si="56">DEGREES(ACOS(J276))</f>
        <v>0</v>
      </c>
      <c r="L276" s="15">
        <f t="shared" si="49"/>
        <v>273.96666666666664</v>
      </c>
      <c r="M276" s="47">
        <f t="shared" si="50"/>
        <v>119.41930138986929</v>
      </c>
      <c r="N276" s="15">
        <f t="shared" si="51"/>
        <v>246.57</v>
      </c>
      <c r="O276" s="47">
        <f t="shared" ref="O276:O286" si="57">N276*SIN(ACOS(J276))</f>
        <v>0</v>
      </c>
      <c r="P276" s="15">
        <f t="shared" ref="P276:P286" si="58">M276-O276</f>
        <v>119.41930138986929</v>
      </c>
      <c r="Q276" s="47">
        <f t="shared" ref="Q276:Q286" si="59">P276-P275</f>
        <v>1.8664725093328371</v>
      </c>
      <c r="R276" s="15">
        <f t="shared" si="52"/>
        <v>54.099999999999994</v>
      </c>
      <c r="S276" s="47">
        <f t="shared" si="53"/>
        <v>252.43528853945915</v>
      </c>
      <c r="T276" s="6">
        <f t="shared" si="54"/>
        <v>0.97676517980748823</v>
      </c>
      <c r="U276" s="4" t="s">
        <v>291</v>
      </c>
      <c r="AJ276" s="14">
        <v>0.9</v>
      </c>
      <c r="AK276" s="14">
        <v>1</v>
      </c>
    </row>
    <row r="277" spans="2:37" x14ac:dyDescent="0.25">
      <c r="B277" s="16" t="s">
        <v>292</v>
      </c>
      <c r="C277" s="8">
        <v>316.74</v>
      </c>
      <c r="D277" s="14">
        <v>256.44</v>
      </c>
      <c r="E277" s="8">
        <v>113.66</v>
      </c>
      <c r="F277" s="15">
        <f t="shared" si="55"/>
        <v>280.49967771817495</v>
      </c>
      <c r="G277" s="8">
        <v>0.91</v>
      </c>
      <c r="H277" s="4">
        <v>442.45</v>
      </c>
      <c r="J277" s="14">
        <v>1</v>
      </c>
      <c r="K277" s="47">
        <f t="shared" si="56"/>
        <v>0</v>
      </c>
      <c r="L277" s="15">
        <f t="shared" si="49"/>
        <v>281.80219780219778</v>
      </c>
      <c r="M277" s="47">
        <f t="shared" si="50"/>
        <v>116.83751574793521</v>
      </c>
      <c r="N277" s="15">
        <f t="shared" si="51"/>
        <v>256.44</v>
      </c>
      <c r="O277" s="47">
        <f t="shared" si="57"/>
        <v>0</v>
      </c>
      <c r="P277" s="15">
        <f t="shared" si="58"/>
        <v>116.83751574793521</v>
      </c>
      <c r="Q277" s="47">
        <f t="shared" si="59"/>
        <v>-2.5817856419340757</v>
      </c>
      <c r="R277" s="15">
        <f t="shared" si="52"/>
        <v>53.66</v>
      </c>
      <c r="S277" s="47">
        <f t="shared" si="53"/>
        <v>261.99402512271155</v>
      </c>
      <c r="T277" s="6">
        <f t="shared" si="54"/>
        <v>0.97880094738759715</v>
      </c>
      <c r="U277" s="4" t="s">
        <v>292</v>
      </c>
      <c r="AJ277" s="14">
        <v>0.9</v>
      </c>
      <c r="AK277" s="14">
        <v>1</v>
      </c>
    </row>
    <row r="278" spans="2:37" x14ac:dyDescent="0.25">
      <c r="B278" s="16" t="s">
        <v>293</v>
      </c>
      <c r="C278" s="8">
        <v>391.8</v>
      </c>
      <c r="D278" s="14">
        <v>255.08</v>
      </c>
      <c r="E278" s="8">
        <v>113.73</v>
      </c>
      <c r="F278" s="15">
        <f t="shared" si="55"/>
        <v>279.28537251349201</v>
      </c>
      <c r="G278" s="8">
        <v>0.91</v>
      </c>
      <c r="H278" s="4">
        <v>442.1</v>
      </c>
      <c r="J278" s="14">
        <v>1</v>
      </c>
      <c r="K278" s="47">
        <f t="shared" si="56"/>
        <v>0</v>
      </c>
      <c r="L278" s="15">
        <f t="shared" si="49"/>
        <v>280.30769230769232</v>
      </c>
      <c r="M278" s="47">
        <f t="shared" si="50"/>
        <v>116.21788144198767</v>
      </c>
      <c r="N278" s="15">
        <f t="shared" si="51"/>
        <v>255.08</v>
      </c>
      <c r="O278" s="47">
        <f t="shared" si="57"/>
        <v>0</v>
      </c>
      <c r="P278" s="15">
        <f t="shared" si="58"/>
        <v>116.21788144198767</v>
      </c>
      <c r="Q278" s="47">
        <f t="shared" si="59"/>
        <v>-0.61963430594754243</v>
      </c>
      <c r="R278" s="15">
        <f t="shared" si="52"/>
        <v>53.730000000000004</v>
      </c>
      <c r="S278" s="47">
        <f t="shared" si="53"/>
        <v>260.67742384027048</v>
      </c>
      <c r="T278" s="6">
        <f t="shared" si="54"/>
        <v>0.97852739313665971</v>
      </c>
      <c r="U278" s="4" t="s">
        <v>293</v>
      </c>
      <c r="AJ278" s="14">
        <v>0.9</v>
      </c>
      <c r="AK278" s="14">
        <v>1</v>
      </c>
    </row>
    <row r="279" spans="2:37" x14ac:dyDescent="0.25">
      <c r="B279" s="16" t="s">
        <v>294</v>
      </c>
      <c r="C279" s="8">
        <v>350.4</v>
      </c>
      <c r="D279" s="14">
        <v>213.63</v>
      </c>
      <c r="E279" s="8">
        <v>111.34</v>
      </c>
      <c r="F279" s="15">
        <f t="shared" si="55"/>
        <v>240.90324302507844</v>
      </c>
      <c r="G279" s="8">
        <v>0.88</v>
      </c>
      <c r="H279" s="4">
        <v>440.26</v>
      </c>
      <c r="J279" s="14">
        <v>1</v>
      </c>
      <c r="K279" s="47">
        <f t="shared" si="56"/>
        <v>0</v>
      </c>
      <c r="L279" s="15">
        <f t="shared" si="49"/>
        <v>242.76136363636363</v>
      </c>
      <c r="M279" s="47">
        <f t="shared" si="50"/>
        <v>115.3052590933595</v>
      </c>
      <c r="N279" s="15">
        <f t="shared" si="51"/>
        <v>213.63</v>
      </c>
      <c r="O279" s="47">
        <f t="shared" si="57"/>
        <v>0</v>
      </c>
      <c r="P279" s="15">
        <f t="shared" si="58"/>
        <v>115.3052590933595</v>
      </c>
      <c r="Q279" s="47">
        <f t="shared" si="59"/>
        <v>-0.91262234862817593</v>
      </c>
      <c r="R279" s="15">
        <f t="shared" si="52"/>
        <v>51.34</v>
      </c>
      <c r="S279" s="47">
        <f t="shared" si="53"/>
        <v>219.71247688740846</v>
      </c>
      <c r="T279" s="6">
        <f t="shared" si="54"/>
        <v>0.97231619717925521</v>
      </c>
      <c r="U279" s="4" t="s">
        <v>294</v>
      </c>
      <c r="AJ279" s="14">
        <v>0.9</v>
      </c>
      <c r="AK279" s="14">
        <v>1</v>
      </c>
    </row>
    <row r="280" spans="2:37" x14ac:dyDescent="0.25">
      <c r="B280" s="16" t="s">
        <v>295</v>
      </c>
      <c r="C280" s="8">
        <v>382.86</v>
      </c>
      <c r="D280" s="14">
        <v>233.19</v>
      </c>
      <c r="E280" s="8">
        <v>112.36</v>
      </c>
      <c r="F280" s="15">
        <f t="shared" si="55"/>
        <v>258.84811318609223</v>
      </c>
      <c r="G280" s="8">
        <v>0.89</v>
      </c>
      <c r="H280" s="4">
        <v>438.56</v>
      </c>
      <c r="J280" s="14">
        <v>1</v>
      </c>
      <c r="K280" s="47">
        <f t="shared" si="56"/>
        <v>0</v>
      </c>
      <c r="L280" s="15">
        <f t="shared" si="49"/>
        <v>262.01123595505618</v>
      </c>
      <c r="M280" s="47">
        <f t="shared" si="50"/>
        <v>119.46678059902726</v>
      </c>
      <c r="N280" s="15">
        <f t="shared" si="51"/>
        <v>233.19</v>
      </c>
      <c r="O280" s="47">
        <f t="shared" si="57"/>
        <v>0</v>
      </c>
      <c r="P280" s="15">
        <f t="shared" si="58"/>
        <v>119.46678059902726</v>
      </c>
      <c r="Q280" s="47">
        <f t="shared" si="59"/>
        <v>4.1615215056677641</v>
      </c>
      <c r="R280" s="15">
        <f t="shared" si="52"/>
        <v>52.36</v>
      </c>
      <c r="S280" s="47">
        <f t="shared" si="53"/>
        <v>238.99612067981354</v>
      </c>
      <c r="T280" s="6">
        <f t="shared" si="54"/>
        <v>0.97570621371050581</v>
      </c>
      <c r="U280" s="4" t="s">
        <v>295</v>
      </c>
      <c r="AJ280" s="14">
        <v>0.9</v>
      </c>
      <c r="AK280" s="14">
        <v>1</v>
      </c>
    </row>
    <row r="281" spans="2:37" x14ac:dyDescent="0.25">
      <c r="B281" s="16" t="s">
        <v>296</v>
      </c>
      <c r="C281" s="8">
        <v>300.74</v>
      </c>
      <c r="D281" s="14">
        <v>217.1</v>
      </c>
      <c r="E281" s="8">
        <v>111.95</v>
      </c>
      <c r="F281" s="15">
        <f t="shared" si="55"/>
        <v>244.26463620426105</v>
      </c>
      <c r="G281" s="8">
        <v>0.88</v>
      </c>
      <c r="H281" s="4">
        <v>438.93</v>
      </c>
      <c r="J281" s="14">
        <v>1</v>
      </c>
      <c r="K281" s="47">
        <f t="shared" si="56"/>
        <v>0</v>
      </c>
      <c r="L281" s="15">
        <f t="shared" si="49"/>
        <v>246.70454545454544</v>
      </c>
      <c r="M281" s="47">
        <f t="shared" si="50"/>
        <v>117.17816668617866</v>
      </c>
      <c r="N281" s="15">
        <f t="shared" si="51"/>
        <v>217.1</v>
      </c>
      <c r="O281" s="47">
        <f t="shared" si="57"/>
        <v>0</v>
      </c>
      <c r="P281" s="15">
        <f t="shared" si="58"/>
        <v>117.17816668617866</v>
      </c>
      <c r="Q281" s="47">
        <f t="shared" si="59"/>
        <v>-2.2886139128486036</v>
      </c>
      <c r="R281" s="15">
        <f t="shared" si="52"/>
        <v>51.95</v>
      </c>
      <c r="S281" s="47">
        <f t="shared" si="53"/>
        <v>223.22905836830472</v>
      </c>
      <c r="T281" s="6">
        <f t="shared" si="54"/>
        <v>0.97254363561310009</v>
      </c>
      <c r="U281" s="4" t="s">
        <v>296</v>
      </c>
      <c r="AJ281" s="14">
        <v>0.9</v>
      </c>
      <c r="AK281" s="14">
        <v>1</v>
      </c>
    </row>
    <row r="282" spans="2:37" x14ac:dyDescent="0.25">
      <c r="B282" s="16" t="s">
        <v>297</v>
      </c>
      <c r="C282" s="8">
        <v>314.3</v>
      </c>
      <c r="D282" s="14">
        <v>226.78</v>
      </c>
      <c r="E282" s="8">
        <v>111.27</v>
      </c>
      <c r="F282" s="15">
        <f t="shared" si="55"/>
        <v>252.60677207865984</v>
      </c>
      <c r="G282" s="8">
        <v>0.89</v>
      </c>
      <c r="H282" s="4">
        <v>437.31</v>
      </c>
      <c r="J282" s="14">
        <v>1</v>
      </c>
      <c r="K282" s="47">
        <f t="shared" si="56"/>
        <v>0</v>
      </c>
      <c r="L282" s="15">
        <f t="shared" si="49"/>
        <v>254.80898876404495</v>
      </c>
      <c r="M282" s="47">
        <f t="shared" si="50"/>
        <v>116.18284019146363</v>
      </c>
      <c r="N282" s="15">
        <f t="shared" si="51"/>
        <v>226.78</v>
      </c>
      <c r="O282" s="47">
        <f t="shared" si="57"/>
        <v>0</v>
      </c>
      <c r="P282" s="15">
        <f t="shared" si="58"/>
        <v>116.18284019146363</v>
      </c>
      <c r="Q282" s="47">
        <f t="shared" si="59"/>
        <v>-0.99532649471503021</v>
      </c>
      <c r="R282" s="15">
        <f t="shared" si="52"/>
        <v>51.269999999999996</v>
      </c>
      <c r="S282" s="47">
        <f t="shared" si="53"/>
        <v>232.50329309495814</v>
      </c>
      <c r="T282" s="6">
        <f t="shared" si="54"/>
        <v>0.97538403426991183</v>
      </c>
      <c r="U282" s="4" t="s">
        <v>297</v>
      </c>
      <c r="AJ282" s="14">
        <v>0.9</v>
      </c>
      <c r="AK282" s="14">
        <v>1</v>
      </c>
    </row>
    <row r="283" spans="2:37" x14ac:dyDescent="0.25">
      <c r="B283" s="16" t="s">
        <v>298</v>
      </c>
      <c r="C283" s="8">
        <v>332.58</v>
      </c>
      <c r="D283" s="14">
        <v>223.79</v>
      </c>
      <c r="E283" s="8">
        <v>111.31</v>
      </c>
      <c r="F283" s="15">
        <f t="shared" si="55"/>
        <v>249.94375407279134</v>
      </c>
      <c r="G283" s="8">
        <v>0.89</v>
      </c>
      <c r="H283" s="4">
        <v>437.11</v>
      </c>
      <c r="J283" s="14">
        <v>1</v>
      </c>
      <c r="K283" s="47">
        <f t="shared" si="56"/>
        <v>0</v>
      </c>
      <c r="L283" s="15">
        <f t="shared" si="49"/>
        <v>251.44943820224717</v>
      </c>
      <c r="M283" s="47">
        <f t="shared" si="50"/>
        <v>114.65101775486217</v>
      </c>
      <c r="N283" s="15">
        <f t="shared" si="51"/>
        <v>223.79</v>
      </c>
      <c r="O283" s="47">
        <f t="shared" si="57"/>
        <v>0</v>
      </c>
      <c r="P283" s="15">
        <f t="shared" si="58"/>
        <v>114.65101775486217</v>
      </c>
      <c r="Q283" s="47">
        <f t="shared" si="59"/>
        <v>-1.531822436601459</v>
      </c>
      <c r="R283" s="15">
        <f t="shared" si="52"/>
        <v>51.31</v>
      </c>
      <c r="S283" s="47">
        <f t="shared" si="53"/>
        <v>229.59677741640886</v>
      </c>
      <c r="T283" s="6">
        <f t="shared" si="54"/>
        <v>0.97470880261582515</v>
      </c>
      <c r="U283" s="4" t="s">
        <v>298</v>
      </c>
      <c r="AJ283" s="14">
        <v>0.9</v>
      </c>
      <c r="AK283" s="14">
        <v>1</v>
      </c>
    </row>
    <row r="284" spans="2:37" x14ac:dyDescent="0.25">
      <c r="B284" s="16" t="s">
        <v>299</v>
      </c>
      <c r="C284" s="8">
        <v>344.4</v>
      </c>
      <c r="D284" s="14">
        <v>232.4</v>
      </c>
      <c r="E284" s="8">
        <v>110.84</v>
      </c>
      <c r="F284" s="15">
        <f t="shared" si="55"/>
        <v>257.47867018454167</v>
      </c>
      <c r="G284" s="8">
        <v>0.9</v>
      </c>
      <c r="H284" s="4">
        <v>437</v>
      </c>
      <c r="J284" s="14">
        <v>1</v>
      </c>
      <c r="K284" s="47">
        <f t="shared" si="56"/>
        <v>0</v>
      </c>
      <c r="L284" s="15">
        <f t="shared" si="49"/>
        <v>258.22222222222223</v>
      </c>
      <c r="M284" s="47">
        <f t="shared" si="50"/>
        <v>112.55645716431692</v>
      </c>
      <c r="N284" s="15">
        <f t="shared" si="51"/>
        <v>232.4</v>
      </c>
      <c r="O284" s="47">
        <f t="shared" si="57"/>
        <v>0</v>
      </c>
      <c r="P284" s="15">
        <f t="shared" si="58"/>
        <v>112.55645716431692</v>
      </c>
      <c r="Q284" s="47">
        <f t="shared" si="59"/>
        <v>-2.0945605905452425</v>
      </c>
      <c r="R284" s="15">
        <f t="shared" si="52"/>
        <v>50.84</v>
      </c>
      <c r="S284" s="47">
        <f t="shared" si="53"/>
        <v>237.89591337389552</v>
      </c>
      <c r="T284" s="6">
        <f t="shared" si="54"/>
        <v>0.97689782352310639</v>
      </c>
      <c r="U284" s="4" t="s">
        <v>299</v>
      </c>
      <c r="AJ284" s="14">
        <v>0.9</v>
      </c>
      <c r="AK284" s="14">
        <v>1</v>
      </c>
    </row>
    <row r="285" spans="2:37" x14ac:dyDescent="0.25">
      <c r="B285" s="16" t="s">
        <v>300</v>
      </c>
      <c r="C285" s="8">
        <v>384.28</v>
      </c>
      <c r="D285" s="14">
        <v>224.89</v>
      </c>
      <c r="E285" s="8">
        <v>112.18</v>
      </c>
      <c r="F285" s="15">
        <f t="shared" si="55"/>
        <v>251.31626389869797</v>
      </c>
      <c r="G285" s="8">
        <v>0.89</v>
      </c>
      <c r="H285" s="4">
        <v>437.66</v>
      </c>
      <c r="J285" s="14">
        <v>1</v>
      </c>
      <c r="K285" s="47">
        <f t="shared" si="56"/>
        <v>0</v>
      </c>
      <c r="L285" s="15">
        <f t="shared" si="49"/>
        <v>252.68539325842696</v>
      </c>
      <c r="M285" s="47">
        <f t="shared" si="50"/>
        <v>115.21456447066872</v>
      </c>
      <c r="N285" s="15">
        <f t="shared" si="51"/>
        <v>224.89</v>
      </c>
      <c r="O285" s="47">
        <f t="shared" si="57"/>
        <v>0</v>
      </c>
      <c r="P285" s="15">
        <f t="shared" si="58"/>
        <v>115.21456447066872</v>
      </c>
      <c r="Q285" s="47">
        <f t="shared" si="59"/>
        <v>2.6581073063517948</v>
      </c>
      <c r="R285" s="15">
        <f t="shared" si="52"/>
        <v>52.180000000000007</v>
      </c>
      <c r="S285" s="47">
        <f t="shared" si="53"/>
        <v>230.86416893922708</v>
      </c>
      <c r="T285" s="6">
        <f t="shared" si="54"/>
        <v>0.97412258053435852</v>
      </c>
      <c r="U285" s="4" t="s">
        <v>300</v>
      </c>
      <c r="AJ285" s="14">
        <v>0.9</v>
      </c>
      <c r="AK285" s="14">
        <v>1</v>
      </c>
    </row>
    <row r="286" spans="2:37" x14ac:dyDescent="0.25">
      <c r="B286" s="16" t="s">
        <v>301</v>
      </c>
      <c r="C286" s="8">
        <v>358.92</v>
      </c>
      <c r="D286" s="14">
        <v>237.47</v>
      </c>
      <c r="E286" s="8">
        <v>112.36</v>
      </c>
      <c r="F286" s="15">
        <f t="shared" si="55"/>
        <v>262.71043089302714</v>
      </c>
      <c r="G286" s="8">
        <v>0.9</v>
      </c>
      <c r="H286" s="4">
        <v>437.38</v>
      </c>
      <c r="J286" s="14">
        <v>1</v>
      </c>
      <c r="K286" s="47">
        <f t="shared" si="56"/>
        <v>0</v>
      </c>
      <c r="L286" s="15">
        <f t="shared" si="49"/>
        <v>263.85555555555555</v>
      </c>
      <c r="M286" s="47">
        <f t="shared" si="50"/>
        <v>115.01197023584484</v>
      </c>
      <c r="N286" s="15">
        <f t="shared" si="51"/>
        <v>237.47</v>
      </c>
      <c r="O286" s="47">
        <f t="shared" si="57"/>
        <v>0</v>
      </c>
      <c r="P286" s="15">
        <f t="shared" si="58"/>
        <v>115.01197023584484</v>
      </c>
      <c r="Q286" s="47">
        <f t="shared" si="59"/>
        <v>-0.20259423482387717</v>
      </c>
      <c r="R286" s="15">
        <f t="shared" si="52"/>
        <v>52.36</v>
      </c>
      <c r="S286" s="47">
        <f t="shared" si="53"/>
        <v>243.17395111318976</v>
      </c>
      <c r="T286" s="6">
        <f t="shared" si="54"/>
        <v>0.97654374127212851</v>
      </c>
      <c r="U286" s="4" t="s">
        <v>301</v>
      </c>
      <c r="AJ286" s="14">
        <v>0.9</v>
      </c>
      <c r="AK286" s="14">
        <v>1</v>
      </c>
    </row>
    <row r="287" spans="2:37" x14ac:dyDescent="0.25">
      <c r="B287" s="16" t="s">
        <v>304</v>
      </c>
      <c r="C287" s="8">
        <v>366.26</v>
      </c>
      <c r="D287" s="14">
        <v>241.07</v>
      </c>
      <c r="E287" s="8">
        <v>111.31</v>
      </c>
      <c r="F287" s="15">
        <f t="shared" si="55"/>
        <v>265.52713797275032</v>
      </c>
      <c r="G287" s="8">
        <v>0.9</v>
      </c>
      <c r="H287" s="4">
        <v>437.22</v>
      </c>
      <c r="J287" s="14">
        <v>1</v>
      </c>
      <c r="K287" s="47">
        <f t="shared" ref="K287:K350" si="60">DEGREES(ACOS(J287))</f>
        <v>0</v>
      </c>
      <c r="L287" s="15">
        <f t="shared" si="49"/>
        <v>267.85555555555555</v>
      </c>
      <c r="M287" s="47">
        <f t="shared" si="50"/>
        <v>116.75552981326111</v>
      </c>
      <c r="N287" s="15">
        <f t="shared" si="51"/>
        <v>241.07</v>
      </c>
      <c r="O287" s="47">
        <f t="shared" ref="O287:O350" si="61">N287*SIN(ACOS(J287))</f>
        <v>0</v>
      </c>
      <c r="P287" s="15">
        <f t="shared" ref="P287:P350" si="62">M287-O287</f>
        <v>116.75552981326111</v>
      </c>
      <c r="Q287" s="47">
        <f t="shared" ref="Q287:Q350" si="63">P287-P286</f>
        <v>1.7435595774162636</v>
      </c>
      <c r="R287" s="15">
        <f t="shared" si="52"/>
        <v>51.31</v>
      </c>
      <c r="S287" s="47">
        <f t="shared" si="53"/>
        <v>246.47000020286444</v>
      </c>
      <c r="T287" s="6">
        <f t="shared" si="54"/>
        <v>0.97809063902941606</v>
      </c>
      <c r="U287" s="4" t="s">
        <v>304</v>
      </c>
      <c r="AJ287" s="14">
        <v>0.9</v>
      </c>
      <c r="AK287" s="14">
        <v>1</v>
      </c>
    </row>
    <row r="288" spans="2:37" x14ac:dyDescent="0.25">
      <c r="B288" s="16" t="s">
        <v>305</v>
      </c>
      <c r="C288" s="8">
        <v>394.48</v>
      </c>
      <c r="D288" s="14">
        <v>231.41</v>
      </c>
      <c r="E288" s="8">
        <v>111.68</v>
      </c>
      <c r="F288" s="15">
        <f t="shared" si="55"/>
        <v>256.94943179544106</v>
      </c>
      <c r="G288" s="8">
        <v>0.9</v>
      </c>
      <c r="H288" s="4">
        <v>436.66</v>
      </c>
      <c r="J288" s="14">
        <v>1</v>
      </c>
      <c r="K288" s="47">
        <f t="shared" si="60"/>
        <v>0</v>
      </c>
      <c r="L288" s="15">
        <f t="shared" si="49"/>
        <v>257.12222222222221</v>
      </c>
      <c r="M288" s="47">
        <f t="shared" si="50"/>
        <v>112.07697828052744</v>
      </c>
      <c r="N288" s="15">
        <f t="shared" si="51"/>
        <v>231.41</v>
      </c>
      <c r="O288" s="47">
        <f t="shared" si="61"/>
        <v>0</v>
      </c>
      <c r="P288" s="15">
        <f t="shared" si="62"/>
        <v>112.07697828052744</v>
      </c>
      <c r="Q288" s="47">
        <f t="shared" si="63"/>
        <v>-4.678551532733664</v>
      </c>
      <c r="R288" s="15">
        <f t="shared" si="52"/>
        <v>51.680000000000007</v>
      </c>
      <c r="S288" s="47">
        <f t="shared" si="53"/>
        <v>237.11054489414846</v>
      </c>
      <c r="T288" s="6">
        <f t="shared" si="54"/>
        <v>0.97595828183561673</v>
      </c>
      <c r="U288" s="4" t="s">
        <v>305</v>
      </c>
      <c r="AJ288" s="14">
        <v>0.9</v>
      </c>
      <c r="AK288" s="14">
        <v>1</v>
      </c>
    </row>
    <row r="289" spans="2:37" x14ac:dyDescent="0.25">
      <c r="B289" s="16" t="s">
        <v>306</v>
      </c>
      <c r="C289" s="8">
        <v>363.9</v>
      </c>
      <c r="D289" s="14">
        <v>230.21</v>
      </c>
      <c r="E289" s="8">
        <v>111.46</v>
      </c>
      <c r="F289" s="15">
        <f t="shared" si="55"/>
        <v>255.77328965316141</v>
      </c>
      <c r="G289" s="8">
        <v>0.9</v>
      </c>
      <c r="H289" s="4">
        <v>438.09</v>
      </c>
      <c r="J289" s="14">
        <v>1</v>
      </c>
      <c r="K289" s="47">
        <f t="shared" si="60"/>
        <v>0</v>
      </c>
      <c r="L289" s="15">
        <f t="shared" si="49"/>
        <v>255.78888888888889</v>
      </c>
      <c r="M289" s="47">
        <f t="shared" si="50"/>
        <v>111.49579175472203</v>
      </c>
      <c r="N289" s="15">
        <f t="shared" si="51"/>
        <v>230.21</v>
      </c>
      <c r="O289" s="47">
        <f t="shared" si="61"/>
        <v>0</v>
      </c>
      <c r="P289" s="15">
        <f t="shared" si="62"/>
        <v>111.49579175472203</v>
      </c>
      <c r="Q289" s="47">
        <f t="shared" si="63"/>
        <v>-0.58118652580540697</v>
      </c>
      <c r="R289" s="15">
        <f t="shared" si="52"/>
        <v>51.459999999999994</v>
      </c>
      <c r="S289" s="47">
        <f t="shared" si="53"/>
        <v>235.89144897600676</v>
      </c>
      <c r="T289" s="6">
        <f t="shared" si="54"/>
        <v>0.97591498547035238</v>
      </c>
      <c r="U289" s="4" t="s">
        <v>306</v>
      </c>
      <c r="AJ289" s="14">
        <v>0.9</v>
      </c>
      <c r="AK289" s="14">
        <v>1</v>
      </c>
    </row>
    <row r="290" spans="2:37" x14ac:dyDescent="0.25">
      <c r="B290" s="16" t="s">
        <v>307</v>
      </c>
      <c r="C290" s="8">
        <v>365.44</v>
      </c>
      <c r="D290" s="14">
        <v>258.89999999999998</v>
      </c>
      <c r="E290" s="8">
        <v>112.7</v>
      </c>
      <c r="F290" s="15">
        <f t="shared" si="55"/>
        <v>282.36589737431115</v>
      </c>
      <c r="G290" s="8">
        <v>0.91</v>
      </c>
      <c r="H290" s="4">
        <v>438.29</v>
      </c>
      <c r="J290" s="14">
        <v>1</v>
      </c>
      <c r="K290" s="47">
        <f t="shared" si="60"/>
        <v>0</v>
      </c>
      <c r="L290" s="15">
        <f t="shared" si="49"/>
        <v>284.50549450549448</v>
      </c>
      <c r="M290" s="47">
        <f t="shared" si="50"/>
        <v>117.95832486016388</v>
      </c>
      <c r="N290" s="15">
        <f t="shared" si="51"/>
        <v>258.89999999999998</v>
      </c>
      <c r="O290" s="47">
        <f t="shared" si="61"/>
        <v>0</v>
      </c>
      <c r="P290" s="15">
        <f t="shared" si="62"/>
        <v>117.95832486016388</v>
      </c>
      <c r="Q290" s="47">
        <f t="shared" si="63"/>
        <v>6.4625331054418496</v>
      </c>
      <c r="R290" s="15">
        <f t="shared" si="52"/>
        <v>52.7</v>
      </c>
      <c r="S290" s="47">
        <f t="shared" si="53"/>
        <v>264.20919741750095</v>
      </c>
      <c r="T290" s="6">
        <f t="shared" si="54"/>
        <v>0.97990532703102151</v>
      </c>
      <c r="U290" s="4" t="s">
        <v>307</v>
      </c>
      <c r="AJ290" s="14">
        <v>0.9</v>
      </c>
      <c r="AK290" s="14">
        <v>1</v>
      </c>
    </row>
    <row r="291" spans="2:37" x14ac:dyDescent="0.25">
      <c r="B291" s="16" t="s">
        <v>308</v>
      </c>
      <c r="C291" s="8">
        <v>459.66</v>
      </c>
      <c r="D291" s="14">
        <v>235.99</v>
      </c>
      <c r="E291" s="8">
        <v>110.56</v>
      </c>
      <c r="F291" s="15">
        <f t="shared" si="55"/>
        <v>260.60466937489821</v>
      </c>
      <c r="G291" s="8">
        <v>0.9</v>
      </c>
      <c r="H291" s="4">
        <v>437.77</v>
      </c>
      <c r="J291" s="14">
        <v>1</v>
      </c>
      <c r="K291" s="47">
        <f t="shared" si="60"/>
        <v>0</v>
      </c>
      <c r="L291" s="15">
        <f t="shared" si="49"/>
        <v>262.21111111111111</v>
      </c>
      <c r="M291" s="47">
        <f t="shared" si="50"/>
        <v>114.29517352068481</v>
      </c>
      <c r="N291" s="15">
        <f t="shared" si="51"/>
        <v>235.99</v>
      </c>
      <c r="O291" s="47">
        <f t="shared" si="61"/>
        <v>0</v>
      </c>
      <c r="P291" s="15">
        <f t="shared" si="62"/>
        <v>114.29517352068481</v>
      </c>
      <c r="Q291" s="47">
        <f t="shared" si="63"/>
        <v>-3.6631513394790716</v>
      </c>
      <c r="R291" s="15">
        <f t="shared" si="52"/>
        <v>50.56</v>
      </c>
      <c r="S291" s="47">
        <f t="shared" si="53"/>
        <v>241.34538259515139</v>
      </c>
      <c r="T291" s="6">
        <f t="shared" si="54"/>
        <v>0.97781029602652536</v>
      </c>
      <c r="U291" s="4" t="s">
        <v>308</v>
      </c>
      <c r="AJ291" s="14">
        <v>0.9</v>
      </c>
      <c r="AK291" s="14">
        <v>1</v>
      </c>
    </row>
    <row r="292" spans="2:37" x14ac:dyDescent="0.25">
      <c r="B292" s="16" t="s">
        <v>309</v>
      </c>
      <c r="C292" s="8">
        <v>298.48</v>
      </c>
      <c r="D292" s="14">
        <v>228.05</v>
      </c>
      <c r="E292" s="8">
        <v>112.36</v>
      </c>
      <c r="F292" s="15">
        <f t="shared" si="55"/>
        <v>254.22740233892964</v>
      </c>
      <c r="G292" s="8">
        <v>0.89</v>
      </c>
      <c r="H292" s="4">
        <v>438.77</v>
      </c>
      <c r="J292" s="14">
        <v>1</v>
      </c>
      <c r="K292" s="47">
        <f t="shared" si="60"/>
        <v>0</v>
      </c>
      <c r="L292" s="15">
        <f t="shared" si="49"/>
        <v>256.23595505617976</v>
      </c>
      <c r="M292" s="47">
        <f t="shared" si="50"/>
        <v>116.83348049062209</v>
      </c>
      <c r="N292" s="15">
        <f t="shared" si="51"/>
        <v>228.05</v>
      </c>
      <c r="O292" s="47">
        <f t="shared" si="61"/>
        <v>0</v>
      </c>
      <c r="P292" s="15">
        <f t="shared" si="62"/>
        <v>116.83348049062209</v>
      </c>
      <c r="Q292" s="47">
        <f t="shared" si="63"/>
        <v>2.5383069699372811</v>
      </c>
      <c r="R292" s="15">
        <f t="shared" si="52"/>
        <v>52.36</v>
      </c>
      <c r="S292" s="47">
        <f t="shared" si="53"/>
        <v>233.9837005006973</v>
      </c>
      <c r="T292" s="6">
        <f t="shared" si="54"/>
        <v>0.97464053911447734</v>
      </c>
      <c r="U292" s="4" t="s">
        <v>309</v>
      </c>
      <c r="AJ292" s="14">
        <v>0.9</v>
      </c>
      <c r="AK292" s="14">
        <v>1</v>
      </c>
    </row>
    <row r="293" spans="2:37" x14ac:dyDescent="0.25">
      <c r="B293" s="16" t="s">
        <v>310</v>
      </c>
      <c r="C293" s="8">
        <v>266.68</v>
      </c>
      <c r="D293" s="14">
        <v>222.88</v>
      </c>
      <c r="E293" s="8">
        <v>109.03</v>
      </c>
      <c r="F293" s="15">
        <f t="shared" si="55"/>
        <v>248.11899423462123</v>
      </c>
      <c r="G293" s="8">
        <v>0.89</v>
      </c>
      <c r="H293" s="4">
        <v>438.68</v>
      </c>
      <c r="J293" s="14">
        <v>1</v>
      </c>
      <c r="K293" s="47">
        <f t="shared" si="60"/>
        <v>0</v>
      </c>
      <c r="L293" s="15">
        <f t="shared" si="49"/>
        <v>250.42696629213484</v>
      </c>
      <c r="M293" s="47">
        <f t="shared" si="50"/>
        <v>114.18481092633129</v>
      </c>
      <c r="N293" s="15">
        <f t="shared" si="51"/>
        <v>222.88</v>
      </c>
      <c r="O293" s="47">
        <f t="shared" si="61"/>
        <v>0</v>
      </c>
      <c r="P293" s="15">
        <f t="shared" si="62"/>
        <v>114.18481092633129</v>
      </c>
      <c r="Q293" s="47">
        <f t="shared" si="63"/>
        <v>-2.6486695642907989</v>
      </c>
      <c r="R293" s="15">
        <f t="shared" si="52"/>
        <v>49.03</v>
      </c>
      <c r="S293" s="47">
        <f t="shared" si="53"/>
        <v>228.20919197087571</v>
      </c>
      <c r="T293" s="6">
        <f t="shared" si="54"/>
        <v>0.97664777687151261</v>
      </c>
      <c r="U293" s="4" t="s">
        <v>310</v>
      </c>
      <c r="AJ293" s="14">
        <v>0.9</v>
      </c>
      <c r="AK293" s="14">
        <v>1</v>
      </c>
    </row>
    <row r="294" spans="2:37" x14ac:dyDescent="0.25">
      <c r="B294" s="16" t="s">
        <v>311</v>
      </c>
      <c r="C294" s="8">
        <v>260.32</v>
      </c>
      <c r="D294" s="14">
        <v>230.93</v>
      </c>
      <c r="E294" s="8">
        <v>111.19</v>
      </c>
      <c r="F294" s="15">
        <f t="shared" si="55"/>
        <v>256.30427425230351</v>
      </c>
      <c r="G294" s="8">
        <v>0.9</v>
      </c>
      <c r="H294" s="4">
        <v>439.53</v>
      </c>
      <c r="J294" s="14">
        <v>1</v>
      </c>
      <c r="K294" s="47">
        <f t="shared" si="60"/>
        <v>0</v>
      </c>
      <c r="L294" s="15">
        <f t="shared" si="49"/>
        <v>256.5888888888889</v>
      </c>
      <c r="M294" s="47">
        <f t="shared" si="50"/>
        <v>111.84450367020528</v>
      </c>
      <c r="N294" s="15">
        <f t="shared" si="51"/>
        <v>230.93</v>
      </c>
      <c r="O294" s="47">
        <f t="shared" si="61"/>
        <v>0</v>
      </c>
      <c r="P294" s="15">
        <f t="shared" si="62"/>
        <v>111.84450367020528</v>
      </c>
      <c r="Q294" s="47">
        <f t="shared" si="63"/>
        <v>-2.3403072561260103</v>
      </c>
      <c r="R294" s="15">
        <f t="shared" si="52"/>
        <v>51.19</v>
      </c>
      <c r="S294" s="47">
        <f t="shared" si="53"/>
        <v>236.53558083299012</v>
      </c>
      <c r="T294" s="6">
        <f t="shared" si="54"/>
        <v>0.97630132086999621</v>
      </c>
      <c r="U294" s="4" t="s">
        <v>311</v>
      </c>
      <c r="AJ294" s="14">
        <v>0.9</v>
      </c>
      <c r="AK294" s="14">
        <v>1</v>
      </c>
    </row>
    <row r="295" spans="2:37" x14ac:dyDescent="0.25">
      <c r="B295" s="16" t="s">
        <v>312</v>
      </c>
      <c r="C295" s="8">
        <v>384.04</v>
      </c>
      <c r="D295" s="14">
        <v>221.4</v>
      </c>
      <c r="E295" s="8">
        <v>112.92</v>
      </c>
      <c r="F295" s="15">
        <f t="shared" si="55"/>
        <v>248.53347138765838</v>
      </c>
      <c r="G295" s="8">
        <v>0.89</v>
      </c>
      <c r="H295" s="4">
        <v>440.37</v>
      </c>
      <c r="J295" s="14">
        <v>1</v>
      </c>
      <c r="K295" s="47">
        <f t="shared" si="60"/>
        <v>0</v>
      </c>
      <c r="L295" s="15">
        <f t="shared" si="49"/>
        <v>248.76404494382024</v>
      </c>
      <c r="M295" s="47">
        <f t="shared" si="50"/>
        <v>113.4265844359734</v>
      </c>
      <c r="N295" s="15">
        <f t="shared" si="51"/>
        <v>221.4</v>
      </c>
      <c r="O295" s="47">
        <f t="shared" si="61"/>
        <v>0</v>
      </c>
      <c r="P295" s="15">
        <f t="shared" si="62"/>
        <v>113.4265844359734</v>
      </c>
      <c r="Q295" s="47">
        <f t="shared" si="63"/>
        <v>1.5820807657681115</v>
      </c>
      <c r="R295" s="15">
        <f t="shared" si="52"/>
        <v>52.92</v>
      </c>
      <c r="S295" s="47">
        <f t="shared" si="53"/>
        <v>227.63674220125361</v>
      </c>
      <c r="T295" s="6">
        <f t="shared" si="54"/>
        <v>0.97260221640432853</v>
      </c>
      <c r="U295" s="4" t="s">
        <v>312</v>
      </c>
      <c r="AJ295" s="14">
        <v>0.9</v>
      </c>
      <c r="AK295" s="14">
        <v>1</v>
      </c>
    </row>
    <row r="296" spans="2:37" x14ac:dyDescent="0.25">
      <c r="B296" s="16" t="s">
        <v>313</v>
      </c>
      <c r="C296" s="8">
        <v>261.94</v>
      </c>
      <c r="D296" s="14">
        <v>231.81</v>
      </c>
      <c r="E296" s="8">
        <v>114.59</v>
      </c>
      <c r="F296" s="15">
        <f t="shared" si="55"/>
        <v>258.58604796082869</v>
      </c>
      <c r="G296" s="8">
        <v>0.89</v>
      </c>
      <c r="H296" s="4">
        <v>442.09</v>
      </c>
      <c r="J296" s="14">
        <v>1</v>
      </c>
      <c r="K296" s="47">
        <f t="shared" si="60"/>
        <v>0</v>
      </c>
      <c r="L296" s="15">
        <f t="shared" si="49"/>
        <v>260.46067415730334</v>
      </c>
      <c r="M296" s="47">
        <f t="shared" si="50"/>
        <v>118.75978562828811</v>
      </c>
      <c r="N296" s="15">
        <f t="shared" si="51"/>
        <v>231.81</v>
      </c>
      <c r="O296" s="47">
        <f t="shared" si="61"/>
        <v>0</v>
      </c>
      <c r="P296" s="15">
        <f t="shared" si="62"/>
        <v>118.75978562828811</v>
      </c>
      <c r="Q296" s="47">
        <f t="shared" si="63"/>
        <v>5.3332011923147178</v>
      </c>
      <c r="R296" s="15">
        <f t="shared" si="52"/>
        <v>54.59</v>
      </c>
      <c r="S296" s="47">
        <f t="shared" si="53"/>
        <v>238.15109531555802</v>
      </c>
      <c r="T296" s="6">
        <f t="shared" si="54"/>
        <v>0.97337364622591438</v>
      </c>
      <c r="U296" s="4" t="s">
        <v>313</v>
      </c>
      <c r="AJ296" s="14">
        <v>0.9</v>
      </c>
      <c r="AK296" s="14">
        <v>1</v>
      </c>
    </row>
    <row r="297" spans="2:37" x14ac:dyDescent="0.25">
      <c r="B297" s="16" t="s">
        <v>314</v>
      </c>
      <c r="C297" s="8">
        <v>422.68</v>
      </c>
      <c r="D297" s="14">
        <v>222.25</v>
      </c>
      <c r="E297" s="8">
        <v>113</v>
      </c>
      <c r="F297" s="15">
        <f t="shared" si="55"/>
        <v>249.32721973342581</v>
      </c>
      <c r="G297" s="8">
        <v>0.88</v>
      </c>
      <c r="H297" s="4">
        <v>442.62</v>
      </c>
      <c r="J297" s="14">
        <v>1</v>
      </c>
      <c r="K297" s="47">
        <f t="shared" si="60"/>
        <v>0</v>
      </c>
      <c r="L297" s="15">
        <f t="shared" si="49"/>
        <v>252.55681818181819</v>
      </c>
      <c r="M297" s="47">
        <f t="shared" si="50"/>
        <v>119.95784222018982</v>
      </c>
      <c r="N297" s="15">
        <f t="shared" si="51"/>
        <v>222.25</v>
      </c>
      <c r="O297" s="47">
        <f t="shared" si="61"/>
        <v>0</v>
      </c>
      <c r="P297" s="15">
        <f t="shared" si="62"/>
        <v>119.95784222018982</v>
      </c>
      <c r="Q297" s="47">
        <f t="shared" si="63"/>
        <v>1.1980565919017039</v>
      </c>
      <c r="R297" s="15">
        <f t="shared" si="52"/>
        <v>53</v>
      </c>
      <c r="S297" s="47">
        <f t="shared" si="53"/>
        <v>228.48208354267081</v>
      </c>
      <c r="T297" s="6">
        <f t="shared" si="54"/>
        <v>0.97272397272450939</v>
      </c>
      <c r="U297" s="4" t="s">
        <v>314</v>
      </c>
      <c r="AJ297" s="14">
        <v>0.9</v>
      </c>
      <c r="AK297" s="14">
        <v>1</v>
      </c>
    </row>
    <row r="298" spans="2:37" x14ac:dyDescent="0.25">
      <c r="B298" s="16" t="s">
        <v>315</v>
      </c>
      <c r="C298" s="8">
        <v>249.32</v>
      </c>
      <c r="D298" s="14">
        <v>194.72</v>
      </c>
      <c r="E298" s="8">
        <v>103.97</v>
      </c>
      <c r="F298" s="15">
        <f t="shared" si="55"/>
        <v>220.73884864246259</v>
      </c>
      <c r="G298" s="8">
        <v>0.87</v>
      </c>
      <c r="H298" s="4">
        <v>443.04</v>
      </c>
      <c r="J298" s="14">
        <v>1</v>
      </c>
      <c r="K298" s="47">
        <f t="shared" si="60"/>
        <v>0</v>
      </c>
      <c r="L298" s="15">
        <f t="shared" si="49"/>
        <v>223.81609195402299</v>
      </c>
      <c r="M298" s="47">
        <f t="shared" si="50"/>
        <v>110.35290942051175</v>
      </c>
      <c r="N298" s="15">
        <f t="shared" si="51"/>
        <v>194.72</v>
      </c>
      <c r="O298" s="47">
        <f t="shared" si="61"/>
        <v>0</v>
      </c>
      <c r="P298" s="15">
        <f t="shared" si="62"/>
        <v>110.35290942051175</v>
      </c>
      <c r="Q298" s="47">
        <f t="shared" si="63"/>
        <v>-9.6049327996780676</v>
      </c>
      <c r="R298" s="15">
        <f t="shared" si="52"/>
        <v>43.97</v>
      </c>
      <c r="S298" s="47">
        <f t="shared" si="53"/>
        <v>199.62274244183703</v>
      </c>
      <c r="T298" s="6">
        <f t="shared" si="54"/>
        <v>0.97543996048814163</v>
      </c>
      <c r="U298" s="4" t="s">
        <v>315</v>
      </c>
      <c r="AJ298" s="14">
        <v>0.9</v>
      </c>
      <c r="AK298" s="14">
        <v>1</v>
      </c>
    </row>
    <row r="299" spans="2:37" x14ac:dyDescent="0.25">
      <c r="B299" s="16" t="s">
        <v>316</v>
      </c>
      <c r="C299" s="8">
        <v>328.92</v>
      </c>
      <c r="D299" s="14">
        <v>212.12</v>
      </c>
      <c r="E299" s="8">
        <v>105.21</v>
      </c>
      <c r="F299" s="15">
        <f t="shared" si="55"/>
        <v>236.77845869081926</v>
      </c>
      <c r="G299" s="8">
        <v>0.89</v>
      </c>
      <c r="H299" s="4">
        <v>442.87</v>
      </c>
      <c r="J299" s="14">
        <v>1</v>
      </c>
      <c r="K299" s="47">
        <f t="shared" si="60"/>
        <v>0</v>
      </c>
      <c r="L299" s="15">
        <f t="shared" si="49"/>
        <v>238.3370786516854</v>
      </c>
      <c r="M299" s="47">
        <f t="shared" si="50"/>
        <v>108.67229941535085</v>
      </c>
      <c r="N299" s="15">
        <f t="shared" si="51"/>
        <v>212.12</v>
      </c>
      <c r="O299" s="47">
        <f t="shared" si="61"/>
        <v>0</v>
      </c>
      <c r="P299" s="15">
        <f t="shared" si="62"/>
        <v>108.67229941535085</v>
      </c>
      <c r="Q299" s="47">
        <f t="shared" si="63"/>
        <v>-1.6806100051609008</v>
      </c>
      <c r="R299" s="15">
        <f t="shared" si="52"/>
        <v>45.209999999999994</v>
      </c>
      <c r="S299" s="47">
        <f t="shared" si="53"/>
        <v>216.88438971027861</v>
      </c>
      <c r="T299" s="6">
        <f t="shared" si="54"/>
        <v>0.97803258354995937</v>
      </c>
      <c r="U299" s="4" t="s">
        <v>316</v>
      </c>
      <c r="AJ299" s="14">
        <v>0.9</v>
      </c>
      <c r="AK299" s="14">
        <v>1</v>
      </c>
    </row>
    <row r="300" spans="2:37" x14ac:dyDescent="0.25">
      <c r="B300" s="16" t="s">
        <v>317</v>
      </c>
      <c r="C300" s="8">
        <v>337.42</v>
      </c>
      <c r="D300" s="14">
        <v>211.4</v>
      </c>
      <c r="E300" s="8">
        <v>107.93</v>
      </c>
      <c r="F300" s="15">
        <f t="shared" si="55"/>
        <v>237.3580521069382</v>
      </c>
      <c r="G300" s="8">
        <v>0.89</v>
      </c>
      <c r="H300" s="4">
        <v>444.96</v>
      </c>
      <c r="J300" s="14">
        <v>1</v>
      </c>
      <c r="K300" s="47">
        <f t="shared" si="60"/>
        <v>0</v>
      </c>
      <c r="L300" s="15">
        <f t="shared" si="49"/>
        <v>237.52808988764045</v>
      </c>
      <c r="M300" s="47">
        <f t="shared" si="50"/>
        <v>108.30343247409564</v>
      </c>
      <c r="N300" s="15">
        <f t="shared" si="51"/>
        <v>211.4</v>
      </c>
      <c r="O300" s="47">
        <f t="shared" si="61"/>
        <v>0</v>
      </c>
      <c r="P300" s="15">
        <f t="shared" si="62"/>
        <v>108.30343247409564</v>
      </c>
      <c r="Q300" s="47">
        <f t="shared" si="63"/>
        <v>-0.36886694125520592</v>
      </c>
      <c r="R300" s="15">
        <f t="shared" si="52"/>
        <v>47.930000000000007</v>
      </c>
      <c r="S300" s="47">
        <f t="shared" si="53"/>
        <v>216.76541444612423</v>
      </c>
      <c r="T300" s="6">
        <f t="shared" si="54"/>
        <v>0.97524782973412139</v>
      </c>
      <c r="U300" s="4" t="s">
        <v>317</v>
      </c>
      <c r="AJ300" s="14">
        <v>0.9</v>
      </c>
      <c r="AK300" s="14">
        <v>1</v>
      </c>
    </row>
    <row r="301" spans="2:37" x14ac:dyDescent="0.25">
      <c r="B301" s="16" t="s">
        <v>318</v>
      </c>
      <c r="C301" s="8">
        <v>242.12</v>
      </c>
      <c r="D301" s="14">
        <v>203.83</v>
      </c>
      <c r="E301" s="8">
        <v>108.59</v>
      </c>
      <c r="F301" s="15">
        <f t="shared" si="55"/>
        <v>230.95120047317357</v>
      </c>
      <c r="G301" s="8">
        <v>0.88</v>
      </c>
      <c r="H301" s="4">
        <v>446.33</v>
      </c>
      <c r="J301" s="14">
        <v>1</v>
      </c>
      <c r="K301" s="47">
        <f t="shared" si="60"/>
        <v>0</v>
      </c>
      <c r="L301" s="15">
        <f t="shared" si="49"/>
        <v>231.625</v>
      </c>
      <c r="M301" s="47">
        <f t="shared" si="50"/>
        <v>110.01577943640625</v>
      </c>
      <c r="N301" s="15">
        <f t="shared" si="51"/>
        <v>203.83</v>
      </c>
      <c r="O301" s="47">
        <f t="shared" si="61"/>
        <v>0</v>
      </c>
      <c r="P301" s="15">
        <f t="shared" si="62"/>
        <v>110.01577943640625</v>
      </c>
      <c r="Q301" s="47">
        <f t="shared" si="63"/>
        <v>1.7123469623106047</v>
      </c>
      <c r="R301" s="15">
        <f t="shared" si="52"/>
        <v>48.59</v>
      </c>
      <c r="S301" s="47">
        <f t="shared" si="53"/>
        <v>209.54154003442852</v>
      </c>
      <c r="T301" s="6">
        <f t="shared" si="54"/>
        <v>0.97274268370133155</v>
      </c>
      <c r="U301" s="4" t="s">
        <v>318</v>
      </c>
      <c r="AJ301" s="14">
        <v>0.9</v>
      </c>
      <c r="AK301" s="14">
        <v>1</v>
      </c>
    </row>
    <row r="302" spans="2:37" x14ac:dyDescent="0.25">
      <c r="B302" s="16" t="s">
        <v>319</v>
      </c>
      <c r="C302" s="8">
        <v>326.52</v>
      </c>
      <c r="D302" s="14">
        <v>211.86</v>
      </c>
      <c r="E302" s="8">
        <v>110.57</v>
      </c>
      <c r="F302" s="15">
        <f t="shared" si="55"/>
        <v>238.97779080910428</v>
      </c>
      <c r="G302" s="8">
        <v>0.88</v>
      </c>
      <c r="H302" s="4">
        <v>446.46</v>
      </c>
      <c r="J302" s="14">
        <v>1</v>
      </c>
      <c r="K302" s="47">
        <f t="shared" si="60"/>
        <v>0</v>
      </c>
      <c r="L302" s="15">
        <f t="shared" si="49"/>
        <v>240.75000000000003</v>
      </c>
      <c r="M302" s="47">
        <f t="shared" si="50"/>
        <v>114.34991429817511</v>
      </c>
      <c r="N302" s="15">
        <f t="shared" si="51"/>
        <v>211.86</v>
      </c>
      <c r="O302" s="47">
        <f t="shared" si="61"/>
        <v>0</v>
      </c>
      <c r="P302" s="15">
        <f t="shared" si="62"/>
        <v>114.34991429817511</v>
      </c>
      <c r="Q302" s="47">
        <f t="shared" si="63"/>
        <v>4.3341348617688595</v>
      </c>
      <c r="R302" s="15">
        <f t="shared" si="52"/>
        <v>50.569999999999993</v>
      </c>
      <c r="S302" s="47">
        <f t="shared" si="53"/>
        <v>217.81180982674013</v>
      </c>
      <c r="T302" s="6">
        <f t="shared" si="54"/>
        <v>0.97267453114009506</v>
      </c>
      <c r="U302" s="4" t="s">
        <v>319</v>
      </c>
      <c r="AJ302" s="14">
        <v>0.9</v>
      </c>
      <c r="AK302" s="14">
        <v>1</v>
      </c>
    </row>
    <row r="303" spans="2:37" x14ac:dyDescent="0.25">
      <c r="B303" s="16" t="s">
        <v>320</v>
      </c>
      <c r="C303" s="8">
        <v>342.68</v>
      </c>
      <c r="D303" s="14">
        <v>218.14</v>
      </c>
      <c r="E303" s="8">
        <v>112.87</v>
      </c>
      <c r="F303" s="15">
        <f t="shared" si="55"/>
        <v>245.61086396981707</v>
      </c>
      <c r="G303" s="8">
        <v>0.88</v>
      </c>
      <c r="H303" s="4">
        <v>446.92</v>
      </c>
      <c r="J303" s="14">
        <v>1</v>
      </c>
      <c r="K303" s="47">
        <f t="shared" si="60"/>
        <v>0</v>
      </c>
      <c r="L303" s="15">
        <f t="shared" si="49"/>
        <v>247.88636363636363</v>
      </c>
      <c r="M303" s="47">
        <f t="shared" si="50"/>
        <v>117.73949922120227</v>
      </c>
      <c r="N303" s="15">
        <f t="shared" si="51"/>
        <v>218.14</v>
      </c>
      <c r="O303" s="47">
        <f t="shared" si="61"/>
        <v>0</v>
      </c>
      <c r="P303" s="15">
        <f t="shared" si="62"/>
        <v>117.73949922120227</v>
      </c>
      <c r="Q303" s="47">
        <f t="shared" si="63"/>
        <v>3.389584923027158</v>
      </c>
      <c r="R303" s="15">
        <f t="shared" si="52"/>
        <v>52.870000000000005</v>
      </c>
      <c r="S303" s="47">
        <f t="shared" si="53"/>
        <v>224.45555573431457</v>
      </c>
      <c r="T303" s="6">
        <f t="shared" si="54"/>
        <v>0.97186277829634016</v>
      </c>
      <c r="U303" s="4" t="s">
        <v>320</v>
      </c>
      <c r="AJ303" s="14">
        <v>0.9</v>
      </c>
      <c r="AK303" s="14">
        <v>1</v>
      </c>
    </row>
    <row r="304" spans="2:37" x14ac:dyDescent="0.25">
      <c r="B304" s="16" t="s">
        <v>321</v>
      </c>
      <c r="C304" s="8">
        <v>358.6</v>
      </c>
      <c r="D304" s="14">
        <v>230.9</v>
      </c>
      <c r="E304" s="8">
        <v>115.8</v>
      </c>
      <c r="F304" s="15">
        <f t="shared" si="55"/>
        <v>258.31076245483854</v>
      </c>
      <c r="G304" s="8">
        <v>0.89</v>
      </c>
      <c r="H304" s="4">
        <v>446.81</v>
      </c>
      <c r="J304" s="14">
        <v>1</v>
      </c>
      <c r="K304" s="47">
        <f t="shared" si="60"/>
        <v>0</v>
      </c>
      <c r="L304" s="15">
        <f t="shared" si="49"/>
        <v>259.43820224719099</v>
      </c>
      <c r="M304" s="47">
        <f t="shared" si="50"/>
        <v>118.29357879975724</v>
      </c>
      <c r="N304" s="15">
        <f t="shared" si="51"/>
        <v>230.9</v>
      </c>
      <c r="O304" s="47">
        <f t="shared" si="61"/>
        <v>0</v>
      </c>
      <c r="P304" s="15">
        <f t="shared" si="62"/>
        <v>118.29357879975724</v>
      </c>
      <c r="Q304" s="47">
        <f t="shared" si="63"/>
        <v>0.55407957855497614</v>
      </c>
      <c r="R304" s="15">
        <f t="shared" si="52"/>
        <v>55.8</v>
      </c>
      <c r="S304" s="47">
        <f t="shared" si="53"/>
        <v>237.54673224441544</v>
      </c>
      <c r="T304" s="6">
        <f t="shared" si="54"/>
        <v>0.97201926466588262</v>
      </c>
      <c r="U304" s="4" t="s">
        <v>321</v>
      </c>
      <c r="AJ304" s="14">
        <v>0.9</v>
      </c>
      <c r="AK304" s="14">
        <v>1</v>
      </c>
    </row>
    <row r="305" spans="2:37" x14ac:dyDescent="0.25">
      <c r="B305" s="16" t="s">
        <v>322</v>
      </c>
      <c r="C305" s="8">
        <v>369.14</v>
      </c>
      <c r="D305" s="14">
        <v>233.15</v>
      </c>
      <c r="E305" s="8">
        <v>114.84</v>
      </c>
      <c r="F305" s="15">
        <f t="shared" si="55"/>
        <v>259.89834185696532</v>
      </c>
      <c r="G305" s="8">
        <v>0.89</v>
      </c>
      <c r="H305" s="4">
        <v>447.48</v>
      </c>
      <c r="J305" s="14">
        <v>1</v>
      </c>
      <c r="K305" s="47">
        <f t="shared" si="60"/>
        <v>0</v>
      </c>
      <c r="L305" s="15">
        <f t="shared" si="49"/>
        <v>261.96629213483146</v>
      </c>
      <c r="M305" s="47">
        <f t="shared" si="50"/>
        <v>119.44628799117974</v>
      </c>
      <c r="N305" s="15">
        <f t="shared" si="51"/>
        <v>233.15</v>
      </c>
      <c r="O305" s="47">
        <f t="shared" si="61"/>
        <v>0</v>
      </c>
      <c r="P305" s="15">
        <f t="shared" si="62"/>
        <v>119.44628799117974</v>
      </c>
      <c r="Q305" s="47">
        <f t="shared" si="63"/>
        <v>1.1527091914225025</v>
      </c>
      <c r="R305" s="15">
        <f t="shared" si="52"/>
        <v>54.84</v>
      </c>
      <c r="S305" s="47">
        <f t="shared" si="53"/>
        <v>239.5127305593588</v>
      </c>
      <c r="T305" s="6">
        <f t="shared" si="54"/>
        <v>0.97343468739845584</v>
      </c>
      <c r="U305" s="4" t="s">
        <v>322</v>
      </c>
      <c r="AJ305" s="14">
        <v>0.9</v>
      </c>
      <c r="AK305" s="14">
        <v>1</v>
      </c>
    </row>
    <row r="306" spans="2:37" x14ac:dyDescent="0.25">
      <c r="B306" s="16" t="s">
        <v>323</v>
      </c>
      <c r="C306" s="8">
        <v>391.58</v>
      </c>
      <c r="D306" s="14">
        <v>232.17</v>
      </c>
      <c r="E306" s="8">
        <v>120.47</v>
      </c>
      <c r="F306" s="15">
        <f t="shared" si="55"/>
        <v>261.56438939580443</v>
      </c>
      <c r="G306" s="8">
        <v>0.88</v>
      </c>
      <c r="H306" s="4">
        <v>448.71</v>
      </c>
      <c r="J306" s="14">
        <v>1</v>
      </c>
      <c r="K306" s="47">
        <f t="shared" si="60"/>
        <v>0</v>
      </c>
      <c r="L306" s="15">
        <f t="shared" si="49"/>
        <v>263.82954545454544</v>
      </c>
      <c r="M306" s="47">
        <f t="shared" si="50"/>
        <v>125.31209101579962</v>
      </c>
      <c r="N306" s="15">
        <f t="shared" si="51"/>
        <v>232.17</v>
      </c>
      <c r="O306" s="47">
        <f t="shared" si="61"/>
        <v>0</v>
      </c>
      <c r="P306" s="15">
        <f t="shared" si="62"/>
        <v>125.31209101579962</v>
      </c>
      <c r="Q306" s="47">
        <f t="shared" si="63"/>
        <v>5.8658030246198791</v>
      </c>
      <c r="R306" s="15">
        <f t="shared" si="52"/>
        <v>60.47</v>
      </c>
      <c r="S306" s="47">
        <f t="shared" si="53"/>
        <v>239.91567226840351</v>
      </c>
      <c r="T306" s="6">
        <f t="shared" si="54"/>
        <v>0.96771502171922252</v>
      </c>
      <c r="U306" s="4" t="s">
        <v>323</v>
      </c>
      <c r="AJ306" s="14">
        <v>0.9</v>
      </c>
      <c r="AK306" s="14">
        <v>1</v>
      </c>
    </row>
    <row r="307" spans="2:37" x14ac:dyDescent="0.25">
      <c r="B307" s="16" t="s">
        <v>324</v>
      </c>
      <c r="C307" s="8">
        <v>352.94</v>
      </c>
      <c r="D307" s="14">
        <v>232.05</v>
      </c>
      <c r="E307" s="8">
        <v>117.25</v>
      </c>
      <c r="F307" s="15">
        <f t="shared" si="55"/>
        <v>259.98993249739499</v>
      </c>
      <c r="G307" s="8">
        <v>0.89</v>
      </c>
      <c r="H307" s="4">
        <v>449.5</v>
      </c>
      <c r="J307" s="14">
        <v>1</v>
      </c>
      <c r="K307" s="47">
        <f t="shared" si="60"/>
        <v>0</v>
      </c>
      <c r="L307" s="15">
        <f t="shared" si="49"/>
        <v>260.7303370786517</v>
      </c>
      <c r="M307" s="47">
        <f t="shared" si="50"/>
        <v>118.88274127537321</v>
      </c>
      <c r="N307" s="15">
        <f t="shared" si="51"/>
        <v>232.05</v>
      </c>
      <c r="O307" s="47">
        <f t="shared" si="61"/>
        <v>0</v>
      </c>
      <c r="P307" s="15">
        <f t="shared" si="62"/>
        <v>118.88274127537321</v>
      </c>
      <c r="Q307" s="47">
        <f t="shared" si="63"/>
        <v>-6.4293497404264173</v>
      </c>
      <c r="R307" s="15">
        <f t="shared" si="52"/>
        <v>57.25</v>
      </c>
      <c r="S307" s="47">
        <f t="shared" si="53"/>
        <v>239.00787643925045</v>
      </c>
      <c r="T307" s="6">
        <f t="shared" si="54"/>
        <v>0.97088850567224316</v>
      </c>
      <c r="U307" s="4" t="s">
        <v>324</v>
      </c>
      <c r="AJ307" s="14">
        <v>0.9</v>
      </c>
      <c r="AK307" s="14">
        <v>1</v>
      </c>
    </row>
    <row r="308" spans="2:37" x14ac:dyDescent="0.25">
      <c r="B308" s="16" t="s">
        <v>325</v>
      </c>
      <c r="C308" s="8">
        <v>432.38</v>
      </c>
      <c r="D308" s="14">
        <v>239.09</v>
      </c>
      <c r="E308" s="8">
        <v>119.41</v>
      </c>
      <c r="F308" s="15">
        <f t="shared" si="55"/>
        <v>267.25039981261023</v>
      </c>
      <c r="G308" s="8">
        <v>0.89</v>
      </c>
      <c r="H308" s="4">
        <v>450.11</v>
      </c>
      <c r="J308" s="14">
        <v>1</v>
      </c>
      <c r="K308" s="47">
        <f t="shared" si="60"/>
        <v>0</v>
      </c>
      <c r="L308" s="15">
        <f t="shared" si="49"/>
        <v>268.64044943820227</v>
      </c>
      <c r="M308" s="47">
        <f t="shared" si="50"/>
        <v>122.48944025653515</v>
      </c>
      <c r="N308" s="15">
        <f t="shared" si="51"/>
        <v>239.09</v>
      </c>
      <c r="O308" s="47">
        <f t="shared" si="61"/>
        <v>0</v>
      </c>
      <c r="P308" s="15">
        <f t="shared" si="62"/>
        <v>122.48944025653515</v>
      </c>
      <c r="Q308" s="47">
        <f t="shared" si="63"/>
        <v>3.6066989811619408</v>
      </c>
      <c r="R308" s="15">
        <f t="shared" si="52"/>
        <v>59.41</v>
      </c>
      <c r="S308" s="47">
        <f t="shared" si="53"/>
        <v>246.36066285022048</v>
      </c>
      <c r="T308" s="6">
        <f t="shared" si="54"/>
        <v>0.97048772817013884</v>
      </c>
      <c r="U308" s="4" t="s">
        <v>325</v>
      </c>
      <c r="AJ308" s="14">
        <v>0.9</v>
      </c>
      <c r="AK308" s="14">
        <v>1</v>
      </c>
    </row>
    <row r="309" spans="2:37" x14ac:dyDescent="0.25">
      <c r="B309" s="16" t="s">
        <v>326</v>
      </c>
      <c r="C309" s="8">
        <v>364.84</v>
      </c>
      <c r="D309" s="14">
        <v>234.95</v>
      </c>
      <c r="E309" s="8">
        <v>121.64</v>
      </c>
      <c r="F309" s="15">
        <f t="shared" si="55"/>
        <v>264.57095853475676</v>
      </c>
      <c r="G309" s="8">
        <v>0.88</v>
      </c>
      <c r="H309" s="4">
        <v>451.28</v>
      </c>
      <c r="J309" s="14">
        <v>1</v>
      </c>
      <c r="K309" s="47">
        <f t="shared" si="60"/>
        <v>0</v>
      </c>
      <c r="L309" s="15">
        <f t="shared" si="49"/>
        <v>266.98863636363637</v>
      </c>
      <c r="M309" s="47">
        <f t="shared" si="50"/>
        <v>126.81257606134352</v>
      </c>
      <c r="N309" s="15">
        <f t="shared" si="51"/>
        <v>234.95</v>
      </c>
      <c r="O309" s="47">
        <f t="shared" si="61"/>
        <v>0</v>
      </c>
      <c r="P309" s="15">
        <f t="shared" si="62"/>
        <v>126.81257606134352</v>
      </c>
      <c r="Q309" s="47">
        <f t="shared" si="63"/>
        <v>4.3231358048083735</v>
      </c>
      <c r="R309" s="15">
        <f t="shared" si="52"/>
        <v>61.64</v>
      </c>
      <c r="S309" s="47">
        <f t="shared" si="53"/>
        <v>242.90119822676874</v>
      </c>
      <c r="T309" s="6">
        <f t="shared" si="54"/>
        <v>0.96726571015369944</v>
      </c>
      <c r="U309" s="4" t="s">
        <v>326</v>
      </c>
      <c r="AJ309" s="14">
        <v>0.9</v>
      </c>
      <c r="AK309" s="14">
        <v>1</v>
      </c>
    </row>
    <row r="310" spans="2:37" x14ac:dyDescent="0.25">
      <c r="B310" s="16" t="s">
        <v>327</v>
      </c>
      <c r="C310" s="8">
        <v>294.54000000000002</v>
      </c>
      <c r="D310" s="14">
        <v>243.77</v>
      </c>
      <c r="E310" s="8">
        <v>120.42</v>
      </c>
      <c r="F310" s="15">
        <f t="shared" si="55"/>
        <v>271.89113501546905</v>
      </c>
      <c r="G310" s="8">
        <v>0.89</v>
      </c>
      <c r="H310" s="4">
        <v>448.82</v>
      </c>
      <c r="J310" s="14">
        <v>1</v>
      </c>
      <c r="K310" s="47">
        <f t="shared" si="60"/>
        <v>0</v>
      </c>
      <c r="L310" s="15">
        <f t="shared" si="49"/>
        <v>273.89887640449439</v>
      </c>
      <c r="M310" s="47">
        <f t="shared" si="50"/>
        <v>124.88707537469392</v>
      </c>
      <c r="N310" s="15">
        <f t="shared" si="51"/>
        <v>243.77</v>
      </c>
      <c r="O310" s="47">
        <f t="shared" si="61"/>
        <v>0</v>
      </c>
      <c r="P310" s="15">
        <f t="shared" si="62"/>
        <v>124.88707537469392</v>
      </c>
      <c r="Q310" s="47">
        <f t="shared" si="63"/>
        <v>-1.9255006866495989</v>
      </c>
      <c r="R310" s="15">
        <f t="shared" si="52"/>
        <v>60.42</v>
      </c>
      <c r="S310" s="47">
        <f t="shared" si="53"/>
        <v>251.14615127451188</v>
      </c>
      <c r="T310" s="6">
        <f t="shared" si="54"/>
        <v>0.97063004454944057</v>
      </c>
      <c r="U310" s="4" t="s">
        <v>327</v>
      </c>
      <c r="AJ310" s="14">
        <v>0.9</v>
      </c>
      <c r="AK310" s="14">
        <v>1</v>
      </c>
    </row>
    <row r="311" spans="2:37" x14ac:dyDescent="0.25">
      <c r="B311" s="16" t="s">
        <v>328</v>
      </c>
      <c r="C311" s="8">
        <v>272.5</v>
      </c>
      <c r="D311" s="14">
        <v>241.27</v>
      </c>
      <c r="E311" s="8">
        <v>117.9</v>
      </c>
      <c r="F311" s="15">
        <f t="shared" si="55"/>
        <v>268.53607374056844</v>
      </c>
      <c r="G311" s="8">
        <v>0.89</v>
      </c>
      <c r="H311" s="4">
        <v>449.03</v>
      </c>
      <c r="J311" s="14">
        <v>1</v>
      </c>
      <c r="K311" s="47">
        <f t="shared" si="60"/>
        <v>0</v>
      </c>
      <c r="L311" s="15">
        <f t="shared" si="49"/>
        <v>271.08988764044943</v>
      </c>
      <c r="M311" s="47">
        <f t="shared" si="50"/>
        <v>123.60628738422447</v>
      </c>
      <c r="N311" s="15">
        <f t="shared" si="51"/>
        <v>241.27</v>
      </c>
      <c r="O311" s="47">
        <f t="shared" si="61"/>
        <v>0</v>
      </c>
      <c r="P311" s="15">
        <f t="shared" si="62"/>
        <v>123.60628738422447</v>
      </c>
      <c r="Q311" s="47">
        <f t="shared" si="63"/>
        <v>-1.2807879904694488</v>
      </c>
      <c r="R311" s="15">
        <f t="shared" si="52"/>
        <v>57.900000000000006</v>
      </c>
      <c r="S311" s="47">
        <f t="shared" si="53"/>
        <v>248.12017834106118</v>
      </c>
      <c r="T311" s="6">
        <f t="shared" si="54"/>
        <v>0.97239169185327179</v>
      </c>
      <c r="U311" s="4" t="s">
        <v>328</v>
      </c>
      <c r="AJ311" s="14">
        <v>0.9</v>
      </c>
      <c r="AK311" s="14">
        <v>1</v>
      </c>
    </row>
    <row r="312" spans="2:37" x14ac:dyDescent="0.25">
      <c r="B312" s="16" t="s">
        <v>329</v>
      </c>
      <c r="C312" s="8">
        <v>346.36</v>
      </c>
      <c r="D312" s="14">
        <v>232.07</v>
      </c>
      <c r="E312" s="8">
        <v>120.17</v>
      </c>
      <c r="F312" s="15">
        <f t="shared" si="55"/>
        <v>261.33754762758451</v>
      </c>
      <c r="G312" s="8">
        <v>0.88</v>
      </c>
      <c r="H312" s="4">
        <v>448.56</v>
      </c>
      <c r="J312" s="14">
        <v>1</v>
      </c>
      <c r="K312" s="47">
        <f t="shared" si="60"/>
        <v>0</v>
      </c>
      <c r="L312" s="15">
        <f t="shared" si="49"/>
        <v>263.71590909090907</v>
      </c>
      <c r="M312" s="47">
        <f t="shared" si="50"/>
        <v>125.25811673358581</v>
      </c>
      <c r="N312" s="15">
        <f t="shared" si="51"/>
        <v>232.07</v>
      </c>
      <c r="O312" s="47">
        <f t="shared" si="61"/>
        <v>0</v>
      </c>
      <c r="P312" s="15">
        <f t="shared" si="62"/>
        <v>125.25811673358581</v>
      </c>
      <c r="Q312" s="47">
        <f t="shared" si="63"/>
        <v>1.6518293493613356</v>
      </c>
      <c r="R312" s="15">
        <f t="shared" si="52"/>
        <v>60.17</v>
      </c>
      <c r="S312" s="47">
        <f t="shared" si="53"/>
        <v>239.74343327816092</v>
      </c>
      <c r="T312" s="6">
        <f t="shared" si="54"/>
        <v>0.96799314511668866</v>
      </c>
      <c r="U312" s="4" t="s">
        <v>329</v>
      </c>
      <c r="AJ312" s="14">
        <v>0.9</v>
      </c>
      <c r="AK312" s="14">
        <v>1</v>
      </c>
    </row>
    <row r="313" spans="2:37" x14ac:dyDescent="0.25">
      <c r="B313" s="16" t="s">
        <v>330</v>
      </c>
      <c r="C313" s="8">
        <v>351.8</v>
      </c>
      <c r="D313" s="14">
        <v>237.67</v>
      </c>
      <c r="E313" s="8">
        <v>115.8</v>
      </c>
      <c r="F313" s="15">
        <f t="shared" si="55"/>
        <v>264.37978156432462</v>
      </c>
      <c r="G313" s="8">
        <v>0.89</v>
      </c>
      <c r="H313" s="4">
        <v>448.32</v>
      </c>
      <c r="J313" s="14">
        <v>1</v>
      </c>
      <c r="K313" s="47">
        <f t="shared" si="60"/>
        <v>0</v>
      </c>
      <c r="L313" s="15">
        <f t="shared" si="49"/>
        <v>267.04494382022472</v>
      </c>
      <c r="M313" s="47">
        <f t="shared" si="50"/>
        <v>121.76195267794849</v>
      </c>
      <c r="N313" s="15">
        <f t="shared" si="51"/>
        <v>237.67</v>
      </c>
      <c r="O313" s="47">
        <f t="shared" si="61"/>
        <v>0</v>
      </c>
      <c r="P313" s="15">
        <f t="shared" si="62"/>
        <v>121.76195267794849</v>
      </c>
      <c r="Q313" s="47">
        <f t="shared" si="63"/>
        <v>-3.4961640556373226</v>
      </c>
      <c r="R313" s="15">
        <f t="shared" si="52"/>
        <v>55.8</v>
      </c>
      <c r="S313" s="47">
        <f t="shared" si="53"/>
        <v>244.13248227140934</v>
      </c>
      <c r="T313" s="6">
        <f t="shared" si="54"/>
        <v>0.97352878973218804</v>
      </c>
      <c r="U313" s="4" t="s">
        <v>330</v>
      </c>
      <c r="AJ313" s="14">
        <v>0.9</v>
      </c>
      <c r="AK313" s="14">
        <v>1</v>
      </c>
    </row>
    <row r="314" spans="2:37" x14ac:dyDescent="0.25">
      <c r="B314" s="16" t="s">
        <v>331</v>
      </c>
      <c r="C314" s="8">
        <v>296.66000000000003</v>
      </c>
      <c r="D314" s="14">
        <v>228.2</v>
      </c>
      <c r="E314" s="8">
        <v>118.67</v>
      </c>
      <c r="F314" s="15">
        <f t="shared" si="55"/>
        <v>257.21160335412554</v>
      </c>
      <c r="G314" s="8">
        <v>0.88</v>
      </c>
      <c r="H314" s="4">
        <v>446.32</v>
      </c>
      <c r="J314" s="14">
        <v>1</v>
      </c>
      <c r="K314" s="47">
        <f t="shared" si="60"/>
        <v>0</v>
      </c>
      <c r="L314" s="15">
        <f t="shared" si="49"/>
        <v>259.31818181818181</v>
      </c>
      <c r="M314" s="47">
        <f t="shared" si="50"/>
        <v>123.16931201191143</v>
      </c>
      <c r="N314" s="15">
        <f t="shared" si="51"/>
        <v>228.2</v>
      </c>
      <c r="O314" s="47">
        <f t="shared" si="61"/>
        <v>0</v>
      </c>
      <c r="P314" s="15">
        <f t="shared" si="62"/>
        <v>123.16931201191143</v>
      </c>
      <c r="Q314" s="47">
        <f t="shared" si="63"/>
        <v>1.407359333962944</v>
      </c>
      <c r="R314" s="15">
        <f t="shared" si="52"/>
        <v>58.67</v>
      </c>
      <c r="S314" s="47">
        <f t="shared" si="53"/>
        <v>235.62132522333371</v>
      </c>
      <c r="T314" s="6">
        <f t="shared" si="54"/>
        <v>0.96850316830915273</v>
      </c>
      <c r="U314" s="4" t="s">
        <v>331</v>
      </c>
      <c r="AJ314" s="14">
        <v>0.9</v>
      </c>
      <c r="AK314" s="14">
        <v>1</v>
      </c>
    </row>
    <row r="315" spans="2:37" x14ac:dyDescent="0.25">
      <c r="B315" s="16" t="s">
        <v>332</v>
      </c>
      <c r="C315" s="8">
        <v>377.82</v>
      </c>
      <c r="D315" s="14">
        <v>256.81</v>
      </c>
      <c r="E315" s="8">
        <v>118.11</v>
      </c>
      <c r="F315" s="15">
        <f t="shared" si="55"/>
        <v>282.66826528636</v>
      </c>
      <c r="G315" s="8">
        <v>0.9</v>
      </c>
      <c r="H315" s="4">
        <v>446.63</v>
      </c>
      <c r="J315" s="14">
        <v>1</v>
      </c>
      <c r="K315" s="47">
        <f t="shared" si="60"/>
        <v>0</v>
      </c>
      <c r="L315" s="15">
        <f t="shared" si="49"/>
        <v>285.34444444444443</v>
      </c>
      <c r="M315" s="47">
        <f t="shared" si="50"/>
        <v>124.37875974340891</v>
      </c>
      <c r="N315" s="15">
        <f t="shared" si="51"/>
        <v>256.81</v>
      </c>
      <c r="O315" s="47">
        <f t="shared" si="61"/>
        <v>0</v>
      </c>
      <c r="P315" s="15">
        <f t="shared" si="62"/>
        <v>124.37875974340891</v>
      </c>
      <c r="Q315" s="47">
        <f t="shared" si="63"/>
        <v>1.2094477314974768</v>
      </c>
      <c r="R315" s="15">
        <f t="shared" si="52"/>
        <v>58.11</v>
      </c>
      <c r="S315" s="47">
        <f t="shared" si="53"/>
        <v>263.30238927894294</v>
      </c>
      <c r="T315" s="6">
        <f t="shared" si="54"/>
        <v>0.97534245968400657</v>
      </c>
      <c r="U315" s="4" t="s">
        <v>332</v>
      </c>
      <c r="AJ315" s="14">
        <v>0.9</v>
      </c>
      <c r="AK315" s="14">
        <v>1</v>
      </c>
    </row>
    <row r="316" spans="2:37" x14ac:dyDescent="0.25">
      <c r="B316" s="16" t="s">
        <v>333</v>
      </c>
      <c r="C316" s="8">
        <v>282.7</v>
      </c>
      <c r="D316" s="14">
        <v>254.8</v>
      </c>
      <c r="E316" s="8">
        <v>117.63</v>
      </c>
      <c r="F316" s="15">
        <f t="shared" si="55"/>
        <v>280.64186590742304</v>
      </c>
      <c r="G316" s="8">
        <v>0.9</v>
      </c>
      <c r="H316" s="4">
        <v>446.2</v>
      </c>
      <c r="J316" s="14">
        <v>1</v>
      </c>
      <c r="K316" s="47">
        <f t="shared" si="60"/>
        <v>0</v>
      </c>
      <c r="L316" s="15">
        <f t="shared" si="49"/>
        <v>283.11111111111114</v>
      </c>
      <c r="M316" s="47">
        <f t="shared" si="50"/>
        <v>123.40527231268484</v>
      </c>
      <c r="N316" s="15">
        <f t="shared" si="51"/>
        <v>254.8</v>
      </c>
      <c r="O316" s="47">
        <f t="shared" si="61"/>
        <v>0</v>
      </c>
      <c r="P316" s="15">
        <f t="shared" si="62"/>
        <v>123.40527231268484</v>
      </c>
      <c r="Q316" s="47">
        <f t="shared" si="63"/>
        <v>-0.97348743072406307</v>
      </c>
      <c r="R316" s="15">
        <f t="shared" si="52"/>
        <v>57.629999999999995</v>
      </c>
      <c r="S316" s="47">
        <f t="shared" si="53"/>
        <v>261.23601761625446</v>
      </c>
      <c r="T316" s="6">
        <f t="shared" si="54"/>
        <v>0.97536320728289194</v>
      </c>
      <c r="U316" s="4" t="s">
        <v>333</v>
      </c>
      <c r="AJ316" s="14">
        <v>0.9</v>
      </c>
      <c r="AK316" s="14">
        <v>1</v>
      </c>
    </row>
    <row r="317" spans="2:37" x14ac:dyDescent="0.25">
      <c r="B317" s="16" t="s">
        <v>334</v>
      </c>
      <c r="C317" s="8">
        <v>364.56</v>
      </c>
      <c r="D317" s="14">
        <v>245.57</v>
      </c>
      <c r="E317" s="8">
        <v>119.4</v>
      </c>
      <c r="F317" s="15">
        <f t="shared" si="55"/>
        <v>273.05857411918049</v>
      </c>
      <c r="G317" s="8">
        <v>0.89</v>
      </c>
      <c r="H317" s="4">
        <v>445.97</v>
      </c>
      <c r="J317" s="14">
        <v>1</v>
      </c>
      <c r="K317" s="47">
        <f t="shared" si="60"/>
        <v>0</v>
      </c>
      <c r="L317" s="15">
        <f t="shared" si="49"/>
        <v>275.92134831460675</v>
      </c>
      <c r="M317" s="47">
        <f t="shared" si="50"/>
        <v>125.80924272783191</v>
      </c>
      <c r="N317" s="15">
        <f t="shared" si="51"/>
        <v>245.57</v>
      </c>
      <c r="O317" s="47">
        <f t="shared" si="61"/>
        <v>0</v>
      </c>
      <c r="P317" s="15">
        <f t="shared" si="62"/>
        <v>125.80924272783191</v>
      </c>
      <c r="Q317" s="47">
        <f t="shared" si="63"/>
        <v>2.4039704151470715</v>
      </c>
      <c r="R317" s="15">
        <f t="shared" si="52"/>
        <v>59.400000000000006</v>
      </c>
      <c r="S317" s="47">
        <f t="shared" si="53"/>
        <v>252.65190460394317</v>
      </c>
      <c r="T317" s="6">
        <f t="shared" si="54"/>
        <v>0.97196971613950522</v>
      </c>
      <c r="U317" s="4" t="s">
        <v>334</v>
      </c>
      <c r="AJ317" s="14">
        <v>0.9</v>
      </c>
      <c r="AK317" s="14">
        <v>1</v>
      </c>
    </row>
    <row r="318" spans="2:37" x14ac:dyDescent="0.25">
      <c r="B318" s="16" t="s">
        <v>335</v>
      </c>
      <c r="C318" s="8">
        <v>331.26</v>
      </c>
      <c r="D318" s="14">
        <v>262.79000000000002</v>
      </c>
      <c r="E318" s="8">
        <v>119.99</v>
      </c>
      <c r="F318" s="15">
        <f t="shared" si="55"/>
        <v>288.88784017331017</v>
      </c>
      <c r="G318" s="8">
        <v>0.9</v>
      </c>
      <c r="H318" s="4">
        <v>446.66</v>
      </c>
      <c r="J318" s="14">
        <v>1</v>
      </c>
      <c r="K318" s="47">
        <f t="shared" si="60"/>
        <v>0</v>
      </c>
      <c r="L318" s="15">
        <f t="shared" si="49"/>
        <v>291.98888888888888</v>
      </c>
      <c r="M318" s="47">
        <f t="shared" si="50"/>
        <v>127.27500593033926</v>
      </c>
      <c r="N318" s="15">
        <f t="shared" si="51"/>
        <v>262.79000000000002</v>
      </c>
      <c r="O318" s="47">
        <f t="shared" si="61"/>
        <v>0</v>
      </c>
      <c r="P318" s="15">
        <f t="shared" si="62"/>
        <v>127.27500593033926</v>
      </c>
      <c r="Q318" s="47">
        <f t="shared" si="63"/>
        <v>1.4657632025073468</v>
      </c>
      <c r="R318" s="15">
        <f t="shared" si="52"/>
        <v>59.989999999999995</v>
      </c>
      <c r="S318" s="47">
        <f t="shared" si="53"/>
        <v>269.55033704300945</v>
      </c>
      <c r="T318" s="6">
        <f t="shared" si="54"/>
        <v>0.97491994587292707</v>
      </c>
      <c r="U318" s="4" t="s">
        <v>335</v>
      </c>
      <c r="AJ318" s="14">
        <v>0.9</v>
      </c>
      <c r="AK318" s="14">
        <v>1</v>
      </c>
    </row>
    <row r="319" spans="2:37" x14ac:dyDescent="0.25">
      <c r="B319" s="16" t="s">
        <v>336</v>
      </c>
      <c r="C319" s="8">
        <v>346.08</v>
      </c>
      <c r="D319" s="14">
        <v>239.69</v>
      </c>
      <c r="E319" s="8">
        <v>119.1</v>
      </c>
      <c r="F319" s="15">
        <f t="shared" si="55"/>
        <v>267.64922211730789</v>
      </c>
      <c r="G319" s="8">
        <v>0.89</v>
      </c>
      <c r="H319" s="4">
        <v>449.05</v>
      </c>
      <c r="J319" s="14">
        <v>1</v>
      </c>
      <c r="K319" s="47">
        <f t="shared" si="60"/>
        <v>0</v>
      </c>
      <c r="L319" s="15">
        <f t="shared" si="49"/>
        <v>269.31460674157302</v>
      </c>
      <c r="M319" s="47">
        <f t="shared" si="50"/>
        <v>122.79682937424779</v>
      </c>
      <c r="N319" s="15">
        <f t="shared" si="51"/>
        <v>239.69</v>
      </c>
      <c r="O319" s="47">
        <f t="shared" si="61"/>
        <v>0</v>
      </c>
      <c r="P319" s="15">
        <f t="shared" si="62"/>
        <v>122.79682937424779</v>
      </c>
      <c r="Q319" s="47">
        <f t="shared" si="63"/>
        <v>-4.4781765560914693</v>
      </c>
      <c r="R319" s="15">
        <f t="shared" si="52"/>
        <v>59.099999999999994</v>
      </c>
      <c r="S319" s="47">
        <f t="shared" si="53"/>
        <v>246.86860087909113</v>
      </c>
      <c r="T319" s="6">
        <f t="shared" si="54"/>
        <v>0.97092136928905348</v>
      </c>
      <c r="U319" s="4" t="s">
        <v>336</v>
      </c>
      <c r="AJ319" s="14">
        <v>0.9</v>
      </c>
      <c r="AK319" s="14">
        <v>1</v>
      </c>
    </row>
    <row r="320" spans="2:37" x14ac:dyDescent="0.25">
      <c r="B320" s="16" t="s">
        <v>337</v>
      </c>
      <c r="C320" s="8">
        <v>393.26</v>
      </c>
      <c r="D320" s="14">
        <v>274.08</v>
      </c>
      <c r="E320" s="8">
        <v>118.15</v>
      </c>
      <c r="F320" s="15">
        <f t="shared" si="55"/>
        <v>298.46150321272592</v>
      </c>
      <c r="G320" s="8">
        <v>0.91</v>
      </c>
      <c r="H320" s="4">
        <v>449.31</v>
      </c>
      <c r="J320" s="14">
        <v>1</v>
      </c>
      <c r="K320" s="47">
        <f t="shared" si="60"/>
        <v>0</v>
      </c>
      <c r="L320" s="15">
        <f t="shared" si="49"/>
        <v>301.18681318681314</v>
      </c>
      <c r="M320" s="47">
        <f t="shared" si="50"/>
        <v>124.87453718684324</v>
      </c>
      <c r="N320" s="15">
        <f t="shared" si="51"/>
        <v>274.08</v>
      </c>
      <c r="O320" s="47">
        <f t="shared" si="61"/>
        <v>0</v>
      </c>
      <c r="P320" s="15">
        <f t="shared" si="62"/>
        <v>124.87453718684324</v>
      </c>
      <c r="Q320" s="47">
        <f t="shared" si="63"/>
        <v>2.0777078125954489</v>
      </c>
      <c r="R320" s="15">
        <f t="shared" si="52"/>
        <v>58.150000000000006</v>
      </c>
      <c r="S320" s="47">
        <f t="shared" si="53"/>
        <v>280.18077896244057</v>
      </c>
      <c r="T320" s="6">
        <f t="shared" si="54"/>
        <v>0.97822556213515843</v>
      </c>
      <c r="U320" s="4" t="s">
        <v>337</v>
      </c>
      <c r="AJ320" s="14">
        <v>0.9</v>
      </c>
      <c r="AK320" s="14">
        <v>1</v>
      </c>
    </row>
    <row r="321" spans="2:37" x14ac:dyDescent="0.25">
      <c r="B321" s="16" t="s">
        <v>338</v>
      </c>
      <c r="C321" s="8">
        <v>349.36</v>
      </c>
      <c r="D321" s="14">
        <v>258.51</v>
      </c>
      <c r="E321" s="8">
        <v>118.47</v>
      </c>
      <c r="F321" s="15">
        <f t="shared" si="55"/>
        <v>284.36343119325312</v>
      </c>
      <c r="G321" s="8">
        <v>0.9</v>
      </c>
      <c r="H321" s="4">
        <v>448.99</v>
      </c>
      <c r="J321" s="14">
        <v>1</v>
      </c>
      <c r="K321" s="47">
        <f t="shared" si="60"/>
        <v>0</v>
      </c>
      <c r="L321" s="15">
        <f t="shared" si="49"/>
        <v>287.23333333333329</v>
      </c>
      <c r="M321" s="47">
        <f t="shared" si="50"/>
        <v>125.20210732163324</v>
      </c>
      <c r="N321" s="15">
        <f t="shared" si="51"/>
        <v>258.51</v>
      </c>
      <c r="O321" s="47">
        <f t="shared" si="61"/>
        <v>0</v>
      </c>
      <c r="P321" s="15">
        <f t="shared" si="62"/>
        <v>125.20210732163324</v>
      </c>
      <c r="Q321" s="47">
        <f t="shared" si="63"/>
        <v>0.32757013478999397</v>
      </c>
      <c r="R321" s="15">
        <f t="shared" si="52"/>
        <v>58.47</v>
      </c>
      <c r="S321" s="47">
        <f t="shared" si="53"/>
        <v>265.03992340777643</v>
      </c>
      <c r="T321" s="6">
        <f t="shared" si="54"/>
        <v>0.97536249134161634</v>
      </c>
      <c r="U321" s="4" t="s">
        <v>338</v>
      </c>
      <c r="AJ321" s="14">
        <v>0.9</v>
      </c>
      <c r="AK321" s="14">
        <v>1</v>
      </c>
    </row>
    <row r="322" spans="2:37" x14ac:dyDescent="0.25">
      <c r="B322" s="16" t="s">
        <v>339</v>
      </c>
      <c r="C322" s="8">
        <v>292.5</v>
      </c>
      <c r="D322" s="14">
        <v>262.24</v>
      </c>
      <c r="E322" s="8">
        <v>118.56</v>
      </c>
      <c r="F322" s="15">
        <f t="shared" si="55"/>
        <v>287.79557189088229</v>
      </c>
      <c r="G322" s="8">
        <v>0.91</v>
      </c>
      <c r="H322" s="4">
        <v>450.97</v>
      </c>
      <c r="J322" s="14">
        <v>1</v>
      </c>
      <c r="K322" s="47">
        <f t="shared" si="60"/>
        <v>0</v>
      </c>
      <c r="L322" s="15">
        <f t="shared" si="49"/>
        <v>288.17582417582418</v>
      </c>
      <c r="M322" s="47">
        <f t="shared" si="50"/>
        <v>119.48007381741746</v>
      </c>
      <c r="N322" s="15">
        <f t="shared" si="51"/>
        <v>262.24</v>
      </c>
      <c r="O322" s="47">
        <f t="shared" si="61"/>
        <v>0</v>
      </c>
      <c r="P322" s="15">
        <f t="shared" si="62"/>
        <v>119.48007381741746</v>
      </c>
      <c r="Q322" s="47">
        <f t="shared" si="63"/>
        <v>-5.7220335042157728</v>
      </c>
      <c r="R322" s="15">
        <f t="shared" si="52"/>
        <v>58.56</v>
      </c>
      <c r="S322" s="47">
        <f t="shared" si="53"/>
        <v>268.69888574387505</v>
      </c>
      <c r="T322" s="6">
        <f t="shared" si="54"/>
        <v>0.97596236498713407</v>
      </c>
      <c r="U322" s="4" t="s">
        <v>339</v>
      </c>
      <c r="AJ322" s="14">
        <v>0.9</v>
      </c>
      <c r="AK322" s="14">
        <v>1</v>
      </c>
    </row>
    <row r="323" spans="2:37" x14ac:dyDescent="0.25">
      <c r="B323" s="16" t="s">
        <v>340</v>
      </c>
      <c r="C323" s="8">
        <v>354.68</v>
      </c>
      <c r="D323" s="14">
        <v>224.75</v>
      </c>
      <c r="E323" s="8">
        <v>118.12</v>
      </c>
      <c r="F323" s="15">
        <f t="shared" si="55"/>
        <v>253.89938341792009</v>
      </c>
      <c r="G323" s="8">
        <v>0.88</v>
      </c>
      <c r="H323" s="4">
        <v>451.21</v>
      </c>
      <c r="J323" s="14">
        <v>1</v>
      </c>
      <c r="K323" s="47">
        <f t="shared" si="60"/>
        <v>0</v>
      </c>
      <c r="L323" s="15">
        <f t="shared" si="49"/>
        <v>255.39772727272728</v>
      </c>
      <c r="M323" s="47">
        <f t="shared" si="50"/>
        <v>121.30719927553504</v>
      </c>
      <c r="N323" s="15">
        <f t="shared" si="51"/>
        <v>224.75</v>
      </c>
      <c r="O323" s="47">
        <f t="shared" si="61"/>
        <v>0</v>
      </c>
      <c r="P323" s="15">
        <f t="shared" si="62"/>
        <v>121.30719927553504</v>
      </c>
      <c r="Q323" s="47">
        <f t="shared" si="63"/>
        <v>1.8271254581175782</v>
      </c>
      <c r="R323" s="15">
        <f t="shared" si="52"/>
        <v>58.120000000000005</v>
      </c>
      <c r="S323" s="47">
        <f t="shared" si="53"/>
        <v>232.14326804798799</v>
      </c>
      <c r="T323" s="6">
        <f t="shared" si="54"/>
        <v>0.96815213247338416</v>
      </c>
      <c r="U323" s="4" t="s">
        <v>340</v>
      </c>
      <c r="AJ323" s="14">
        <v>0.9</v>
      </c>
      <c r="AK323" s="14">
        <v>1</v>
      </c>
    </row>
    <row r="324" spans="2:37" x14ac:dyDescent="0.25">
      <c r="B324" s="16" t="s">
        <v>341</v>
      </c>
      <c r="C324" s="8">
        <v>295.3</v>
      </c>
      <c r="D324" s="14">
        <v>234.85</v>
      </c>
      <c r="E324" s="8">
        <v>116.29</v>
      </c>
      <c r="F324" s="15">
        <f t="shared" si="55"/>
        <v>262.06466110485025</v>
      </c>
      <c r="G324" s="8">
        <v>0.89</v>
      </c>
      <c r="H324" s="4">
        <v>452.53</v>
      </c>
      <c r="J324" s="14">
        <v>1</v>
      </c>
      <c r="K324" s="47">
        <f t="shared" si="60"/>
        <v>0</v>
      </c>
      <c r="L324" s="15">
        <f t="shared" ref="L324:L387" si="64">D324/G324</f>
        <v>263.87640449438203</v>
      </c>
      <c r="M324" s="47">
        <f t="shared" ref="M324:M387" si="65">L324*SIN(ACOS(G324))</f>
        <v>120.31722382469897</v>
      </c>
      <c r="N324" s="15">
        <f t="shared" ref="N324:N387" si="66">D324/J324</f>
        <v>234.85</v>
      </c>
      <c r="O324" s="47">
        <f t="shared" si="61"/>
        <v>0</v>
      </c>
      <c r="P324" s="15">
        <f t="shared" si="62"/>
        <v>120.31722382469897</v>
      </c>
      <c r="Q324" s="47">
        <f t="shared" si="63"/>
        <v>-0.98997545083607008</v>
      </c>
      <c r="R324" s="15">
        <f t="shared" ref="R324:R387" si="67">E324-$V$4</f>
        <v>56.290000000000006</v>
      </c>
      <c r="S324" s="47">
        <f t="shared" ref="S324:S387" si="68">IF(R324&gt;1,SQRT((D324)^2+(R324)^2),0)</f>
        <v>241.5017320848859</v>
      </c>
      <c r="T324" s="6">
        <f t="shared" ref="T324:T387" si="69">IF(S324&gt;0,D324/S324,1)</f>
        <v>0.97245679346702207</v>
      </c>
      <c r="U324" s="4" t="s">
        <v>341</v>
      </c>
      <c r="AJ324" s="14">
        <v>0.9</v>
      </c>
      <c r="AK324" s="14">
        <v>1</v>
      </c>
    </row>
    <row r="325" spans="2:37" x14ac:dyDescent="0.25">
      <c r="B325" s="16" t="s">
        <v>342</v>
      </c>
      <c r="C325" s="8">
        <v>334.26</v>
      </c>
      <c r="D325" s="14">
        <v>249.76</v>
      </c>
      <c r="E325" s="8">
        <v>116.12</v>
      </c>
      <c r="F325" s="15">
        <f t="shared" si="55"/>
        <v>275.43404292134989</v>
      </c>
      <c r="G325" s="8">
        <v>0.9</v>
      </c>
      <c r="H325" s="4">
        <v>447.68</v>
      </c>
      <c r="J325" s="14">
        <v>1</v>
      </c>
      <c r="K325" s="47">
        <f t="shared" si="60"/>
        <v>0</v>
      </c>
      <c r="L325" s="15">
        <f t="shared" si="64"/>
        <v>277.51111111111112</v>
      </c>
      <c r="M325" s="47">
        <f t="shared" si="65"/>
        <v>120.96428890430205</v>
      </c>
      <c r="N325" s="15">
        <f t="shared" si="66"/>
        <v>249.76</v>
      </c>
      <c r="O325" s="47">
        <f t="shared" si="61"/>
        <v>0</v>
      </c>
      <c r="P325" s="15">
        <f t="shared" si="62"/>
        <v>120.96428890430205</v>
      </c>
      <c r="Q325" s="47">
        <f t="shared" si="63"/>
        <v>0.64706507960308102</v>
      </c>
      <c r="R325" s="15">
        <f t="shared" si="67"/>
        <v>56.120000000000005</v>
      </c>
      <c r="S325" s="47">
        <f t="shared" si="68"/>
        <v>255.98732781135865</v>
      </c>
      <c r="T325" s="6">
        <f t="shared" si="69"/>
        <v>0.97567329654713342</v>
      </c>
      <c r="U325" s="4" t="s">
        <v>342</v>
      </c>
      <c r="AJ325" s="14">
        <v>0.9</v>
      </c>
      <c r="AK325" s="14">
        <v>1</v>
      </c>
    </row>
    <row r="326" spans="2:37" x14ac:dyDescent="0.25">
      <c r="B326" s="16" t="s">
        <v>343</v>
      </c>
      <c r="C326" s="8">
        <v>360.34</v>
      </c>
      <c r="D326" s="14">
        <v>256.19</v>
      </c>
      <c r="E326" s="8">
        <v>118.24</v>
      </c>
      <c r="F326" s="15">
        <f t="shared" si="55"/>
        <v>282.1595536217053</v>
      </c>
      <c r="G326" s="8">
        <v>0.9</v>
      </c>
      <c r="H326" s="4">
        <v>448.64</v>
      </c>
      <c r="J326" s="14">
        <v>1</v>
      </c>
      <c r="K326" s="47">
        <f t="shared" si="60"/>
        <v>0</v>
      </c>
      <c r="L326" s="15">
        <f t="shared" si="64"/>
        <v>284.65555555555557</v>
      </c>
      <c r="M326" s="47">
        <f t="shared" si="65"/>
        <v>124.07848003840944</v>
      </c>
      <c r="N326" s="15">
        <f t="shared" si="66"/>
        <v>256.19</v>
      </c>
      <c r="O326" s="47">
        <f t="shared" si="61"/>
        <v>0</v>
      </c>
      <c r="P326" s="15">
        <f t="shared" si="62"/>
        <v>124.07848003840944</v>
      </c>
      <c r="Q326" s="47">
        <f t="shared" si="63"/>
        <v>3.1141911341073865</v>
      </c>
      <c r="R326" s="15">
        <f t="shared" si="67"/>
        <v>58.239999999999995</v>
      </c>
      <c r="S326" s="47">
        <f t="shared" si="68"/>
        <v>262.72649980540598</v>
      </c>
      <c r="T326" s="6">
        <f t="shared" si="69"/>
        <v>0.9751205157825823</v>
      </c>
      <c r="U326" s="4" t="s">
        <v>343</v>
      </c>
      <c r="AJ326" s="14">
        <v>0.9</v>
      </c>
      <c r="AK326" s="14">
        <v>1</v>
      </c>
    </row>
    <row r="327" spans="2:37" x14ac:dyDescent="0.25">
      <c r="B327" s="16" t="s">
        <v>344</v>
      </c>
      <c r="C327" s="8">
        <v>346.36</v>
      </c>
      <c r="D327" s="14">
        <v>275.89</v>
      </c>
      <c r="E327" s="8">
        <v>119.56</v>
      </c>
      <c r="F327" s="15">
        <f t="shared" si="55"/>
        <v>300.68236679260059</v>
      </c>
      <c r="G327" s="8">
        <v>0.91</v>
      </c>
      <c r="H327" s="4">
        <v>449.33</v>
      </c>
      <c r="J327" s="14">
        <v>1</v>
      </c>
      <c r="K327" s="47">
        <f t="shared" si="60"/>
        <v>0</v>
      </c>
      <c r="L327" s="15">
        <f t="shared" si="64"/>
        <v>303.17582417582418</v>
      </c>
      <c r="M327" s="47">
        <f t="shared" si="65"/>
        <v>125.69919754990582</v>
      </c>
      <c r="N327" s="15">
        <f t="shared" si="66"/>
        <v>275.89</v>
      </c>
      <c r="O327" s="47">
        <f t="shared" si="61"/>
        <v>0</v>
      </c>
      <c r="P327" s="15">
        <f t="shared" si="62"/>
        <v>125.69919754990582</v>
      </c>
      <c r="Q327" s="47">
        <f t="shared" si="63"/>
        <v>1.6207175114963803</v>
      </c>
      <c r="R327" s="15">
        <f t="shared" si="67"/>
        <v>59.56</v>
      </c>
      <c r="S327" s="47">
        <f t="shared" si="68"/>
        <v>282.24578951686772</v>
      </c>
      <c r="T327" s="6">
        <f t="shared" si="69"/>
        <v>0.97748136640852212</v>
      </c>
      <c r="U327" s="4" t="s">
        <v>344</v>
      </c>
      <c r="AJ327" s="14">
        <v>0.9</v>
      </c>
      <c r="AK327" s="14">
        <v>1</v>
      </c>
    </row>
    <row r="328" spans="2:37" x14ac:dyDescent="0.25">
      <c r="B328" s="16" t="s">
        <v>345</v>
      </c>
      <c r="C328" s="8">
        <v>418.12</v>
      </c>
      <c r="D328" s="14">
        <v>265.19</v>
      </c>
      <c r="E328" s="8">
        <v>118.2</v>
      </c>
      <c r="F328" s="15">
        <f t="shared" si="55"/>
        <v>290.33941534004646</v>
      </c>
      <c r="G328" s="8">
        <v>0.91</v>
      </c>
      <c r="H328" s="4">
        <v>449.23</v>
      </c>
      <c r="J328" s="14">
        <v>1</v>
      </c>
      <c r="K328" s="47">
        <f t="shared" si="60"/>
        <v>0</v>
      </c>
      <c r="L328" s="15">
        <f t="shared" si="64"/>
        <v>291.41758241758242</v>
      </c>
      <c r="M328" s="47">
        <f t="shared" si="65"/>
        <v>120.82413352517136</v>
      </c>
      <c r="N328" s="15">
        <f t="shared" si="66"/>
        <v>265.19</v>
      </c>
      <c r="O328" s="47">
        <f t="shared" si="61"/>
        <v>0</v>
      </c>
      <c r="P328" s="15">
        <f t="shared" si="62"/>
        <v>120.82413352517136</v>
      </c>
      <c r="Q328" s="47">
        <f t="shared" si="63"/>
        <v>-4.8750640247344563</v>
      </c>
      <c r="R328" s="15">
        <f t="shared" si="67"/>
        <v>58.2</v>
      </c>
      <c r="S328" s="47">
        <f t="shared" si="68"/>
        <v>271.50133719744366</v>
      </c>
      <c r="T328" s="6">
        <f t="shared" si="69"/>
        <v>0.97675393696918011</v>
      </c>
      <c r="U328" s="4" t="s">
        <v>345</v>
      </c>
      <c r="AJ328" s="14">
        <v>0.9</v>
      </c>
      <c r="AK328" s="14">
        <v>1</v>
      </c>
    </row>
    <row r="329" spans="2:37" x14ac:dyDescent="0.25">
      <c r="B329" s="16" t="s">
        <v>346</v>
      </c>
      <c r="C329" s="8">
        <v>367.74</v>
      </c>
      <c r="D329" s="14">
        <v>271.72000000000003</v>
      </c>
      <c r="E329" s="8">
        <v>119.97</v>
      </c>
      <c r="F329" s="15">
        <f t="shared" si="55"/>
        <v>297.02619295274286</v>
      </c>
      <c r="G329" s="8">
        <v>0.91</v>
      </c>
      <c r="H329" s="4">
        <v>448.67</v>
      </c>
      <c r="J329" s="14">
        <v>1</v>
      </c>
      <c r="K329" s="47">
        <f t="shared" si="60"/>
        <v>0</v>
      </c>
      <c r="L329" s="15">
        <f t="shared" si="64"/>
        <v>298.5934065934066</v>
      </c>
      <c r="M329" s="47">
        <f t="shared" si="65"/>
        <v>123.79928942064015</v>
      </c>
      <c r="N329" s="15">
        <f t="shared" si="66"/>
        <v>271.72000000000003</v>
      </c>
      <c r="O329" s="47">
        <f t="shared" si="61"/>
        <v>0</v>
      </c>
      <c r="P329" s="15">
        <f t="shared" si="62"/>
        <v>123.79928942064015</v>
      </c>
      <c r="Q329" s="47">
        <f t="shared" si="63"/>
        <v>2.975155895468788</v>
      </c>
      <c r="R329" s="15">
        <f t="shared" si="67"/>
        <v>59.97</v>
      </c>
      <c r="S329" s="47">
        <f t="shared" si="68"/>
        <v>278.25915851953556</v>
      </c>
      <c r="T329" s="6">
        <f t="shared" si="69"/>
        <v>0.97649975456575511</v>
      </c>
      <c r="U329" s="4" t="s">
        <v>346</v>
      </c>
      <c r="AJ329" s="14">
        <v>0.9</v>
      </c>
      <c r="AK329" s="14">
        <v>1</v>
      </c>
    </row>
    <row r="330" spans="2:37" x14ac:dyDescent="0.25">
      <c r="B330" s="16" t="s">
        <v>347</v>
      </c>
      <c r="C330" s="8">
        <v>278</v>
      </c>
      <c r="D330" s="14">
        <v>261.47000000000003</v>
      </c>
      <c r="E330" s="8">
        <v>120.83</v>
      </c>
      <c r="F330" s="15">
        <f t="shared" si="55"/>
        <v>288.03897271029143</v>
      </c>
      <c r="G330" s="8">
        <v>0.9</v>
      </c>
      <c r="H330" s="4">
        <v>450.11</v>
      </c>
      <c r="J330" s="14">
        <v>1</v>
      </c>
      <c r="K330" s="47">
        <f t="shared" si="60"/>
        <v>0</v>
      </c>
      <c r="L330" s="15">
        <f t="shared" si="64"/>
        <v>290.52222222222224</v>
      </c>
      <c r="M330" s="47">
        <f t="shared" si="65"/>
        <v>126.63570075195331</v>
      </c>
      <c r="N330" s="15">
        <f t="shared" si="66"/>
        <v>261.47000000000003</v>
      </c>
      <c r="O330" s="47">
        <f t="shared" si="61"/>
        <v>0</v>
      </c>
      <c r="P330" s="15">
        <f t="shared" si="62"/>
        <v>126.63570075195331</v>
      </c>
      <c r="Q330" s="47">
        <f t="shared" si="63"/>
        <v>2.8364113313131583</v>
      </c>
      <c r="R330" s="15">
        <f t="shared" si="67"/>
        <v>60.83</v>
      </c>
      <c r="S330" s="47">
        <f t="shared" si="68"/>
        <v>268.45269564673777</v>
      </c>
      <c r="T330" s="6">
        <f t="shared" si="69"/>
        <v>0.97398910213989276</v>
      </c>
      <c r="U330" s="4" t="s">
        <v>347</v>
      </c>
      <c r="AJ330" s="14">
        <v>0.9</v>
      </c>
      <c r="AK330" s="14">
        <v>1</v>
      </c>
    </row>
    <row r="331" spans="2:37" x14ac:dyDescent="0.25">
      <c r="B331" s="16" t="s">
        <v>348</v>
      </c>
      <c r="C331" s="8">
        <v>352.8</v>
      </c>
      <c r="D331" s="14">
        <v>234.1</v>
      </c>
      <c r="E331" s="8">
        <v>117.77</v>
      </c>
      <c r="F331" s="15">
        <f t="shared" si="55"/>
        <v>262.05454184196083</v>
      </c>
      <c r="G331" s="8">
        <v>0.89</v>
      </c>
      <c r="H331" s="4">
        <v>447.88</v>
      </c>
      <c r="J331" s="14">
        <v>1</v>
      </c>
      <c r="K331" s="47">
        <f t="shared" si="60"/>
        <v>0</v>
      </c>
      <c r="L331" s="15">
        <f t="shared" si="64"/>
        <v>263.03370786516854</v>
      </c>
      <c r="M331" s="47">
        <f t="shared" si="65"/>
        <v>119.93298742755813</v>
      </c>
      <c r="N331" s="15">
        <f t="shared" si="66"/>
        <v>234.1</v>
      </c>
      <c r="O331" s="47">
        <f t="shared" si="61"/>
        <v>0</v>
      </c>
      <c r="P331" s="15">
        <f t="shared" si="62"/>
        <v>119.93298742755813</v>
      </c>
      <c r="Q331" s="47">
        <f t="shared" si="63"/>
        <v>-6.7027133243951766</v>
      </c>
      <c r="R331" s="15">
        <f t="shared" si="67"/>
        <v>57.769999999999996</v>
      </c>
      <c r="S331" s="47">
        <f t="shared" si="68"/>
        <v>241.12275483661844</v>
      </c>
      <c r="T331" s="6">
        <f t="shared" si="69"/>
        <v>0.97087477355101981</v>
      </c>
      <c r="U331" s="4" t="s">
        <v>348</v>
      </c>
      <c r="AJ331" s="14">
        <v>0.9</v>
      </c>
      <c r="AK331" s="14">
        <v>1</v>
      </c>
    </row>
    <row r="332" spans="2:37" x14ac:dyDescent="0.25">
      <c r="B332" s="16" t="s">
        <v>349</v>
      </c>
      <c r="C332" s="8">
        <v>296.36</v>
      </c>
      <c r="D332" s="14">
        <v>240.9</v>
      </c>
      <c r="E332" s="8">
        <v>125.64</v>
      </c>
      <c r="F332" s="15">
        <f t="shared" si="55"/>
        <v>271.69508571190613</v>
      </c>
      <c r="G332" s="8">
        <v>0.88</v>
      </c>
      <c r="H332" s="4">
        <v>447.95</v>
      </c>
      <c r="J332" s="14">
        <v>1</v>
      </c>
      <c r="K332" s="47">
        <f t="shared" si="60"/>
        <v>0</v>
      </c>
      <c r="L332" s="15">
        <f t="shared" si="64"/>
        <v>273.75</v>
      </c>
      <c r="M332" s="47">
        <f t="shared" si="65"/>
        <v>130.02404585306513</v>
      </c>
      <c r="N332" s="15">
        <f t="shared" si="66"/>
        <v>240.9</v>
      </c>
      <c r="O332" s="47">
        <f t="shared" si="61"/>
        <v>0</v>
      </c>
      <c r="P332" s="15">
        <f t="shared" si="62"/>
        <v>130.02404585306513</v>
      </c>
      <c r="Q332" s="47">
        <f t="shared" si="63"/>
        <v>10.091058425507001</v>
      </c>
      <c r="R332" s="15">
        <f t="shared" si="67"/>
        <v>65.64</v>
      </c>
      <c r="S332" s="47">
        <f t="shared" si="68"/>
        <v>249.68263776242034</v>
      </c>
      <c r="T332" s="6">
        <f t="shared" si="69"/>
        <v>0.96482479582430059</v>
      </c>
      <c r="U332" s="4" t="s">
        <v>349</v>
      </c>
      <c r="AJ332" s="14">
        <v>0.9</v>
      </c>
      <c r="AK332" s="14">
        <v>1</v>
      </c>
    </row>
    <row r="333" spans="2:37" x14ac:dyDescent="0.25">
      <c r="B333" s="16" t="s">
        <v>350</v>
      </c>
      <c r="C333" s="8">
        <v>338.32</v>
      </c>
      <c r="D333" s="14">
        <v>200.68</v>
      </c>
      <c r="E333" s="8">
        <v>120.12</v>
      </c>
      <c r="F333" s="15">
        <f t="shared" si="55"/>
        <v>233.88304085589448</v>
      </c>
      <c r="G333" s="8">
        <v>0.84</v>
      </c>
      <c r="H333" s="4">
        <v>443.16</v>
      </c>
      <c r="J333" s="14">
        <v>1</v>
      </c>
      <c r="K333" s="47">
        <f t="shared" si="60"/>
        <v>0</v>
      </c>
      <c r="L333" s="15">
        <f t="shared" si="64"/>
        <v>238.90476190476193</v>
      </c>
      <c r="M333" s="47">
        <f t="shared" si="65"/>
        <v>129.62647438224559</v>
      </c>
      <c r="N333" s="15">
        <f t="shared" si="66"/>
        <v>200.68</v>
      </c>
      <c r="O333" s="47">
        <f t="shared" si="61"/>
        <v>0</v>
      </c>
      <c r="P333" s="15">
        <f t="shared" si="62"/>
        <v>129.62647438224559</v>
      </c>
      <c r="Q333" s="47">
        <f t="shared" si="63"/>
        <v>-0.39757147081954258</v>
      </c>
      <c r="R333" s="15">
        <f t="shared" si="67"/>
        <v>60.120000000000005</v>
      </c>
      <c r="S333" s="47">
        <f t="shared" si="68"/>
        <v>209.49194924865253</v>
      </c>
      <c r="T333" s="6">
        <f t="shared" si="69"/>
        <v>0.9579365733134052</v>
      </c>
      <c r="U333" s="4" t="s">
        <v>350</v>
      </c>
      <c r="AJ333" s="14">
        <v>0.9</v>
      </c>
      <c r="AK333" s="14">
        <v>1</v>
      </c>
    </row>
    <row r="334" spans="2:37" x14ac:dyDescent="0.25">
      <c r="B334" s="16" t="s">
        <v>351</v>
      </c>
      <c r="C334" s="8">
        <v>399.74</v>
      </c>
      <c r="D334" s="14">
        <v>279.72000000000003</v>
      </c>
      <c r="E334" s="8">
        <v>110.07</v>
      </c>
      <c r="F334" s="15">
        <f t="shared" si="55"/>
        <v>300.59721106490662</v>
      </c>
      <c r="G334" s="8">
        <v>0.93</v>
      </c>
      <c r="H334" s="4">
        <v>442.4</v>
      </c>
      <c r="J334" s="14">
        <v>1</v>
      </c>
      <c r="K334" s="47">
        <f t="shared" si="60"/>
        <v>0</v>
      </c>
      <c r="L334" s="15">
        <f t="shared" si="64"/>
        <v>300.77419354838713</v>
      </c>
      <c r="M334" s="47">
        <f t="shared" si="65"/>
        <v>110.55241790518477</v>
      </c>
      <c r="N334" s="15">
        <f t="shared" si="66"/>
        <v>279.72000000000003</v>
      </c>
      <c r="O334" s="47">
        <f t="shared" si="61"/>
        <v>0</v>
      </c>
      <c r="P334" s="15">
        <f t="shared" si="62"/>
        <v>110.55241790518477</v>
      </c>
      <c r="Q334" s="47">
        <f t="shared" si="63"/>
        <v>-19.074056477060822</v>
      </c>
      <c r="R334" s="15">
        <f t="shared" si="67"/>
        <v>50.069999999999993</v>
      </c>
      <c r="S334" s="47">
        <f t="shared" si="68"/>
        <v>284.16594324443599</v>
      </c>
      <c r="T334" s="6">
        <f t="shared" si="69"/>
        <v>0.98435441209571117</v>
      </c>
      <c r="U334" s="4" t="s">
        <v>351</v>
      </c>
      <c r="AJ334" s="14">
        <v>0.9</v>
      </c>
      <c r="AK334" s="14">
        <v>1</v>
      </c>
    </row>
    <row r="335" spans="2:37" x14ac:dyDescent="0.25">
      <c r="B335" s="16" t="s">
        <v>352</v>
      </c>
      <c r="C335" s="8">
        <v>314.32</v>
      </c>
      <c r="D335" s="14">
        <v>250.93</v>
      </c>
      <c r="E335" s="8">
        <v>110</v>
      </c>
      <c r="F335" s="15">
        <f t="shared" si="55"/>
        <v>273.98150466774212</v>
      </c>
      <c r="G335" s="8">
        <v>0.91</v>
      </c>
      <c r="H335" s="4">
        <v>444.07</v>
      </c>
      <c r="J335" s="14">
        <v>1</v>
      </c>
      <c r="K335" s="47">
        <f t="shared" si="60"/>
        <v>0</v>
      </c>
      <c r="L335" s="15">
        <f t="shared" si="64"/>
        <v>275.74725274725273</v>
      </c>
      <c r="M335" s="47">
        <f t="shared" si="65"/>
        <v>114.32708558192709</v>
      </c>
      <c r="N335" s="15">
        <f t="shared" si="66"/>
        <v>250.93</v>
      </c>
      <c r="O335" s="47">
        <f t="shared" si="61"/>
        <v>0</v>
      </c>
      <c r="P335" s="15">
        <f t="shared" si="62"/>
        <v>114.32708558192709</v>
      </c>
      <c r="Q335" s="47">
        <f t="shared" si="63"/>
        <v>3.7746676767423253</v>
      </c>
      <c r="R335" s="15">
        <f t="shared" si="67"/>
        <v>50</v>
      </c>
      <c r="S335" s="47">
        <f t="shared" si="68"/>
        <v>255.86298071428777</v>
      </c>
      <c r="T335" s="6">
        <f t="shared" si="69"/>
        <v>0.98072022494025335</v>
      </c>
      <c r="U335" s="4" t="s">
        <v>352</v>
      </c>
      <c r="AJ335" s="14">
        <v>0.9</v>
      </c>
      <c r="AK335" s="14">
        <v>1</v>
      </c>
    </row>
    <row r="336" spans="2:37" x14ac:dyDescent="0.25">
      <c r="B336" s="16" t="s">
        <v>353</v>
      </c>
      <c r="C336" s="8">
        <v>310.60000000000002</v>
      </c>
      <c r="D336" s="14">
        <v>265.26</v>
      </c>
      <c r="E336" s="8">
        <v>111.38</v>
      </c>
      <c r="F336" s="15">
        <f t="shared" si="55"/>
        <v>287.69492870052471</v>
      </c>
      <c r="G336" s="8">
        <v>0.92</v>
      </c>
      <c r="H336" s="4">
        <v>444.54</v>
      </c>
      <c r="J336" s="14">
        <v>1</v>
      </c>
      <c r="K336" s="47">
        <f t="shared" si="60"/>
        <v>0</v>
      </c>
      <c r="L336" s="15">
        <f t="shared" si="64"/>
        <v>288.32608695652169</v>
      </c>
      <c r="M336" s="47">
        <f t="shared" si="65"/>
        <v>113.00028681228962</v>
      </c>
      <c r="N336" s="15">
        <f t="shared" si="66"/>
        <v>265.26</v>
      </c>
      <c r="O336" s="47">
        <f t="shared" si="61"/>
        <v>0</v>
      </c>
      <c r="P336" s="15">
        <f t="shared" si="62"/>
        <v>113.00028681228962</v>
      </c>
      <c r="Q336" s="47">
        <f t="shared" si="63"/>
        <v>-1.3267987696374774</v>
      </c>
      <c r="R336" s="15">
        <f t="shared" si="67"/>
        <v>51.379999999999995</v>
      </c>
      <c r="S336" s="47">
        <f t="shared" si="68"/>
        <v>270.19025148957542</v>
      </c>
      <c r="T336" s="6">
        <f t="shared" si="69"/>
        <v>0.98175266701002484</v>
      </c>
      <c r="U336" s="4" t="s">
        <v>353</v>
      </c>
      <c r="AJ336" s="14">
        <v>0.9</v>
      </c>
      <c r="AK336" s="14">
        <v>1</v>
      </c>
    </row>
    <row r="337" spans="2:37" x14ac:dyDescent="0.25">
      <c r="B337" s="16" t="s">
        <v>354</v>
      </c>
      <c r="C337" s="8">
        <v>404.22</v>
      </c>
      <c r="D337" s="14">
        <v>252.22</v>
      </c>
      <c r="E337" s="8">
        <v>111.14</v>
      </c>
      <c r="F337" s="15">
        <f t="shared" si="55"/>
        <v>275.62116754705181</v>
      </c>
      <c r="G337" s="8">
        <v>0.91</v>
      </c>
      <c r="H337" s="4">
        <v>444.98</v>
      </c>
      <c r="J337" s="14">
        <v>1</v>
      </c>
      <c r="K337" s="47">
        <f t="shared" si="60"/>
        <v>0</v>
      </c>
      <c r="L337" s="15">
        <f t="shared" si="64"/>
        <v>277.16483516483515</v>
      </c>
      <c r="M337" s="47">
        <f t="shared" si="65"/>
        <v>114.91482694565677</v>
      </c>
      <c r="N337" s="15">
        <f t="shared" si="66"/>
        <v>252.22</v>
      </c>
      <c r="O337" s="47">
        <f t="shared" si="61"/>
        <v>0</v>
      </c>
      <c r="P337" s="15">
        <f t="shared" si="62"/>
        <v>114.91482694565677</v>
      </c>
      <c r="Q337" s="47">
        <f t="shared" si="63"/>
        <v>1.9145401333671543</v>
      </c>
      <c r="R337" s="15">
        <f t="shared" si="67"/>
        <v>51.14</v>
      </c>
      <c r="S337" s="47">
        <f t="shared" si="68"/>
        <v>257.35234213039524</v>
      </c>
      <c r="T337" s="6">
        <f t="shared" si="69"/>
        <v>0.98005713844331444</v>
      </c>
      <c r="U337" s="4" t="s">
        <v>354</v>
      </c>
      <c r="AJ337" s="14">
        <v>0.9</v>
      </c>
      <c r="AK337" s="14">
        <v>1</v>
      </c>
    </row>
    <row r="338" spans="2:37" x14ac:dyDescent="0.25">
      <c r="B338" s="16" t="s">
        <v>355</v>
      </c>
      <c r="C338" s="8">
        <v>378.78</v>
      </c>
      <c r="D338" s="14">
        <v>227.96</v>
      </c>
      <c r="E338" s="8">
        <v>110.27</v>
      </c>
      <c r="F338" s="15">
        <f t="shared" ref="F338:F401" si="70">SQRT((D338)^2+(E338)^2)</f>
        <v>253.22960826096147</v>
      </c>
      <c r="G338" s="8">
        <v>0.89</v>
      </c>
      <c r="H338" s="4">
        <v>442.51</v>
      </c>
      <c r="J338" s="14">
        <v>1</v>
      </c>
      <c r="K338" s="47">
        <f t="shared" si="60"/>
        <v>0</v>
      </c>
      <c r="L338" s="15">
        <f t="shared" si="64"/>
        <v>256.13483146067415</v>
      </c>
      <c r="M338" s="47">
        <f t="shared" si="65"/>
        <v>116.78737212296519</v>
      </c>
      <c r="N338" s="15">
        <f t="shared" si="66"/>
        <v>227.96</v>
      </c>
      <c r="O338" s="47">
        <f t="shared" si="61"/>
        <v>0</v>
      </c>
      <c r="P338" s="15">
        <f t="shared" si="62"/>
        <v>116.78737212296519</v>
      </c>
      <c r="Q338" s="47">
        <f t="shared" si="63"/>
        <v>1.8725451773084245</v>
      </c>
      <c r="R338" s="15">
        <f t="shared" si="67"/>
        <v>50.269999999999996</v>
      </c>
      <c r="S338" s="47">
        <f t="shared" si="68"/>
        <v>233.43700327925734</v>
      </c>
      <c r="T338" s="6">
        <f t="shared" si="69"/>
        <v>0.97653755316287505</v>
      </c>
      <c r="U338" s="4" t="s">
        <v>355</v>
      </c>
      <c r="AJ338" s="14">
        <v>0.9</v>
      </c>
      <c r="AK338" s="14">
        <v>1</v>
      </c>
    </row>
    <row r="339" spans="2:37" x14ac:dyDescent="0.25">
      <c r="B339" s="16" t="s">
        <v>356</v>
      </c>
      <c r="C339" s="8">
        <v>325.5</v>
      </c>
      <c r="D339" s="14">
        <v>230.48</v>
      </c>
      <c r="E339" s="8">
        <v>110.01</v>
      </c>
      <c r="F339" s="15">
        <f t="shared" si="70"/>
        <v>255.38839147463221</v>
      </c>
      <c r="G339" s="8">
        <v>0.9</v>
      </c>
      <c r="H339" s="4">
        <v>443.01</v>
      </c>
      <c r="J339" s="14">
        <v>1</v>
      </c>
      <c r="K339" s="47">
        <f t="shared" si="60"/>
        <v>0</v>
      </c>
      <c r="L339" s="15">
        <f t="shared" si="64"/>
        <v>256.08888888888885</v>
      </c>
      <c r="M339" s="47">
        <f t="shared" si="65"/>
        <v>111.62655872302823</v>
      </c>
      <c r="N339" s="15">
        <f t="shared" si="66"/>
        <v>230.48</v>
      </c>
      <c r="O339" s="47">
        <f t="shared" si="61"/>
        <v>0</v>
      </c>
      <c r="P339" s="15">
        <f t="shared" si="62"/>
        <v>111.62655872302823</v>
      </c>
      <c r="Q339" s="47">
        <f t="shared" si="63"/>
        <v>-5.1608133999369699</v>
      </c>
      <c r="R339" s="15">
        <f t="shared" si="67"/>
        <v>50.010000000000005</v>
      </c>
      <c r="S339" s="47">
        <f t="shared" si="68"/>
        <v>235.84323288998561</v>
      </c>
      <c r="T339" s="6">
        <f t="shared" si="69"/>
        <v>0.9772593310214357</v>
      </c>
      <c r="U339" s="4" t="s">
        <v>356</v>
      </c>
      <c r="AJ339" s="14">
        <v>0.9</v>
      </c>
      <c r="AK339" s="14">
        <v>1</v>
      </c>
    </row>
    <row r="340" spans="2:37" x14ac:dyDescent="0.25">
      <c r="B340" s="16" t="s">
        <v>357</v>
      </c>
      <c r="C340" s="8">
        <v>254.2</v>
      </c>
      <c r="D340" s="14">
        <v>225.8</v>
      </c>
      <c r="E340" s="8">
        <v>110.57</v>
      </c>
      <c r="F340" s="15">
        <f t="shared" si="70"/>
        <v>251.4187043559011</v>
      </c>
      <c r="G340" s="8">
        <v>0.89</v>
      </c>
      <c r="H340" s="4">
        <v>445.61</v>
      </c>
      <c r="J340" s="14">
        <v>1</v>
      </c>
      <c r="K340" s="47">
        <f t="shared" si="60"/>
        <v>0</v>
      </c>
      <c r="L340" s="15">
        <f t="shared" si="64"/>
        <v>253.70786516853934</v>
      </c>
      <c r="M340" s="47">
        <f t="shared" si="65"/>
        <v>115.68077129919961</v>
      </c>
      <c r="N340" s="15">
        <f t="shared" si="66"/>
        <v>225.8</v>
      </c>
      <c r="O340" s="47">
        <f t="shared" si="61"/>
        <v>0</v>
      </c>
      <c r="P340" s="15">
        <f t="shared" si="62"/>
        <v>115.68077129919961</v>
      </c>
      <c r="Q340" s="47">
        <f t="shared" si="63"/>
        <v>4.0542125761713805</v>
      </c>
      <c r="R340" s="15">
        <f t="shared" si="67"/>
        <v>50.569999999999993</v>
      </c>
      <c r="S340" s="47">
        <f t="shared" si="68"/>
        <v>231.39352821546242</v>
      </c>
      <c r="T340" s="6">
        <f t="shared" si="69"/>
        <v>0.97582677329569045</v>
      </c>
      <c r="U340" s="4" t="s">
        <v>357</v>
      </c>
      <c r="AJ340" s="14">
        <v>0.9</v>
      </c>
      <c r="AK340" s="14">
        <v>1</v>
      </c>
    </row>
    <row r="341" spans="2:37" x14ac:dyDescent="0.25">
      <c r="B341" s="16" t="s">
        <v>358</v>
      </c>
      <c r="C341" s="8">
        <v>331</v>
      </c>
      <c r="D341" s="14">
        <v>236.75</v>
      </c>
      <c r="E341" s="8">
        <v>112.03</v>
      </c>
      <c r="F341" s="15">
        <f t="shared" si="70"/>
        <v>261.91846708470177</v>
      </c>
      <c r="G341" s="8">
        <v>0.9</v>
      </c>
      <c r="H341" s="4">
        <v>446.09</v>
      </c>
      <c r="J341" s="14">
        <v>1</v>
      </c>
      <c r="K341" s="47">
        <f t="shared" si="60"/>
        <v>0</v>
      </c>
      <c r="L341" s="15">
        <f t="shared" si="64"/>
        <v>263.05555555555554</v>
      </c>
      <c r="M341" s="47">
        <f t="shared" si="65"/>
        <v>114.66325832036158</v>
      </c>
      <c r="N341" s="15">
        <f t="shared" si="66"/>
        <v>236.75</v>
      </c>
      <c r="O341" s="47">
        <f t="shared" si="61"/>
        <v>0</v>
      </c>
      <c r="P341" s="15">
        <f t="shared" si="62"/>
        <v>114.66325832036158</v>
      </c>
      <c r="Q341" s="47">
        <f t="shared" si="63"/>
        <v>-1.0175129788380275</v>
      </c>
      <c r="R341" s="15">
        <f t="shared" si="67"/>
        <v>52.03</v>
      </c>
      <c r="S341" s="47">
        <f t="shared" si="68"/>
        <v>242.39984199664818</v>
      </c>
      <c r="T341" s="6">
        <f t="shared" si="69"/>
        <v>0.97669205577812912</v>
      </c>
      <c r="U341" s="4" t="s">
        <v>358</v>
      </c>
      <c r="AJ341" s="14">
        <v>0.9</v>
      </c>
      <c r="AK341" s="14">
        <v>1</v>
      </c>
    </row>
    <row r="342" spans="2:37" x14ac:dyDescent="0.25">
      <c r="B342" s="16" t="s">
        <v>359</v>
      </c>
      <c r="C342" s="8">
        <v>404.96</v>
      </c>
      <c r="D342" s="14">
        <v>249.12</v>
      </c>
      <c r="E342" s="8">
        <v>113.7</v>
      </c>
      <c r="F342" s="15">
        <f t="shared" si="70"/>
        <v>273.84021691490096</v>
      </c>
      <c r="G342" s="8">
        <v>0.9</v>
      </c>
      <c r="H342" s="4">
        <v>448.88</v>
      </c>
      <c r="J342" s="14">
        <v>1</v>
      </c>
      <c r="K342" s="47">
        <f t="shared" si="60"/>
        <v>0</v>
      </c>
      <c r="L342" s="15">
        <f t="shared" si="64"/>
        <v>276.8</v>
      </c>
      <c r="M342" s="47">
        <f t="shared" si="65"/>
        <v>120.65432275720583</v>
      </c>
      <c r="N342" s="15">
        <f t="shared" si="66"/>
        <v>249.12</v>
      </c>
      <c r="O342" s="47">
        <f t="shared" si="61"/>
        <v>0</v>
      </c>
      <c r="P342" s="15">
        <f t="shared" si="62"/>
        <v>120.65432275720583</v>
      </c>
      <c r="Q342" s="47">
        <f t="shared" si="63"/>
        <v>5.9910644368442547</v>
      </c>
      <c r="R342" s="15">
        <f t="shared" si="67"/>
        <v>53.7</v>
      </c>
      <c r="S342" s="47">
        <f t="shared" si="68"/>
        <v>254.84203813342884</v>
      </c>
      <c r="T342" s="6">
        <f t="shared" si="69"/>
        <v>0.97754672590386005</v>
      </c>
      <c r="U342" s="4" t="s">
        <v>359</v>
      </c>
      <c r="AJ342" s="14">
        <v>0.9</v>
      </c>
      <c r="AK342" s="14">
        <v>1</v>
      </c>
    </row>
    <row r="343" spans="2:37" x14ac:dyDescent="0.25">
      <c r="B343" s="16" t="s">
        <v>360</v>
      </c>
      <c r="C343" s="8">
        <v>349</v>
      </c>
      <c r="D343" s="14">
        <v>266.64999999999998</v>
      </c>
      <c r="E343" s="8">
        <v>116.67</v>
      </c>
      <c r="F343" s="15">
        <f t="shared" si="70"/>
        <v>291.05688687952392</v>
      </c>
      <c r="G343" s="8">
        <v>0.91</v>
      </c>
      <c r="H343" s="4">
        <v>448.36</v>
      </c>
      <c r="J343" s="14">
        <v>1</v>
      </c>
      <c r="K343" s="47">
        <f t="shared" si="60"/>
        <v>0</v>
      </c>
      <c r="L343" s="15">
        <f t="shared" si="64"/>
        <v>293.02197802197799</v>
      </c>
      <c r="M343" s="47">
        <f t="shared" si="65"/>
        <v>121.48932917714446</v>
      </c>
      <c r="N343" s="15">
        <f t="shared" si="66"/>
        <v>266.64999999999998</v>
      </c>
      <c r="O343" s="47">
        <f t="shared" si="61"/>
        <v>0</v>
      </c>
      <c r="P343" s="15">
        <f t="shared" si="62"/>
        <v>121.48932917714446</v>
      </c>
      <c r="Q343" s="47">
        <f t="shared" si="63"/>
        <v>0.83500641993862246</v>
      </c>
      <c r="R343" s="15">
        <f t="shared" si="67"/>
        <v>56.67</v>
      </c>
      <c r="S343" s="47">
        <f t="shared" si="68"/>
        <v>272.60541337251539</v>
      </c>
      <c r="T343" s="6">
        <f t="shared" si="69"/>
        <v>0.97815372299897307</v>
      </c>
      <c r="U343" s="4" t="s">
        <v>360</v>
      </c>
      <c r="AJ343" s="14">
        <v>0.9</v>
      </c>
      <c r="AK343" s="14">
        <v>1</v>
      </c>
    </row>
    <row r="344" spans="2:37" x14ac:dyDescent="0.25">
      <c r="B344" s="16" t="s">
        <v>361</v>
      </c>
      <c r="C344" s="8">
        <v>446.48</v>
      </c>
      <c r="D344" s="14">
        <v>265.19</v>
      </c>
      <c r="E344" s="8">
        <v>120.27</v>
      </c>
      <c r="F344" s="15">
        <f t="shared" si="70"/>
        <v>291.18827071157932</v>
      </c>
      <c r="G344" s="8">
        <v>0.9</v>
      </c>
      <c r="H344" s="4">
        <v>448.98</v>
      </c>
      <c r="J344" s="14">
        <v>1</v>
      </c>
      <c r="K344" s="47">
        <f t="shared" si="60"/>
        <v>0</v>
      </c>
      <c r="L344" s="15">
        <f t="shared" si="64"/>
        <v>294.65555555555557</v>
      </c>
      <c r="M344" s="47">
        <f t="shared" si="65"/>
        <v>128.4373789819501</v>
      </c>
      <c r="N344" s="15">
        <f t="shared" si="66"/>
        <v>265.19</v>
      </c>
      <c r="O344" s="47">
        <f t="shared" si="61"/>
        <v>0</v>
      </c>
      <c r="P344" s="15">
        <f t="shared" si="62"/>
        <v>128.4373789819501</v>
      </c>
      <c r="Q344" s="47">
        <f t="shared" si="63"/>
        <v>6.9480498048056489</v>
      </c>
      <c r="R344" s="15">
        <f t="shared" si="67"/>
        <v>60.269999999999996</v>
      </c>
      <c r="S344" s="47">
        <f t="shared" si="68"/>
        <v>271.95258594100551</v>
      </c>
      <c r="T344" s="6">
        <f t="shared" si="69"/>
        <v>0.97513321699955258</v>
      </c>
      <c r="U344" s="4" t="s">
        <v>361</v>
      </c>
      <c r="AJ344" s="14">
        <v>0.9</v>
      </c>
      <c r="AK344" s="14">
        <v>1</v>
      </c>
    </row>
    <row r="345" spans="2:37" x14ac:dyDescent="0.25">
      <c r="B345" s="16" t="s">
        <v>362</v>
      </c>
      <c r="C345" s="8">
        <v>459.86</v>
      </c>
      <c r="D345" s="14">
        <v>284.39999999999998</v>
      </c>
      <c r="E345" s="8">
        <v>119.06</v>
      </c>
      <c r="F345" s="15">
        <f t="shared" si="70"/>
        <v>308.31581795295546</v>
      </c>
      <c r="G345" s="8">
        <v>0.92</v>
      </c>
      <c r="H345" s="4">
        <v>447.28</v>
      </c>
      <c r="J345" s="14">
        <v>1</v>
      </c>
      <c r="K345" s="47">
        <f t="shared" si="60"/>
        <v>0</v>
      </c>
      <c r="L345" s="15">
        <f t="shared" si="64"/>
        <v>309.13043478260863</v>
      </c>
      <c r="M345" s="47">
        <f t="shared" si="65"/>
        <v>121.15389266913657</v>
      </c>
      <c r="N345" s="15">
        <f t="shared" si="66"/>
        <v>284.39999999999998</v>
      </c>
      <c r="O345" s="47">
        <f t="shared" si="61"/>
        <v>0</v>
      </c>
      <c r="P345" s="15">
        <f t="shared" si="62"/>
        <v>121.15389266913657</v>
      </c>
      <c r="Q345" s="47">
        <f t="shared" si="63"/>
        <v>-7.2834863128135368</v>
      </c>
      <c r="R345" s="15">
        <f t="shared" si="67"/>
        <v>59.06</v>
      </c>
      <c r="S345" s="47">
        <f t="shared" si="68"/>
        <v>290.46762917750402</v>
      </c>
      <c r="T345" s="6">
        <f t="shared" si="69"/>
        <v>0.97911082486304823</v>
      </c>
      <c r="U345" s="4" t="s">
        <v>362</v>
      </c>
      <c r="AJ345" s="14">
        <v>0.9</v>
      </c>
      <c r="AK345" s="14">
        <v>1</v>
      </c>
    </row>
    <row r="346" spans="2:37" x14ac:dyDescent="0.25">
      <c r="B346" s="16" t="s">
        <v>363</v>
      </c>
      <c r="C346" s="8">
        <v>480.02</v>
      </c>
      <c r="D346" s="14">
        <v>277.60000000000002</v>
      </c>
      <c r="E346" s="8">
        <v>115.08</v>
      </c>
      <c r="F346" s="15">
        <f t="shared" si="70"/>
        <v>300.50818025471455</v>
      </c>
      <c r="G346" s="8">
        <v>0.92</v>
      </c>
      <c r="H346" s="4">
        <v>447.28</v>
      </c>
      <c r="J346" s="14">
        <v>1</v>
      </c>
      <c r="K346" s="47">
        <f t="shared" si="60"/>
        <v>0</v>
      </c>
      <c r="L346" s="15">
        <f t="shared" si="64"/>
        <v>301.73913043478262</v>
      </c>
      <c r="M346" s="47">
        <f t="shared" si="65"/>
        <v>118.2571047994104</v>
      </c>
      <c r="N346" s="15">
        <f t="shared" si="66"/>
        <v>277.60000000000002</v>
      </c>
      <c r="O346" s="47">
        <f t="shared" si="61"/>
        <v>0</v>
      </c>
      <c r="P346" s="15">
        <f t="shared" si="62"/>
        <v>118.2571047994104</v>
      </c>
      <c r="Q346" s="47">
        <f t="shared" si="63"/>
        <v>-2.8967878697261682</v>
      </c>
      <c r="R346" s="15">
        <f t="shared" si="67"/>
        <v>55.08</v>
      </c>
      <c r="S346" s="47">
        <f t="shared" si="68"/>
        <v>283.01160117564086</v>
      </c>
      <c r="T346" s="6">
        <f t="shared" si="69"/>
        <v>0.9808785182191796</v>
      </c>
      <c r="U346" s="4" t="s">
        <v>363</v>
      </c>
      <c r="AJ346" s="14">
        <v>0.9</v>
      </c>
      <c r="AK346" s="14">
        <v>1</v>
      </c>
    </row>
    <row r="347" spans="2:37" x14ac:dyDescent="0.25">
      <c r="B347" s="16" t="s">
        <v>364</v>
      </c>
      <c r="C347" s="8">
        <v>286.27999999999997</v>
      </c>
      <c r="D347" s="14">
        <v>281.37</v>
      </c>
      <c r="E347" s="8">
        <v>119.9</v>
      </c>
      <c r="F347" s="15">
        <f t="shared" si="70"/>
        <v>305.85141310773764</v>
      </c>
      <c r="G347" s="8">
        <v>0.92</v>
      </c>
      <c r="H347" s="4">
        <v>446.57</v>
      </c>
      <c r="J347" s="14">
        <v>1</v>
      </c>
      <c r="K347" s="47">
        <f t="shared" si="60"/>
        <v>0</v>
      </c>
      <c r="L347" s="15">
        <f t="shared" si="64"/>
        <v>305.83695652173913</v>
      </c>
      <c r="M347" s="47">
        <f t="shared" si="65"/>
        <v>119.86311807424389</v>
      </c>
      <c r="N347" s="15">
        <f t="shared" si="66"/>
        <v>281.37</v>
      </c>
      <c r="O347" s="47">
        <f t="shared" si="61"/>
        <v>0</v>
      </c>
      <c r="P347" s="15">
        <f t="shared" si="62"/>
        <v>119.86311807424389</v>
      </c>
      <c r="Q347" s="47">
        <f t="shared" si="63"/>
        <v>1.6060132748334865</v>
      </c>
      <c r="R347" s="15">
        <f t="shared" si="67"/>
        <v>59.900000000000006</v>
      </c>
      <c r="S347" s="47">
        <f t="shared" si="68"/>
        <v>287.67531506891584</v>
      </c>
      <c r="T347" s="6">
        <f t="shared" si="69"/>
        <v>0.97808183483728761</v>
      </c>
      <c r="U347" s="4" t="s">
        <v>364</v>
      </c>
      <c r="AJ347" s="14">
        <v>0.9</v>
      </c>
      <c r="AK347" s="14">
        <v>1</v>
      </c>
    </row>
    <row r="348" spans="2:37" x14ac:dyDescent="0.25">
      <c r="B348" s="16" t="s">
        <v>365</v>
      </c>
      <c r="C348" s="8">
        <v>389.18</v>
      </c>
      <c r="D348" s="14">
        <v>262.97000000000003</v>
      </c>
      <c r="E348" s="8">
        <v>122.36</v>
      </c>
      <c r="F348" s="15">
        <f t="shared" si="70"/>
        <v>290.04342864474626</v>
      </c>
      <c r="G348" s="8">
        <v>0.9</v>
      </c>
      <c r="H348" s="4">
        <v>447.75</v>
      </c>
      <c r="J348" s="14">
        <v>1</v>
      </c>
      <c r="K348" s="47">
        <f t="shared" si="60"/>
        <v>0</v>
      </c>
      <c r="L348" s="15">
        <f t="shared" si="64"/>
        <v>292.18888888888893</v>
      </c>
      <c r="M348" s="47">
        <f t="shared" si="65"/>
        <v>127.36218390921009</v>
      </c>
      <c r="N348" s="15">
        <f t="shared" si="66"/>
        <v>262.97000000000003</v>
      </c>
      <c r="O348" s="47">
        <f t="shared" si="61"/>
        <v>0</v>
      </c>
      <c r="P348" s="15">
        <f t="shared" si="62"/>
        <v>127.36218390921009</v>
      </c>
      <c r="Q348" s="47">
        <f t="shared" si="63"/>
        <v>7.4990658349662027</v>
      </c>
      <c r="R348" s="15">
        <f t="shared" si="67"/>
        <v>62.36</v>
      </c>
      <c r="S348" s="47">
        <f t="shared" si="68"/>
        <v>270.26281745737799</v>
      </c>
      <c r="T348" s="6">
        <f t="shared" si="69"/>
        <v>0.97301583130824842</v>
      </c>
      <c r="U348" s="4" t="s">
        <v>365</v>
      </c>
      <c r="AJ348" s="14">
        <v>0.9</v>
      </c>
      <c r="AK348" s="14">
        <v>1</v>
      </c>
    </row>
    <row r="349" spans="2:37" x14ac:dyDescent="0.25">
      <c r="B349" s="16" t="s">
        <v>366</v>
      </c>
      <c r="C349" s="8">
        <v>338.32</v>
      </c>
      <c r="D349" s="14">
        <v>254.57</v>
      </c>
      <c r="E349" s="8">
        <v>121.18</v>
      </c>
      <c r="F349" s="15">
        <f t="shared" si="70"/>
        <v>281.94055632349171</v>
      </c>
      <c r="G349" s="8">
        <v>0.9</v>
      </c>
      <c r="H349" s="4">
        <v>447.39</v>
      </c>
      <c r="J349" s="14">
        <v>1</v>
      </c>
      <c r="K349" s="47">
        <f t="shared" si="60"/>
        <v>0</v>
      </c>
      <c r="L349" s="15">
        <f t="shared" si="64"/>
        <v>282.85555555555555</v>
      </c>
      <c r="M349" s="47">
        <f t="shared" si="65"/>
        <v>123.29387822857211</v>
      </c>
      <c r="N349" s="15">
        <f t="shared" si="66"/>
        <v>254.57</v>
      </c>
      <c r="O349" s="47">
        <f t="shared" si="61"/>
        <v>0</v>
      </c>
      <c r="P349" s="15">
        <f t="shared" si="62"/>
        <v>123.29387822857211</v>
      </c>
      <c r="Q349" s="47">
        <f t="shared" si="63"/>
        <v>-4.0683056806379767</v>
      </c>
      <c r="R349" s="15">
        <f t="shared" si="67"/>
        <v>61.180000000000007</v>
      </c>
      <c r="S349" s="47">
        <f t="shared" si="68"/>
        <v>261.81840519719003</v>
      </c>
      <c r="T349" s="6">
        <f t="shared" si="69"/>
        <v>0.97231514265877961</v>
      </c>
      <c r="U349" s="4" t="s">
        <v>366</v>
      </c>
      <c r="AJ349" s="14">
        <v>0.9</v>
      </c>
      <c r="AK349" s="14">
        <v>1</v>
      </c>
    </row>
    <row r="350" spans="2:37" x14ac:dyDescent="0.25">
      <c r="B350" s="16" t="s">
        <v>367</v>
      </c>
      <c r="C350" s="8">
        <v>395.34</v>
      </c>
      <c r="D350" s="14">
        <v>275.41000000000003</v>
      </c>
      <c r="E350" s="8">
        <v>122.76</v>
      </c>
      <c r="F350" s="15">
        <f t="shared" si="70"/>
        <v>301.53057175019586</v>
      </c>
      <c r="G350" s="8">
        <v>0.91</v>
      </c>
      <c r="H350" s="4">
        <v>446.6</v>
      </c>
      <c r="J350" s="14">
        <v>1</v>
      </c>
      <c r="K350" s="47">
        <f t="shared" si="60"/>
        <v>0</v>
      </c>
      <c r="L350" s="15">
        <f t="shared" si="64"/>
        <v>302.64835164835165</v>
      </c>
      <c r="M350" s="47">
        <f t="shared" si="65"/>
        <v>125.48050308898316</v>
      </c>
      <c r="N350" s="15">
        <f t="shared" si="66"/>
        <v>275.41000000000003</v>
      </c>
      <c r="O350" s="47">
        <f t="shared" si="61"/>
        <v>0</v>
      </c>
      <c r="P350" s="15">
        <f t="shared" si="62"/>
        <v>125.48050308898316</v>
      </c>
      <c r="Q350" s="47">
        <f t="shared" si="63"/>
        <v>2.1866248604110439</v>
      </c>
      <c r="R350" s="15">
        <f t="shared" si="67"/>
        <v>62.760000000000005</v>
      </c>
      <c r="S350" s="47">
        <f t="shared" si="68"/>
        <v>282.47032711419445</v>
      </c>
      <c r="T350" s="6">
        <f t="shared" si="69"/>
        <v>0.97500506624421424</v>
      </c>
      <c r="U350" s="4" t="s">
        <v>367</v>
      </c>
      <c r="AJ350" s="14">
        <v>0.9</v>
      </c>
      <c r="AK350" s="14">
        <v>1</v>
      </c>
    </row>
    <row r="351" spans="2:37" x14ac:dyDescent="0.25">
      <c r="B351" s="16" t="s">
        <v>368</v>
      </c>
      <c r="C351" s="8">
        <v>436.22</v>
      </c>
      <c r="D351" s="14">
        <v>270.14999999999998</v>
      </c>
      <c r="E351" s="8">
        <v>118.14</v>
      </c>
      <c r="F351" s="15">
        <f t="shared" si="70"/>
        <v>294.85264472274963</v>
      </c>
      <c r="G351" s="8">
        <v>0.91</v>
      </c>
      <c r="H351" s="4">
        <v>445.22</v>
      </c>
      <c r="J351" s="14">
        <v>1</v>
      </c>
      <c r="K351" s="47">
        <f t="shared" ref="K351:K414" si="71">DEGREES(ACOS(J351))</f>
        <v>0</v>
      </c>
      <c r="L351" s="15">
        <f t="shared" si="64"/>
        <v>296.86813186813185</v>
      </c>
      <c r="M351" s="47">
        <f t="shared" si="65"/>
        <v>123.08397628803891</v>
      </c>
      <c r="N351" s="15">
        <f t="shared" si="66"/>
        <v>270.14999999999998</v>
      </c>
      <c r="O351" s="47">
        <f t="shared" ref="O351:O414" si="72">N351*SIN(ACOS(J351))</f>
        <v>0</v>
      </c>
      <c r="P351" s="15">
        <f t="shared" ref="P351:P414" si="73">M351-O351</f>
        <v>123.08397628803891</v>
      </c>
      <c r="Q351" s="47">
        <f t="shared" ref="Q351:Q414" si="74">P351-P350</f>
        <v>-2.396526800944244</v>
      </c>
      <c r="R351" s="15">
        <f t="shared" si="67"/>
        <v>58.14</v>
      </c>
      <c r="S351" s="47">
        <f t="shared" si="68"/>
        <v>276.33545212295871</v>
      </c>
      <c r="T351" s="6">
        <f t="shared" si="69"/>
        <v>0.97761614705808197</v>
      </c>
      <c r="U351" s="4" t="s">
        <v>368</v>
      </c>
      <c r="AJ351" s="14">
        <v>0.9</v>
      </c>
      <c r="AK351" s="14">
        <v>1</v>
      </c>
    </row>
    <row r="352" spans="2:37" x14ac:dyDescent="0.25">
      <c r="B352" s="16" t="s">
        <v>369</v>
      </c>
      <c r="C352" s="8">
        <v>384.88</v>
      </c>
      <c r="D352" s="14">
        <v>258.05</v>
      </c>
      <c r="E352" s="8">
        <v>109.69</v>
      </c>
      <c r="F352" s="15">
        <f t="shared" si="70"/>
        <v>280.39561087862984</v>
      </c>
      <c r="G352" s="8">
        <v>0.92</v>
      </c>
      <c r="H352" s="4">
        <v>446.24</v>
      </c>
      <c r="J352" s="14">
        <v>1</v>
      </c>
      <c r="K352" s="47">
        <f t="shared" si="71"/>
        <v>0</v>
      </c>
      <c r="L352" s="15">
        <f t="shared" si="64"/>
        <v>280.48913043478262</v>
      </c>
      <c r="M352" s="47">
        <f t="shared" si="65"/>
        <v>109.92883967394761</v>
      </c>
      <c r="N352" s="15">
        <f t="shared" si="66"/>
        <v>258.05</v>
      </c>
      <c r="O352" s="47">
        <f t="shared" si="72"/>
        <v>0</v>
      </c>
      <c r="P352" s="15">
        <f t="shared" si="73"/>
        <v>109.92883967394761</v>
      </c>
      <c r="Q352" s="47">
        <f t="shared" si="74"/>
        <v>-13.155136614091305</v>
      </c>
      <c r="R352" s="15">
        <f t="shared" si="67"/>
        <v>49.69</v>
      </c>
      <c r="S352" s="47">
        <f t="shared" si="68"/>
        <v>262.79059838586312</v>
      </c>
      <c r="T352" s="6">
        <f t="shared" si="69"/>
        <v>0.98196054799912458</v>
      </c>
      <c r="U352" s="4" t="s">
        <v>369</v>
      </c>
      <c r="AJ352" s="14">
        <v>0.9</v>
      </c>
      <c r="AK352" s="14">
        <v>1</v>
      </c>
    </row>
    <row r="353" spans="2:37" x14ac:dyDescent="0.25">
      <c r="B353" s="16" t="s">
        <v>370</v>
      </c>
      <c r="C353" s="8">
        <v>313.94</v>
      </c>
      <c r="D353" s="14">
        <v>220.88</v>
      </c>
      <c r="E353" s="8">
        <v>108.97</v>
      </c>
      <c r="F353" s="15">
        <f t="shared" si="70"/>
        <v>246.29745288979339</v>
      </c>
      <c r="G353" s="8">
        <v>0.89</v>
      </c>
      <c r="H353" s="4">
        <v>445.27</v>
      </c>
      <c r="J353" s="14">
        <v>1</v>
      </c>
      <c r="K353" s="47">
        <f t="shared" si="71"/>
        <v>0</v>
      </c>
      <c r="L353" s="15">
        <f t="shared" si="64"/>
        <v>248.17977528089887</v>
      </c>
      <c r="M353" s="47">
        <f t="shared" si="65"/>
        <v>113.16018053395574</v>
      </c>
      <c r="N353" s="15">
        <f t="shared" si="66"/>
        <v>220.88</v>
      </c>
      <c r="O353" s="47">
        <f t="shared" si="72"/>
        <v>0</v>
      </c>
      <c r="P353" s="15">
        <f t="shared" si="73"/>
        <v>113.16018053395574</v>
      </c>
      <c r="Q353" s="47">
        <f t="shared" si="74"/>
        <v>3.2313408600081317</v>
      </c>
      <c r="R353" s="15">
        <f t="shared" si="67"/>
        <v>48.97</v>
      </c>
      <c r="S353" s="47">
        <f t="shared" si="68"/>
        <v>226.24330995633881</v>
      </c>
      <c r="T353" s="6">
        <f t="shared" si="69"/>
        <v>0.9762940616570106</v>
      </c>
      <c r="U353" s="4" t="s">
        <v>370</v>
      </c>
      <c r="AJ353" s="14">
        <v>0.9</v>
      </c>
      <c r="AK353" s="14">
        <v>1</v>
      </c>
    </row>
    <row r="354" spans="2:37" x14ac:dyDescent="0.25">
      <c r="B354" s="16" t="s">
        <v>371</v>
      </c>
      <c r="C354" s="8">
        <v>398.3</v>
      </c>
      <c r="D354" s="14">
        <v>257.08</v>
      </c>
      <c r="E354" s="8">
        <v>114.17</v>
      </c>
      <c r="F354" s="15">
        <f t="shared" si="70"/>
        <v>281.29151302518886</v>
      </c>
      <c r="G354" s="8">
        <v>0.91</v>
      </c>
      <c r="H354" s="4">
        <v>444.1</v>
      </c>
      <c r="J354" s="14">
        <v>1</v>
      </c>
      <c r="K354" s="47">
        <f t="shared" si="71"/>
        <v>0</v>
      </c>
      <c r="L354" s="15">
        <f t="shared" si="64"/>
        <v>282.50549450549448</v>
      </c>
      <c r="M354" s="47">
        <f t="shared" si="65"/>
        <v>117.12910836249877</v>
      </c>
      <c r="N354" s="15">
        <f t="shared" si="66"/>
        <v>257.08</v>
      </c>
      <c r="O354" s="47">
        <f t="shared" si="72"/>
        <v>0</v>
      </c>
      <c r="P354" s="15">
        <f t="shared" si="73"/>
        <v>117.12910836249877</v>
      </c>
      <c r="Q354" s="47">
        <f t="shared" si="74"/>
        <v>3.9689278285430305</v>
      </c>
      <c r="R354" s="15">
        <f t="shared" si="67"/>
        <v>54.17</v>
      </c>
      <c r="S354" s="47">
        <f t="shared" si="68"/>
        <v>262.72517066318562</v>
      </c>
      <c r="T354" s="6">
        <f t="shared" si="69"/>
        <v>0.97851301933143375</v>
      </c>
      <c r="U354" s="4" t="s">
        <v>371</v>
      </c>
      <c r="AJ354" s="14">
        <v>0.9</v>
      </c>
      <c r="AK354" s="14">
        <v>1</v>
      </c>
    </row>
    <row r="355" spans="2:37" x14ac:dyDescent="0.25">
      <c r="B355" s="16" t="s">
        <v>372</v>
      </c>
      <c r="C355" s="8">
        <v>351.2</v>
      </c>
      <c r="D355" s="14">
        <v>246.56</v>
      </c>
      <c r="E355" s="8">
        <v>118.23</v>
      </c>
      <c r="F355" s="15">
        <f t="shared" si="70"/>
        <v>273.44134014446314</v>
      </c>
      <c r="G355" s="8">
        <v>0.9</v>
      </c>
      <c r="H355" s="4">
        <v>444.7</v>
      </c>
      <c r="J355" s="14">
        <v>1</v>
      </c>
      <c r="K355" s="47">
        <f t="shared" si="71"/>
        <v>0</v>
      </c>
      <c r="L355" s="15">
        <f t="shared" si="64"/>
        <v>273.95555555555558</v>
      </c>
      <c r="M355" s="47">
        <f t="shared" si="65"/>
        <v>119.41445816882093</v>
      </c>
      <c r="N355" s="15">
        <f t="shared" si="66"/>
        <v>246.56</v>
      </c>
      <c r="O355" s="47">
        <f t="shared" si="72"/>
        <v>0</v>
      </c>
      <c r="P355" s="15">
        <f t="shared" si="73"/>
        <v>119.41445816882093</v>
      </c>
      <c r="Q355" s="47">
        <f t="shared" si="74"/>
        <v>2.2853498063221593</v>
      </c>
      <c r="R355" s="15">
        <f t="shared" si="67"/>
        <v>58.230000000000004</v>
      </c>
      <c r="S355" s="47">
        <f t="shared" si="68"/>
        <v>253.34278458247039</v>
      </c>
      <c r="T355" s="6">
        <f t="shared" si="69"/>
        <v>0.97322684917334845</v>
      </c>
      <c r="U355" s="4" t="s">
        <v>372</v>
      </c>
      <c r="AJ355" s="14">
        <v>0.9</v>
      </c>
      <c r="AK355" s="14">
        <v>1</v>
      </c>
    </row>
    <row r="356" spans="2:37" x14ac:dyDescent="0.25">
      <c r="B356" s="16" t="s">
        <v>373</v>
      </c>
      <c r="C356" s="8">
        <v>332.96</v>
      </c>
      <c r="D356" s="14">
        <v>240.53</v>
      </c>
      <c r="E356" s="8">
        <v>117.98</v>
      </c>
      <c r="F356" s="15">
        <f t="shared" si="70"/>
        <v>267.90662795085905</v>
      </c>
      <c r="G356" s="8">
        <v>0.89</v>
      </c>
      <c r="H356" s="4">
        <v>447.21</v>
      </c>
      <c r="J356" s="14">
        <v>1</v>
      </c>
      <c r="K356" s="47">
        <f t="shared" si="71"/>
        <v>0</v>
      </c>
      <c r="L356" s="15">
        <f t="shared" si="64"/>
        <v>270.25842696629212</v>
      </c>
      <c r="M356" s="47">
        <f t="shared" si="65"/>
        <v>123.22717413904552</v>
      </c>
      <c r="N356" s="15">
        <f t="shared" si="66"/>
        <v>240.53</v>
      </c>
      <c r="O356" s="47">
        <f t="shared" si="72"/>
        <v>0</v>
      </c>
      <c r="P356" s="15">
        <f t="shared" si="73"/>
        <v>123.22717413904552</v>
      </c>
      <c r="Q356" s="47">
        <f t="shared" si="74"/>
        <v>3.8127159702245876</v>
      </c>
      <c r="R356" s="15">
        <f t="shared" si="67"/>
        <v>57.980000000000004</v>
      </c>
      <c r="S356" s="47">
        <f t="shared" si="68"/>
        <v>247.41940364490412</v>
      </c>
      <c r="T356" s="6">
        <f t="shared" si="69"/>
        <v>0.97215495816653175</v>
      </c>
      <c r="U356" s="4" t="s">
        <v>373</v>
      </c>
      <c r="AJ356" s="14">
        <v>0.9</v>
      </c>
      <c r="AK356" s="14">
        <v>1</v>
      </c>
    </row>
    <row r="357" spans="2:37" x14ac:dyDescent="0.25">
      <c r="B357" s="16" t="s">
        <v>374</v>
      </c>
      <c r="C357" s="8">
        <v>256.94</v>
      </c>
      <c r="D357" s="14">
        <v>249.67</v>
      </c>
      <c r="E357" s="8">
        <v>120.38</v>
      </c>
      <c r="F357" s="15">
        <f t="shared" si="70"/>
        <v>277.17585266397214</v>
      </c>
      <c r="G357" s="8">
        <v>0.9</v>
      </c>
      <c r="H357" s="4">
        <v>444.41</v>
      </c>
      <c r="J357" s="14">
        <v>1</v>
      </c>
      <c r="K357" s="47">
        <f t="shared" si="71"/>
        <v>0</v>
      </c>
      <c r="L357" s="15">
        <f t="shared" si="64"/>
        <v>277.4111111111111</v>
      </c>
      <c r="M357" s="47">
        <f t="shared" si="65"/>
        <v>120.92069991486663</v>
      </c>
      <c r="N357" s="15">
        <f t="shared" si="66"/>
        <v>249.67</v>
      </c>
      <c r="O357" s="47">
        <f t="shared" si="72"/>
        <v>0</v>
      </c>
      <c r="P357" s="15">
        <f t="shared" si="73"/>
        <v>120.92069991486663</v>
      </c>
      <c r="Q357" s="47">
        <f t="shared" si="74"/>
        <v>-2.3064742241788849</v>
      </c>
      <c r="R357" s="15">
        <f t="shared" si="67"/>
        <v>60.379999999999995</v>
      </c>
      <c r="S357" s="47">
        <f t="shared" si="68"/>
        <v>256.86738465597375</v>
      </c>
      <c r="T357" s="6">
        <f t="shared" si="69"/>
        <v>0.9719801536282493</v>
      </c>
      <c r="U357" s="4" t="s">
        <v>374</v>
      </c>
      <c r="AJ357" s="14">
        <v>0.9</v>
      </c>
      <c r="AK357" s="14">
        <v>1</v>
      </c>
    </row>
    <row r="358" spans="2:37" x14ac:dyDescent="0.25">
      <c r="B358" s="16" t="s">
        <v>375</v>
      </c>
      <c r="C358" s="8">
        <v>290.86</v>
      </c>
      <c r="D358" s="14">
        <v>246.76</v>
      </c>
      <c r="E358" s="8">
        <v>118.97</v>
      </c>
      <c r="F358" s="15">
        <f t="shared" si="70"/>
        <v>273.94225395144866</v>
      </c>
      <c r="G358" s="8">
        <v>0.89</v>
      </c>
      <c r="H358" s="4">
        <v>446.91</v>
      </c>
      <c r="J358" s="14">
        <v>1</v>
      </c>
      <c r="K358" s="47">
        <f t="shared" si="71"/>
        <v>0</v>
      </c>
      <c r="L358" s="15">
        <f t="shared" si="64"/>
        <v>277.25842696629212</v>
      </c>
      <c r="M358" s="47">
        <f t="shared" si="65"/>
        <v>126.41889781129537</v>
      </c>
      <c r="N358" s="15">
        <f t="shared" si="66"/>
        <v>246.76</v>
      </c>
      <c r="O358" s="47">
        <f t="shared" si="72"/>
        <v>0</v>
      </c>
      <c r="P358" s="15">
        <f t="shared" si="73"/>
        <v>126.41889781129537</v>
      </c>
      <c r="Q358" s="47">
        <f t="shared" si="74"/>
        <v>5.498197896428735</v>
      </c>
      <c r="R358" s="15">
        <f t="shared" si="67"/>
        <v>58.97</v>
      </c>
      <c r="S358" s="47">
        <f t="shared" si="68"/>
        <v>253.70841235560164</v>
      </c>
      <c r="T358" s="6">
        <f t="shared" si="69"/>
        <v>0.97261260558493956</v>
      </c>
      <c r="U358" s="4" t="s">
        <v>375</v>
      </c>
      <c r="AJ358" s="14">
        <v>0.9</v>
      </c>
      <c r="AK358" s="14">
        <v>1</v>
      </c>
    </row>
    <row r="359" spans="2:37" x14ac:dyDescent="0.25">
      <c r="B359" s="16" t="s">
        <v>376</v>
      </c>
      <c r="C359" s="8">
        <v>366.66</v>
      </c>
      <c r="D359" s="14">
        <v>257.94</v>
      </c>
      <c r="E359" s="8">
        <v>119.49</v>
      </c>
      <c r="F359" s="15">
        <f t="shared" si="70"/>
        <v>284.27258696539838</v>
      </c>
      <c r="G359" s="8">
        <v>0.9</v>
      </c>
      <c r="H359" s="4">
        <v>446.45</v>
      </c>
      <c r="J359" s="14">
        <v>1</v>
      </c>
      <c r="K359" s="47">
        <f t="shared" si="71"/>
        <v>0</v>
      </c>
      <c r="L359" s="15">
        <f t="shared" si="64"/>
        <v>286.59999999999997</v>
      </c>
      <c r="M359" s="47">
        <f t="shared" si="65"/>
        <v>124.92604372187567</v>
      </c>
      <c r="N359" s="15">
        <f t="shared" si="66"/>
        <v>257.94</v>
      </c>
      <c r="O359" s="47">
        <f t="shared" si="72"/>
        <v>0</v>
      </c>
      <c r="P359" s="15">
        <f t="shared" si="73"/>
        <v>124.92604372187567</v>
      </c>
      <c r="Q359" s="47">
        <f t="shared" si="74"/>
        <v>-1.4928540894196942</v>
      </c>
      <c r="R359" s="15">
        <f t="shared" si="67"/>
        <v>59.489999999999995</v>
      </c>
      <c r="S359" s="47">
        <f t="shared" si="68"/>
        <v>264.71135921981136</v>
      </c>
      <c r="T359" s="6">
        <f t="shared" si="69"/>
        <v>0.97441983887745232</v>
      </c>
      <c r="U359" s="4" t="s">
        <v>376</v>
      </c>
      <c r="AJ359" s="14">
        <v>0.9</v>
      </c>
      <c r="AK359" s="14">
        <v>1</v>
      </c>
    </row>
    <row r="360" spans="2:37" x14ac:dyDescent="0.25">
      <c r="B360" s="16" t="s">
        <v>377</v>
      </c>
      <c r="C360" s="8">
        <v>369.1</v>
      </c>
      <c r="D360" s="14">
        <v>232.94</v>
      </c>
      <c r="E360" s="8">
        <v>116.4</v>
      </c>
      <c r="F360" s="15">
        <f t="shared" si="70"/>
        <v>260.40353991449501</v>
      </c>
      <c r="G360" s="8">
        <v>0.89</v>
      </c>
      <c r="H360" s="4">
        <v>443.04</v>
      </c>
      <c r="J360" s="14">
        <v>1</v>
      </c>
      <c r="K360" s="47">
        <f t="shared" si="71"/>
        <v>0</v>
      </c>
      <c r="L360" s="15">
        <f t="shared" si="64"/>
        <v>261.7303370786517</v>
      </c>
      <c r="M360" s="47">
        <f t="shared" si="65"/>
        <v>119.33870179998033</v>
      </c>
      <c r="N360" s="15">
        <f t="shared" si="66"/>
        <v>232.94</v>
      </c>
      <c r="O360" s="47">
        <f t="shared" si="72"/>
        <v>0</v>
      </c>
      <c r="P360" s="15">
        <f t="shared" si="73"/>
        <v>119.33870179998033</v>
      </c>
      <c r="Q360" s="47">
        <f t="shared" si="74"/>
        <v>-5.5873419218953444</v>
      </c>
      <c r="R360" s="15">
        <f t="shared" si="67"/>
        <v>56.400000000000006</v>
      </c>
      <c r="S360" s="47">
        <f t="shared" si="68"/>
        <v>239.67061480289985</v>
      </c>
      <c r="T360" s="6">
        <f t="shared" si="69"/>
        <v>0.9719172297845734</v>
      </c>
      <c r="U360" s="4" t="s">
        <v>377</v>
      </c>
      <c r="AJ360" s="14">
        <v>0.9</v>
      </c>
      <c r="AK360" s="14">
        <v>1</v>
      </c>
    </row>
    <row r="361" spans="2:37" x14ac:dyDescent="0.25">
      <c r="B361" s="16" t="s">
        <v>378</v>
      </c>
      <c r="C361" s="8">
        <v>388.58</v>
      </c>
      <c r="D361" s="14">
        <v>270.88</v>
      </c>
      <c r="E361" s="8">
        <v>116.59</v>
      </c>
      <c r="F361" s="15">
        <f t="shared" si="70"/>
        <v>294.90541280213898</v>
      </c>
      <c r="G361" s="8">
        <v>0.92</v>
      </c>
      <c r="H361" s="4">
        <v>444.04</v>
      </c>
      <c r="J361" s="14">
        <v>1</v>
      </c>
      <c r="K361" s="47">
        <f t="shared" si="71"/>
        <v>0</v>
      </c>
      <c r="L361" s="15">
        <f t="shared" si="64"/>
        <v>294.43478260869563</v>
      </c>
      <c r="M361" s="47">
        <f t="shared" si="65"/>
        <v>115.39439678697509</v>
      </c>
      <c r="N361" s="15">
        <f t="shared" si="66"/>
        <v>270.88</v>
      </c>
      <c r="O361" s="47">
        <f t="shared" si="72"/>
        <v>0</v>
      </c>
      <c r="P361" s="15">
        <f t="shared" si="73"/>
        <v>115.39439678697509</v>
      </c>
      <c r="Q361" s="47">
        <f t="shared" si="74"/>
        <v>-3.9443050130052342</v>
      </c>
      <c r="R361" s="15">
        <f t="shared" si="67"/>
        <v>56.59</v>
      </c>
      <c r="S361" s="47">
        <f t="shared" si="68"/>
        <v>276.72802984157568</v>
      </c>
      <c r="T361" s="6">
        <f t="shared" si="69"/>
        <v>0.97886722987576058</v>
      </c>
      <c r="U361" s="4" t="s">
        <v>378</v>
      </c>
      <c r="AJ361" s="14">
        <v>0.9</v>
      </c>
      <c r="AK361" s="14">
        <v>1</v>
      </c>
    </row>
    <row r="362" spans="2:37" x14ac:dyDescent="0.25">
      <c r="B362" s="16" t="s">
        <v>379</v>
      </c>
      <c r="C362" s="8">
        <v>333.34</v>
      </c>
      <c r="D362" s="14">
        <v>226.68</v>
      </c>
      <c r="E362" s="8">
        <v>110.13</v>
      </c>
      <c r="F362" s="15">
        <f t="shared" si="70"/>
        <v>252.01674408657851</v>
      </c>
      <c r="G362" s="8">
        <v>0.89</v>
      </c>
      <c r="H362" s="4">
        <v>442.86</v>
      </c>
      <c r="J362" s="14">
        <v>1</v>
      </c>
      <c r="K362" s="47">
        <f t="shared" si="71"/>
        <v>0</v>
      </c>
      <c r="L362" s="15">
        <f t="shared" si="64"/>
        <v>254.69662921348316</v>
      </c>
      <c r="M362" s="47">
        <f t="shared" si="65"/>
        <v>116.13160867184486</v>
      </c>
      <c r="N362" s="15">
        <f t="shared" si="66"/>
        <v>226.68</v>
      </c>
      <c r="O362" s="47">
        <f t="shared" si="72"/>
        <v>0</v>
      </c>
      <c r="P362" s="15">
        <f t="shared" si="73"/>
        <v>116.13160867184486</v>
      </c>
      <c r="Q362" s="47">
        <f t="shared" si="74"/>
        <v>0.7372118848697653</v>
      </c>
      <c r="R362" s="15">
        <f t="shared" si="67"/>
        <v>50.129999999999995</v>
      </c>
      <c r="S362" s="47">
        <f t="shared" si="68"/>
        <v>232.15692817574927</v>
      </c>
      <c r="T362" s="6">
        <f t="shared" si="69"/>
        <v>0.976408508594656</v>
      </c>
      <c r="U362" s="4" t="s">
        <v>379</v>
      </c>
      <c r="AJ362" s="14">
        <v>0.9</v>
      </c>
      <c r="AK362" s="14">
        <v>1</v>
      </c>
    </row>
    <row r="363" spans="2:37" x14ac:dyDescent="0.25">
      <c r="B363" s="16" t="s">
        <v>380</v>
      </c>
      <c r="C363" s="8">
        <v>254</v>
      </c>
      <c r="D363" s="14">
        <v>228.44</v>
      </c>
      <c r="E363" s="8">
        <v>113.55</v>
      </c>
      <c r="F363" s="15">
        <f t="shared" si="70"/>
        <v>255.10475514972276</v>
      </c>
      <c r="G363" s="8">
        <v>0.89</v>
      </c>
      <c r="H363" s="4">
        <v>442.87</v>
      </c>
      <c r="J363" s="14">
        <v>1</v>
      </c>
      <c r="K363" s="47">
        <f t="shared" si="71"/>
        <v>0</v>
      </c>
      <c r="L363" s="15">
        <f t="shared" si="64"/>
        <v>256.67415730337081</v>
      </c>
      <c r="M363" s="47">
        <f t="shared" si="65"/>
        <v>117.03328341713534</v>
      </c>
      <c r="N363" s="15">
        <f t="shared" si="66"/>
        <v>228.44</v>
      </c>
      <c r="O363" s="47">
        <f t="shared" si="72"/>
        <v>0</v>
      </c>
      <c r="P363" s="15">
        <f t="shared" si="73"/>
        <v>117.03328341713534</v>
      </c>
      <c r="Q363" s="47">
        <f t="shared" si="74"/>
        <v>0.90167474529047809</v>
      </c>
      <c r="R363" s="15">
        <f t="shared" si="67"/>
        <v>53.55</v>
      </c>
      <c r="S363" s="47">
        <f t="shared" si="68"/>
        <v>234.63255549901851</v>
      </c>
      <c r="T363" s="6">
        <f t="shared" si="69"/>
        <v>0.97360743275438422</v>
      </c>
      <c r="U363" s="4" t="s">
        <v>380</v>
      </c>
      <c r="AJ363" s="14">
        <v>0.9</v>
      </c>
      <c r="AK363" s="14">
        <v>1</v>
      </c>
    </row>
    <row r="364" spans="2:37" x14ac:dyDescent="0.25">
      <c r="B364" s="16" t="s">
        <v>381</v>
      </c>
      <c r="C364" s="8">
        <v>330.1</v>
      </c>
      <c r="D364" s="14">
        <v>233.93</v>
      </c>
      <c r="E364" s="8">
        <v>109.19</v>
      </c>
      <c r="F364" s="15">
        <f t="shared" si="70"/>
        <v>258.15828671572797</v>
      </c>
      <c r="G364" s="8">
        <v>0.9</v>
      </c>
      <c r="H364" s="4">
        <v>442.83</v>
      </c>
      <c r="J364" s="14">
        <v>1</v>
      </c>
      <c r="K364" s="47">
        <f t="shared" si="71"/>
        <v>0</v>
      </c>
      <c r="L364" s="15">
        <f t="shared" si="64"/>
        <v>259.92222222222222</v>
      </c>
      <c r="M364" s="47">
        <f t="shared" si="65"/>
        <v>113.29746998471884</v>
      </c>
      <c r="N364" s="15">
        <f t="shared" si="66"/>
        <v>233.93</v>
      </c>
      <c r="O364" s="47">
        <f t="shared" si="72"/>
        <v>0</v>
      </c>
      <c r="P364" s="15">
        <f t="shared" si="73"/>
        <v>113.29746998471884</v>
      </c>
      <c r="Q364" s="47">
        <f t="shared" si="74"/>
        <v>-3.7358134324164922</v>
      </c>
      <c r="R364" s="15">
        <f t="shared" si="67"/>
        <v>49.19</v>
      </c>
      <c r="S364" s="47">
        <f t="shared" si="68"/>
        <v>239.04581360065691</v>
      </c>
      <c r="T364" s="6">
        <f t="shared" si="69"/>
        <v>0.97859902449827785</v>
      </c>
      <c r="U364" s="4" t="s">
        <v>381</v>
      </c>
      <c r="AJ364" s="14">
        <v>0.9</v>
      </c>
      <c r="AK364" s="14">
        <v>1</v>
      </c>
    </row>
    <row r="365" spans="2:37" x14ac:dyDescent="0.25">
      <c r="B365" s="16" t="s">
        <v>382</v>
      </c>
      <c r="C365" s="8">
        <v>333.26</v>
      </c>
      <c r="D365" s="14">
        <v>221.19</v>
      </c>
      <c r="E365" s="8">
        <v>106.2</v>
      </c>
      <c r="F365" s="15">
        <f t="shared" si="70"/>
        <v>245.36392583262929</v>
      </c>
      <c r="G365" s="8">
        <v>0.9</v>
      </c>
      <c r="H365" s="4">
        <v>442.59</v>
      </c>
      <c r="J365" s="14">
        <v>1</v>
      </c>
      <c r="K365" s="47">
        <f t="shared" si="71"/>
        <v>0</v>
      </c>
      <c r="L365" s="15">
        <f t="shared" si="64"/>
        <v>245.76666666666665</v>
      </c>
      <c r="M365" s="47">
        <f t="shared" si="65"/>
        <v>107.12720636908459</v>
      </c>
      <c r="N365" s="15">
        <f t="shared" si="66"/>
        <v>221.19</v>
      </c>
      <c r="O365" s="47">
        <f t="shared" si="72"/>
        <v>0</v>
      </c>
      <c r="P365" s="15">
        <f t="shared" si="73"/>
        <v>107.12720636908459</v>
      </c>
      <c r="Q365" s="47">
        <f t="shared" si="74"/>
        <v>-6.170263615634255</v>
      </c>
      <c r="R365" s="15">
        <f t="shared" si="67"/>
        <v>46.2</v>
      </c>
      <c r="S365" s="47">
        <f t="shared" si="68"/>
        <v>225.96339548696821</v>
      </c>
      <c r="T365" s="6">
        <f t="shared" si="69"/>
        <v>0.97887535953918026</v>
      </c>
      <c r="U365" s="4" t="s">
        <v>382</v>
      </c>
      <c r="AJ365" s="14">
        <v>0.9</v>
      </c>
      <c r="AK365" s="14">
        <v>1</v>
      </c>
    </row>
    <row r="366" spans="2:37" x14ac:dyDescent="0.25">
      <c r="B366" s="16" t="s">
        <v>383</v>
      </c>
      <c r="C366" s="8">
        <v>357.86</v>
      </c>
      <c r="D366" s="14">
        <v>241.26</v>
      </c>
      <c r="E366" s="8">
        <v>106.75</v>
      </c>
      <c r="F366" s="15">
        <f t="shared" si="70"/>
        <v>263.82181505705699</v>
      </c>
      <c r="G366" s="8">
        <v>0.91</v>
      </c>
      <c r="H366" s="4">
        <v>441.04</v>
      </c>
      <c r="J366" s="14">
        <v>1</v>
      </c>
      <c r="K366" s="47">
        <f t="shared" si="71"/>
        <v>0</v>
      </c>
      <c r="L366" s="15">
        <f t="shared" si="64"/>
        <v>265.12087912087912</v>
      </c>
      <c r="M366" s="47">
        <f t="shared" si="65"/>
        <v>109.92130342125586</v>
      </c>
      <c r="N366" s="15">
        <f t="shared" si="66"/>
        <v>241.26</v>
      </c>
      <c r="O366" s="47">
        <f t="shared" si="72"/>
        <v>0</v>
      </c>
      <c r="P366" s="15">
        <f t="shared" si="73"/>
        <v>109.92130342125586</v>
      </c>
      <c r="Q366" s="47">
        <f t="shared" si="74"/>
        <v>2.7940970521712671</v>
      </c>
      <c r="R366" s="15">
        <f t="shared" si="67"/>
        <v>46.75</v>
      </c>
      <c r="S366" s="47">
        <f t="shared" si="68"/>
        <v>245.74773671389121</v>
      </c>
      <c r="T366" s="6">
        <f t="shared" si="69"/>
        <v>0.98173844132238741</v>
      </c>
      <c r="U366" s="4" t="s">
        <v>383</v>
      </c>
      <c r="AJ366" s="14">
        <v>0.9</v>
      </c>
      <c r="AK366" s="14">
        <v>1</v>
      </c>
    </row>
    <row r="367" spans="2:37" x14ac:dyDescent="0.25">
      <c r="B367" s="16" t="s">
        <v>384</v>
      </c>
      <c r="C367" s="8">
        <v>324.77999999999997</v>
      </c>
      <c r="D367" s="14">
        <v>217.93</v>
      </c>
      <c r="E367" s="8">
        <v>107.23</v>
      </c>
      <c r="F367" s="15">
        <f t="shared" si="70"/>
        <v>242.88218913703821</v>
      </c>
      <c r="G367" s="8">
        <v>0.89</v>
      </c>
      <c r="H367" s="4">
        <v>440.08</v>
      </c>
      <c r="J367" s="14">
        <v>1</v>
      </c>
      <c r="K367" s="47">
        <f t="shared" si="71"/>
        <v>0</v>
      </c>
      <c r="L367" s="15">
        <f t="shared" si="64"/>
        <v>244.86516853932585</v>
      </c>
      <c r="M367" s="47">
        <f t="shared" si="65"/>
        <v>111.64885070520181</v>
      </c>
      <c r="N367" s="15">
        <f t="shared" si="66"/>
        <v>217.93</v>
      </c>
      <c r="O367" s="47">
        <f t="shared" si="72"/>
        <v>0</v>
      </c>
      <c r="P367" s="15">
        <f t="shared" si="73"/>
        <v>111.64885070520181</v>
      </c>
      <c r="Q367" s="47">
        <f t="shared" si="74"/>
        <v>1.7275472839459525</v>
      </c>
      <c r="R367" s="15">
        <f t="shared" si="67"/>
        <v>47.230000000000004</v>
      </c>
      <c r="S367" s="47">
        <f t="shared" si="68"/>
        <v>222.9891427850244</v>
      </c>
      <c r="T367" s="6">
        <f t="shared" si="69"/>
        <v>0.97731215644924141</v>
      </c>
      <c r="U367" s="4" t="s">
        <v>384</v>
      </c>
      <c r="AJ367" s="14">
        <v>0.9</v>
      </c>
      <c r="AK367" s="14">
        <v>1</v>
      </c>
    </row>
    <row r="368" spans="2:37" x14ac:dyDescent="0.25">
      <c r="B368" s="16" t="s">
        <v>385</v>
      </c>
      <c r="C368" s="8">
        <v>378.88</v>
      </c>
      <c r="D368" s="14">
        <v>228.06</v>
      </c>
      <c r="E368" s="8">
        <v>106.55</v>
      </c>
      <c r="F368" s="15">
        <f t="shared" si="70"/>
        <v>251.72259751559852</v>
      </c>
      <c r="G368" s="8">
        <v>0.9</v>
      </c>
      <c r="H368" s="4">
        <v>438.97</v>
      </c>
      <c r="J368" s="14">
        <v>1</v>
      </c>
      <c r="K368" s="47">
        <f t="shared" si="71"/>
        <v>0</v>
      </c>
      <c r="L368" s="15">
        <f t="shared" si="64"/>
        <v>253.4</v>
      </c>
      <c r="M368" s="47">
        <f t="shared" si="65"/>
        <v>110.45449922932065</v>
      </c>
      <c r="N368" s="15">
        <f t="shared" si="66"/>
        <v>228.06</v>
      </c>
      <c r="O368" s="47">
        <f t="shared" si="72"/>
        <v>0</v>
      </c>
      <c r="P368" s="15">
        <f t="shared" si="73"/>
        <v>110.45449922932065</v>
      </c>
      <c r="Q368" s="47">
        <f t="shared" si="74"/>
        <v>-1.1943514758811631</v>
      </c>
      <c r="R368" s="15">
        <f t="shared" si="67"/>
        <v>46.55</v>
      </c>
      <c r="S368" s="47">
        <f t="shared" si="68"/>
        <v>232.76225230908898</v>
      </c>
      <c r="T368" s="6">
        <f t="shared" si="69"/>
        <v>0.97979804602146237</v>
      </c>
      <c r="U368" s="4" t="s">
        <v>385</v>
      </c>
      <c r="AJ368" s="14">
        <v>0.9</v>
      </c>
      <c r="AK368" s="14">
        <v>1</v>
      </c>
    </row>
    <row r="369" spans="2:37" x14ac:dyDescent="0.25">
      <c r="B369" s="16" t="s">
        <v>386</v>
      </c>
      <c r="C369" s="8">
        <v>249.78</v>
      </c>
      <c r="D369" s="14">
        <v>227.04</v>
      </c>
      <c r="E369" s="8">
        <v>107.39</v>
      </c>
      <c r="F369" s="15">
        <f t="shared" si="70"/>
        <v>251.15687070036526</v>
      </c>
      <c r="G369" s="8">
        <v>0.9</v>
      </c>
      <c r="H369" s="4">
        <v>440.77</v>
      </c>
      <c r="J369" s="14">
        <v>1</v>
      </c>
      <c r="K369" s="47">
        <f t="shared" si="71"/>
        <v>0</v>
      </c>
      <c r="L369" s="15">
        <f t="shared" si="64"/>
        <v>252.26666666666665</v>
      </c>
      <c r="M369" s="47">
        <f t="shared" si="65"/>
        <v>109.96049068238604</v>
      </c>
      <c r="N369" s="15">
        <f t="shared" si="66"/>
        <v>227.04</v>
      </c>
      <c r="O369" s="47">
        <f t="shared" si="72"/>
        <v>0</v>
      </c>
      <c r="P369" s="15">
        <f t="shared" si="73"/>
        <v>109.96049068238604</v>
      </c>
      <c r="Q369" s="47">
        <f t="shared" si="74"/>
        <v>-0.49400854693460872</v>
      </c>
      <c r="R369" s="15">
        <f t="shared" si="67"/>
        <v>47.39</v>
      </c>
      <c r="S369" s="47">
        <f t="shared" si="68"/>
        <v>231.93312333515453</v>
      </c>
      <c r="T369" s="6">
        <f t="shared" si="69"/>
        <v>0.97890286965142215</v>
      </c>
      <c r="U369" s="4" t="s">
        <v>386</v>
      </c>
      <c r="AJ369" s="14">
        <v>0.9</v>
      </c>
      <c r="AK369" s="14">
        <v>1</v>
      </c>
    </row>
    <row r="370" spans="2:37" x14ac:dyDescent="0.25">
      <c r="B370" s="16" t="s">
        <v>387</v>
      </c>
      <c r="C370" s="8">
        <v>401</v>
      </c>
      <c r="D370" s="14">
        <v>238.63</v>
      </c>
      <c r="E370" s="8">
        <v>109.25</v>
      </c>
      <c r="F370" s="15">
        <f t="shared" si="70"/>
        <v>262.44968927396349</v>
      </c>
      <c r="G370" s="8">
        <v>0.9</v>
      </c>
      <c r="H370" s="4">
        <v>443.53</v>
      </c>
      <c r="J370" s="14">
        <v>1</v>
      </c>
      <c r="K370" s="47">
        <f t="shared" si="71"/>
        <v>0</v>
      </c>
      <c r="L370" s="15">
        <f t="shared" si="64"/>
        <v>265.14444444444445</v>
      </c>
      <c r="M370" s="47">
        <f t="shared" si="65"/>
        <v>115.57378387745675</v>
      </c>
      <c r="N370" s="15">
        <f t="shared" si="66"/>
        <v>238.63</v>
      </c>
      <c r="O370" s="47">
        <f t="shared" si="72"/>
        <v>0</v>
      </c>
      <c r="P370" s="15">
        <f t="shared" si="73"/>
        <v>115.57378387745675</v>
      </c>
      <c r="Q370" s="47">
        <f t="shared" si="74"/>
        <v>5.6132931950707103</v>
      </c>
      <c r="R370" s="15">
        <f t="shared" si="67"/>
        <v>49.25</v>
      </c>
      <c r="S370" s="47">
        <f t="shared" si="68"/>
        <v>243.65926906235271</v>
      </c>
      <c r="T370" s="6">
        <f t="shared" si="69"/>
        <v>0.97935941824948303</v>
      </c>
      <c r="U370" s="4" t="s">
        <v>387</v>
      </c>
      <c r="AJ370" s="14">
        <v>0.9</v>
      </c>
      <c r="AK370" s="14">
        <v>1</v>
      </c>
    </row>
    <row r="371" spans="2:37" x14ac:dyDescent="0.25">
      <c r="B371" s="16" t="s">
        <v>388</v>
      </c>
      <c r="C371" s="8">
        <v>444.46</v>
      </c>
      <c r="D371" s="14">
        <v>266.62</v>
      </c>
      <c r="E371" s="8">
        <v>116.18</v>
      </c>
      <c r="F371" s="15">
        <f t="shared" si="70"/>
        <v>290.83331446036237</v>
      </c>
      <c r="G371" s="8">
        <v>0.91</v>
      </c>
      <c r="H371" s="4">
        <v>443.36</v>
      </c>
      <c r="J371" s="14">
        <v>1</v>
      </c>
      <c r="K371" s="47">
        <f t="shared" si="71"/>
        <v>0</v>
      </c>
      <c r="L371" s="15">
        <f t="shared" si="64"/>
        <v>292.98901098901098</v>
      </c>
      <c r="M371" s="47">
        <f t="shared" si="65"/>
        <v>121.4756607733368</v>
      </c>
      <c r="N371" s="15">
        <f t="shared" si="66"/>
        <v>266.62</v>
      </c>
      <c r="O371" s="47">
        <f t="shared" si="72"/>
        <v>0</v>
      </c>
      <c r="P371" s="15">
        <f t="shared" si="73"/>
        <v>121.4756607733368</v>
      </c>
      <c r="Q371" s="47">
        <f t="shared" si="74"/>
        <v>5.9018768958800507</v>
      </c>
      <c r="R371" s="15">
        <f t="shared" si="67"/>
        <v>56.180000000000007</v>
      </c>
      <c r="S371" s="47">
        <f t="shared" si="68"/>
        <v>272.47461679943694</v>
      </c>
      <c r="T371" s="6">
        <f t="shared" si="69"/>
        <v>0.97851316622367657</v>
      </c>
      <c r="U371" s="4" t="s">
        <v>388</v>
      </c>
      <c r="AJ371" s="14">
        <v>0.9</v>
      </c>
      <c r="AK371" s="14">
        <v>1</v>
      </c>
    </row>
    <row r="372" spans="2:37" x14ac:dyDescent="0.25">
      <c r="B372" s="16" t="s">
        <v>389</v>
      </c>
      <c r="C372" s="8">
        <v>384.32</v>
      </c>
      <c r="D372" s="14">
        <v>246.54</v>
      </c>
      <c r="E372" s="8">
        <v>118.52</v>
      </c>
      <c r="F372" s="15">
        <f t="shared" si="70"/>
        <v>273.54882927916179</v>
      </c>
      <c r="G372" s="8">
        <v>0.9</v>
      </c>
      <c r="H372" s="4">
        <v>442.69</v>
      </c>
      <c r="J372" s="14">
        <v>1</v>
      </c>
      <c r="K372" s="47">
        <f t="shared" si="71"/>
        <v>0</v>
      </c>
      <c r="L372" s="15">
        <f t="shared" si="64"/>
        <v>273.93333333333334</v>
      </c>
      <c r="M372" s="47">
        <f t="shared" si="65"/>
        <v>119.40477172672416</v>
      </c>
      <c r="N372" s="15">
        <f t="shared" si="66"/>
        <v>246.54</v>
      </c>
      <c r="O372" s="47">
        <f t="shared" si="72"/>
        <v>0</v>
      </c>
      <c r="P372" s="15">
        <f t="shared" si="73"/>
        <v>119.40477172672416</v>
      </c>
      <c r="Q372" s="47">
        <f t="shared" si="74"/>
        <v>-2.0708890466126348</v>
      </c>
      <c r="R372" s="15">
        <f t="shared" si="67"/>
        <v>58.519999999999996</v>
      </c>
      <c r="S372" s="47">
        <f t="shared" si="68"/>
        <v>253.39013792963607</v>
      </c>
      <c r="T372" s="6">
        <f t="shared" si="69"/>
        <v>0.97296604364476769</v>
      </c>
      <c r="U372" s="4" t="s">
        <v>389</v>
      </c>
      <c r="AJ372" s="14">
        <v>0.9</v>
      </c>
      <c r="AK372" s="14">
        <v>1</v>
      </c>
    </row>
    <row r="373" spans="2:37" x14ac:dyDescent="0.25">
      <c r="B373" s="16" t="s">
        <v>390</v>
      </c>
      <c r="C373" s="8">
        <v>426.32</v>
      </c>
      <c r="D373" s="14">
        <v>288.51</v>
      </c>
      <c r="E373" s="8">
        <v>119.44</v>
      </c>
      <c r="F373" s="15">
        <f t="shared" si="70"/>
        <v>312.25619881757353</v>
      </c>
      <c r="G373" s="8">
        <v>0.92</v>
      </c>
      <c r="H373" s="4">
        <v>442.42</v>
      </c>
      <c r="J373" s="14">
        <v>1</v>
      </c>
      <c r="K373" s="47">
        <f t="shared" si="71"/>
        <v>0</v>
      </c>
      <c r="L373" s="15">
        <f t="shared" si="64"/>
        <v>313.5978260869565</v>
      </c>
      <c r="M373" s="47">
        <f t="shared" si="65"/>
        <v>122.90474533745638</v>
      </c>
      <c r="N373" s="15">
        <f t="shared" si="66"/>
        <v>288.51</v>
      </c>
      <c r="O373" s="47">
        <f t="shared" si="72"/>
        <v>0</v>
      </c>
      <c r="P373" s="15">
        <f t="shared" si="73"/>
        <v>122.90474533745638</v>
      </c>
      <c r="Q373" s="47">
        <f t="shared" si="74"/>
        <v>3.4999736107322121</v>
      </c>
      <c r="R373" s="15">
        <f t="shared" si="67"/>
        <v>59.44</v>
      </c>
      <c r="S373" s="47">
        <f t="shared" si="68"/>
        <v>294.56940387623422</v>
      </c>
      <c r="T373" s="6">
        <f t="shared" si="69"/>
        <v>0.97942962236913056</v>
      </c>
      <c r="U373" s="4" t="s">
        <v>390</v>
      </c>
      <c r="AJ373" s="14">
        <v>0.9</v>
      </c>
      <c r="AK373" s="14">
        <v>1</v>
      </c>
    </row>
    <row r="374" spans="2:37" x14ac:dyDescent="0.25">
      <c r="B374" s="16" t="s">
        <v>391</v>
      </c>
      <c r="C374" s="8">
        <v>422.88</v>
      </c>
      <c r="D374" s="14">
        <v>188.99</v>
      </c>
      <c r="E374" s="8">
        <v>120.23</v>
      </c>
      <c r="F374" s="15">
        <f t="shared" si="70"/>
        <v>223.99212709378872</v>
      </c>
      <c r="G374" s="8">
        <v>0.83</v>
      </c>
      <c r="H374" s="4">
        <v>440.56</v>
      </c>
      <c r="J374" s="14">
        <v>1</v>
      </c>
      <c r="K374" s="47">
        <f t="shared" si="71"/>
        <v>0</v>
      </c>
      <c r="L374" s="15">
        <f t="shared" si="64"/>
        <v>227.69879518072293</v>
      </c>
      <c r="M374" s="47">
        <f t="shared" si="65"/>
        <v>127.00205205725145</v>
      </c>
      <c r="N374" s="15">
        <f t="shared" si="66"/>
        <v>188.99</v>
      </c>
      <c r="O374" s="47">
        <f t="shared" si="72"/>
        <v>0</v>
      </c>
      <c r="P374" s="15">
        <f t="shared" si="73"/>
        <v>127.00205205725145</v>
      </c>
      <c r="Q374" s="47">
        <f t="shared" si="74"/>
        <v>4.0973067197950712</v>
      </c>
      <c r="R374" s="15">
        <f t="shared" si="67"/>
        <v>60.230000000000004</v>
      </c>
      <c r="S374" s="47">
        <f t="shared" si="68"/>
        <v>198.355420898951</v>
      </c>
      <c r="T374" s="6">
        <f t="shared" si="69"/>
        <v>0.9527846486044762</v>
      </c>
      <c r="U374" s="4" t="s">
        <v>391</v>
      </c>
      <c r="AJ374" s="14">
        <v>0.9</v>
      </c>
      <c r="AK374" s="14">
        <v>1</v>
      </c>
    </row>
    <row r="375" spans="2:37" x14ac:dyDescent="0.25">
      <c r="B375" s="16" t="s">
        <v>392</v>
      </c>
      <c r="C375" s="8">
        <v>357.26</v>
      </c>
      <c r="D375" s="14">
        <v>271.39</v>
      </c>
      <c r="E375" s="8">
        <v>114.24</v>
      </c>
      <c r="F375" s="15">
        <f t="shared" si="70"/>
        <v>294.45425739832666</v>
      </c>
      <c r="G375" s="8">
        <v>0.92</v>
      </c>
      <c r="H375" s="4">
        <v>441.15</v>
      </c>
      <c r="J375" s="14">
        <v>1</v>
      </c>
      <c r="K375" s="47">
        <f t="shared" si="71"/>
        <v>0</v>
      </c>
      <c r="L375" s="15">
        <f t="shared" si="64"/>
        <v>294.98913043478257</v>
      </c>
      <c r="M375" s="47">
        <f t="shared" si="65"/>
        <v>115.61165587720456</v>
      </c>
      <c r="N375" s="15">
        <f t="shared" si="66"/>
        <v>271.39</v>
      </c>
      <c r="O375" s="47">
        <f t="shared" si="72"/>
        <v>0</v>
      </c>
      <c r="P375" s="15">
        <f t="shared" si="73"/>
        <v>115.61165587720456</v>
      </c>
      <c r="Q375" s="47">
        <f t="shared" si="74"/>
        <v>-11.390396180046892</v>
      </c>
      <c r="R375" s="15">
        <f t="shared" si="67"/>
        <v>54.239999999999995</v>
      </c>
      <c r="S375" s="47">
        <f t="shared" si="68"/>
        <v>276.75713125410158</v>
      </c>
      <c r="T375" s="6">
        <f t="shared" si="69"/>
        <v>0.98060707151508297</v>
      </c>
      <c r="U375" s="4" t="s">
        <v>392</v>
      </c>
      <c r="AJ375" s="14">
        <v>0.9</v>
      </c>
      <c r="AK375" s="14">
        <v>1</v>
      </c>
    </row>
    <row r="376" spans="2:37" x14ac:dyDescent="0.25">
      <c r="B376" s="16" t="s">
        <v>393</v>
      </c>
      <c r="C376" s="8">
        <v>437.42</v>
      </c>
      <c r="D376" s="14">
        <v>245.76</v>
      </c>
      <c r="E376" s="8">
        <v>112.87</v>
      </c>
      <c r="F376" s="15">
        <f t="shared" si="70"/>
        <v>270.43966887274507</v>
      </c>
      <c r="G376" s="8">
        <v>0.9</v>
      </c>
      <c r="H376" s="4">
        <v>439.81</v>
      </c>
      <c r="J376" s="14">
        <v>1</v>
      </c>
      <c r="K376" s="47">
        <f t="shared" si="71"/>
        <v>0</v>
      </c>
      <c r="L376" s="15">
        <f t="shared" si="64"/>
        <v>273.06666666666666</v>
      </c>
      <c r="M376" s="47">
        <f t="shared" si="65"/>
        <v>119.02700048495063</v>
      </c>
      <c r="N376" s="15">
        <f t="shared" si="66"/>
        <v>245.76</v>
      </c>
      <c r="O376" s="47">
        <f t="shared" si="72"/>
        <v>0</v>
      </c>
      <c r="P376" s="15">
        <f t="shared" si="73"/>
        <v>119.02700048495063</v>
      </c>
      <c r="Q376" s="47">
        <f t="shared" si="74"/>
        <v>3.4153446077460785</v>
      </c>
      <c r="R376" s="15">
        <f t="shared" si="67"/>
        <v>52.870000000000005</v>
      </c>
      <c r="S376" s="47">
        <f t="shared" si="68"/>
        <v>251.3826058023904</v>
      </c>
      <c r="T376" s="6">
        <f t="shared" si="69"/>
        <v>0.97763327424964996</v>
      </c>
      <c r="U376" s="4" t="s">
        <v>393</v>
      </c>
      <c r="AJ376" s="14">
        <v>0.9</v>
      </c>
      <c r="AK376" s="14">
        <v>1</v>
      </c>
    </row>
    <row r="377" spans="2:37" x14ac:dyDescent="0.25">
      <c r="B377" s="16" t="s">
        <v>394</v>
      </c>
      <c r="C377" s="8">
        <v>285.27999999999997</v>
      </c>
      <c r="D377" s="14">
        <v>219.89</v>
      </c>
      <c r="E377" s="8">
        <v>115.04</v>
      </c>
      <c r="F377" s="15">
        <f t="shared" si="70"/>
        <v>248.16489215841952</v>
      </c>
      <c r="G377" s="8">
        <v>0.88</v>
      </c>
      <c r="H377" s="4">
        <v>439.87</v>
      </c>
      <c r="J377" s="14">
        <v>1</v>
      </c>
      <c r="K377" s="47">
        <f t="shared" si="71"/>
        <v>0</v>
      </c>
      <c r="L377" s="15">
        <f t="shared" si="64"/>
        <v>249.87499999999997</v>
      </c>
      <c r="M377" s="47">
        <f t="shared" si="65"/>
        <v>118.68404915994391</v>
      </c>
      <c r="N377" s="15">
        <f t="shared" si="66"/>
        <v>219.89</v>
      </c>
      <c r="O377" s="47">
        <f t="shared" si="72"/>
        <v>0</v>
      </c>
      <c r="P377" s="15">
        <f t="shared" si="73"/>
        <v>118.68404915994391</v>
      </c>
      <c r="Q377" s="47">
        <f t="shared" si="74"/>
        <v>-0.3429513250067231</v>
      </c>
      <c r="R377" s="15">
        <f t="shared" si="67"/>
        <v>55.040000000000006</v>
      </c>
      <c r="S377" s="47">
        <f t="shared" si="68"/>
        <v>226.67380461800167</v>
      </c>
      <c r="T377" s="6">
        <f t="shared" si="69"/>
        <v>0.97007239266383705</v>
      </c>
      <c r="U377" s="4" t="s">
        <v>394</v>
      </c>
      <c r="AJ377" s="14">
        <v>0.9</v>
      </c>
      <c r="AK377" s="14">
        <v>1</v>
      </c>
    </row>
    <row r="378" spans="2:37" x14ac:dyDescent="0.25">
      <c r="B378" s="16" t="s">
        <v>395</v>
      </c>
      <c r="C378" s="8">
        <v>348.56</v>
      </c>
      <c r="D378" s="14">
        <v>220.42</v>
      </c>
      <c r="E378" s="8">
        <v>111.83</v>
      </c>
      <c r="F378" s="15">
        <f t="shared" si="70"/>
        <v>247.16578505124852</v>
      </c>
      <c r="G378" s="8">
        <v>0.89</v>
      </c>
      <c r="H378" s="4">
        <v>438.51</v>
      </c>
      <c r="J378" s="14">
        <v>1</v>
      </c>
      <c r="K378" s="47">
        <f t="shared" si="71"/>
        <v>0</v>
      </c>
      <c r="L378" s="15">
        <f t="shared" si="64"/>
        <v>247.6629213483146</v>
      </c>
      <c r="M378" s="47">
        <f t="shared" si="65"/>
        <v>112.92451554370936</v>
      </c>
      <c r="N378" s="15">
        <f t="shared" si="66"/>
        <v>220.42</v>
      </c>
      <c r="O378" s="47">
        <f t="shared" si="72"/>
        <v>0</v>
      </c>
      <c r="P378" s="15">
        <f t="shared" si="73"/>
        <v>112.92451554370936</v>
      </c>
      <c r="Q378" s="47">
        <f t="shared" si="74"/>
        <v>-5.759533616234549</v>
      </c>
      <c r="R378" s="15">
        <f t="shared" si="67"/>
        <v>51.83</v>
      </c>
      <c r="S378" s="47">
        <f t="shared" si="68"/>
        <v>226.4317232633272</v>
      </c>
      <c r="T378" s="6">
        <f t="shared" si="69"/>
        <v>0.97345017219015761</v>
      </c>
      <c r="U378" s="4" t="s">
        <v>395</v>
      </c>
      <c r="AJ378" s="14">
        <v>0.9</v>
      </c>
      <c r="AK378" s="14">
        <v>1</v>
      </c>
    </row>
    <row r="379" spans="2:37" x14ac:dyDescent="0.25">
      <c r="B379" s="16" t="s">
        <v>396</v>
      </c>
      <c r="C379" s="8">
        <v>362.64</v>
      </c>
      <c r="D379" s="14">
        <v>207.87</v>
      </c>
      <c r="E379" s="8">
        <v>114.42</v>
      </c>
      <c r="F379" s="15">
        <f t="shared" si="70"/>
        <v>237.28015783035883</v>
      </c>
      <c r="G379" s="8">
        <v>0.87</v>
      </c>
      <c r="H379" s="4">
        <v>438.58</v>
      </c>
      <c r="J379" s="14">
        <v>1</v>
      </c>
      <c r="K379" s="47">
        <f t="shared" si="71"/>
        <v>0</v>
      </c>
      <c r="L379" s="15">
        <f t="shared" si="64"/>
        <v>238.93103448275863</v>
      </c>
      <c r="M379" s="47">
        <f t="shared" si="65"/>
        <v>117.80535785354242</v>
      </c>
      <c r="N379" s="15">
        <f t="shared" si="66"/>
        <v>207.87</v>
      </c>
      <c r="O379" s="47">
        <f t="shared" si="72"/>
        <v>0</v>
      </c>
      <c r="P379" s="15">
        <f t="shared" si="73"/>
        <v>117.80535785354242</v>
      </c>
      <c r="Q379" s="47">
        <f t="shared" si="74"/>
        <v>4.8808423098330564</v>
      </c>
      <c r="R379" s="15">
        <f t="shared" si="67"/>
        <v>54.42</v>
      </c>
      <c r="S379" s="47">
        <f t="shared" si="68"/>
        <v>214.87548324552989</v>
      </c>
      <c r="T379" s="6">
        <f t="shared" si="69"/>
        <v>0.96739747532050924</v>
      </c>
      <c r="U379" s="4" t="s">
        <v>396</v>
      </c>
      <c r="AJ379" s="14">
        <v>0.9</v>
      </c>
      <c r="AK379" s="14">
        <v>1</v>
      </c>
    </row>
    <row r="380" spans="2:37" x14ac:dyDescent="0.25">
      <c r="B380" s="16" t="s">
        <v>397</v>
      </c>
      <c r="C380" s="8">
        <v>412.88</v>
      </c>
      <c r="D380" s="14">
        <v>249.44</v>
      </c>
      <c r="E380" s="8">
        <v>112.98</v>
      </c>
      <c r="F380" s="15">
        <f t="shared" si="70"/>
        <v>273.83351511456738</v>
      </c>
      <c r="G380" s="8">
        <v>0.91</v>
      </c>
      <c r="H380" s="4">
        <v>438.48</v>
      </c>
      <c r="J380" s="14">
        <v>1</v>
      </c>
      <c r="K380" s="47">
        <f t="shared" si="71"/>
        <v>0</v>
      </c>
      <c r="L380" s="15">
        <f t="shared" si="64"/>
        <v>274.1098901098901</v>
      </c>
      <c r="M380" s="47">
        <f t="shared" si="65"/>
        <v>113.64822152614632</v>
      </c>
      <c r="N380" s="15">
        <f t="shared" si="66"/>
        <v>249.44</v>
      </c>
      <c r="O380" s="47">
        <f t="shared" si="72"/>
        <v>0</v>
      </c>
      <c r="P380" s="15">
        <f t="shared" si="73"/>
        <v>113.64822152614632</v>
      </c>
      <c r="Q380" s="47">
        <f t="shared" si="74"/>
        <v>-4.1571363273961026</v>
      </c>
      <c r="R380" s="15">
        <f t="shared" si="67"/>
        <v>52.980000000000004</v>
      </c>
      <c r="S380" s="47">
        <f t="shared" si="68"/>
        <v>255.00430192449696</v>
      </c>
      <c r="T380" s="6">
        <f t="shared" si="69"/>
        <v>0.97817957625615093</v>
      </c>
      <c r="U380" s="4" t="s">
        <v>397</v>
      </c>
      <c r="AJ380" s="14">
        <v>0.9</v>
      </c>
      <c r="AK380" s="14">
        <v>1</v>
      </c>
    </row>
    <row r="381" spans="2:37" x14ac:dyDescent="0.25">
      <c r="B381" s="16" t="s">
        <v>398</v>
      </c>
      <c r="C381" s="8">
        <v>441.28</v>
      </c>
      <c r="D381" s="14">
        <v>235.36</v>
      </c>
      <c r="E381" s="8">
        <v>116.6</v>
      </c>
      <c r="F381" s="15">
        <f t="shared" si="70"/>
        <v>262.6592652087491</v>
      </c>
      <c r="G381" s="8">
        <v>0.89</v>
      </c>
      <c r="H381" s="4">
        <v>439.56</v>
      </c>
      <c r="J381" s="14">
        <v>1</v>
      </c>
      <c r="K381" s="47">
        <f t="shared" si="71"/>
        <v>0</v>
      </c>
      <c r="L381" s="15">
        <f t="shared" si="64"/>
        <v>264.44943820224722</v>
      </c>
      <c r="M381" s="47">
        <f t="shared" si="65"/>
        <v>120.57850457475475</v>
      </c>
      <c r="N381" s="15">
        <f t="shared" si="66"/>
        <v>235.36</v>
      </c>
      <c r="O381" s="47">
        <f t="shared" si="72"/>
        <v>0</v>
      </c>
      <c r="P381" s="15">
        <f t="shared" si="73"/>
        <v>120.57850457475475</v>
      </c>
      <c r="Q381" s="47">
        <f t="shared" si="74"/>
        <v>6.9302830486084304</v>
      </c>
      <c r="R381" s="15">
        <f t="shared" si="67"/>
        <v>56.599999999999994</v>
      </c>
      <c r="S381" s="47">
        <f t="shared" si="68"/>
        <v>242.07000970793553</v>
      </c>
      <c r="T381" s="6">
        <f t="shared" si="69"/>
        <v>0.97228070624679475</v>
      </c>
      <c r="U381" s="4" t="s">
        <v>398</v>
      </c>
      <c r="AJ381" s="14">
        <v>0.9</v>
      </c>
      <c r="AK381" s="14">
        <v>1</v>
      </c>
    </row>
    <row r="382" spans="2:37" x14ac:dyDescent="0.25">
      <c r="B382" s="16" t="s">
        <v>399</v>
      </c>
      <c r="C382" s="8">
        <v>386.16</v>
      </c>
      <c r="D382" s="14">
        <v>228.98</v>
      </c>
      <c r="E382" s="8">
        <v>112.9</v>
      </c>
      <c r="F382" s="15">
        <f t="shared" si="70"/>
        <v>255.30031414003392</v>
      </c>
      <c r="G382" s="8">
        <v>0.89</v>
      </c>
      <c r="H382" s="4">
        <v>436.68</v>
      </c>
      <c r="J382" s="14">
        <v>1</v>
      </c>
      <c r="K382" s="47">
        <f t="shared" si="71"/>
        <v>0</v>
      </c>
      <c r="L382" s="15">
        <f t="shared" si="64"/>
        <v>257.28089887640448</v>
      </c>
      <c r="M382" s="47">
        <f t="shared" si="65"/>
        <v>117.30993362307672</v>
      </c>
      <c r="N382" s="15">
        <f t="shared" si="66"/>
        <v>228.98</v>
      </c>
      <c r="O382" s="47">
        <f t="shared" si="72"/>
        <v>0</v>
      </c>
      <c r="P382" s="15">
        <f t="shared" si="73"/>
        <v>117.30993362307672</v>
      </c>
      <c r="Q382" s="47">
        <f t="shared" si="74"/>
        <v>-3.2685709516780292</v>
      </c>
      <c r="R382" s="15">
        <f t="shared" si="67"/>
        <v>52.900000000000006</v>
      </c>
      <c r="S382" s="47">
        <f t="shared" si="68"/>
        <v>235.01117079832608</v>
      </c>
      <c r="T382" s="6">
        <f t="shared" si="69"/>
        <v>0.97433666332609481</v>
      </c>
      <c r="U382" s="4" t="s">
        <v>399</v>
      </c>
      <c r="AJ382" s="14">
        <v>0.9</v>
      </c>
      <c r="AK382" s="14">
        <v>1</v>
      </c>
    </row>
    <row r="383" spans="2:37" x14ac:dyDescent="0.25">
      <c r="B383" s="16" t="s">
        <v>400</v>
      </c>
      <c r="C383" s="8">
        <v>376.56</v>
      </c>
      <c r="D383" s="14">
        <v>235.82</v>
      </c>
      <c r="E383" s="8">
        <v>113.44</v>
      </c>
      <c r="F383" s="15">
        <f t="shared" si="70"/>
        <v>261.68627399999411</v>
      </c>
      <c r="G383" s="8">
        <v>0.9</v>
      </c>
      <c r="H383" s="4">
        <v>436.96</v>
      </c>
      <c r="J383" s="14">
        <v>1</v>
      </c>
      <c r="K383" s="47">
        <f t="shared" si="71"/>
        <v>0</v>
      </c>
      <c r="L383" s="15">
        <f t="shared" si="64"/>
        <v>262.02222222222218</v>
      </c>
      <c r="M383" s="47">
        <f t="shared" si="65"/>
        <v>114.21283876286236</v>
      </c>
      <c r="N383" s="15">
        <f t="shared" si="66"/>
        <v>235.82</v>
      </c>
      <c r="O383" s="47">
        <f t="shared" si="72"/>
        <v>0</v>
      </c>
      <c r="P383" s="15">
        <f t="shared" si="73"/>
        <v>114.21283876286236</v>
      </c>
      <c r="Q383" s="47">
        <f t="shared" si="74"/>
        <v>-3.0970948602143551</v>
      </c>
      <c r="R383" s="15">
        <f t="shared" si="67"/>
        <v>53.44</v>
      </c>
      <c r="S383" s="47">
        <f t="shared" si="68"/>
        <v>241.79930934558104</v>
      </c>
      <c r="T383" s="6">
        <f t="shared" si="69"/>
        <v>0.97527160287693226</v>
      </c>
      <c r="U383" s="4" t="s">
        <v>400</v>
      </c>
      <c r="AJ383" s="14">
        <v>0.9</v>
      </c>
      <c r="AK383" s="14">
        <v>1</v>
      </c>
    </row>
    <row r="384" spans="2:37" x14ac:dyDescent="0.25">
      <c r="B384" s="16" t="s">
        <v>401</v>
      </c>
      <c r="C384" s="8">
        <v>435.44</v>
      </c>
      <c r="D384" s="14">
        <v>249.92</v>
      </c>
      <c r="E384" s="8">
        <v>115.19</v>
      </c>
      <c r="F384" s="15">
        <f t="shared" si="70"/>
        <v>275.18855808336218</v>
      </c>
      <c r="G384" s="8">
        <v>0.9</v>
      </c>
      <c r="H384" s="4">
        <v>438.57</v>
      </c>
      <c r="J384" s="14">
        <v>1</v>
      </c>
      <c r="K384" s="47">
        <f t="shared" si="71"/>
        <v>0</v>
      </c>
      <c r="L384" s="15">
        <f t="shared" si="64"/>
        <v>277.68888888888887</v>
      </c>
      <c r="M384" s="47">
        <f t="shared" si="65"/>
        <v>121.0417804410761</v>
      </c>
      <c r="N384" s="15">
        <f t="shared" si="66"/>
        <v>249.92</v>
      </c>
      <c r="O384" s="47">
        <f t="shared" si="72"/>
        <v>0</v>
      </c>
      <c r="P384" s="15">
        <f t="shared" si="73"/>
        <v>121.0417804410761</v>
      </c>
      <c r="Q384" s="47">
        <f t="shared" si="74"/>
        <v>6.828941678213738</v>
      </c>
      <c r="R384" s="15">
        <f t="shared" si="67"/>
        <v>55.19</v>
      </c>
      <c r="S384" s="47">
        <f t="shared" si="68"/>
        <v>255.94128721251676</v>
      </c>
      <c r="T384" s="6">
        <f t="shared" si="69"/>
        <v>0.97647395120148361</v>
      </c>
      <c r="U384" s="4" t="s">
        <v>401</v>
      </c>
      <c r="AJ384" s="14">
        <v>0.9</v>
      </c>
      <c r="AK384" s="14">
        <v>1</v>
      </c>
    </row>
    <row r="385" spans="2:37" x14ac:dyDescent="0.25">
      <c r="B385" s="16" t="s">
        <v>402</v>
      </c>
      <c r="C385" s="8">
        <v>320.39999999999998</v>
      </c>
      <c r="D385" s="14">
        <v>258.94</v>
      </c>
      <c r="E385" s="8">
        <v>114.23</v>
      </c>
      <c r="F385" s="15">
        <f t="shared" si="70"/>
        <v>283.0166364368003</v>
      </c>
      <c r="G385" s="8">
        <v>0.91</v>
      </c>
      <c r="H385" s="4">
        <v>439.32</v>
      </c>
      <c r="J385" s="14">
        <v>1</v>
      </c>
      <c r="K385" s="47">
        <f t="shared" si="71"/>
        <v>0</v>
      </c>
      <c r="L385" s="15">
        <f t="shared" si="64"/>
        <v>284.54945054945051</v>
      </c>
      <c r="M385" s="47">
        <f t="shared" si="65"/>
        <v>117.97654939857411</v>
      </c>
      <c r="N385" s="15">
        <f t="shared" si="66"/>
        <v>258.94</v>
      </c>
      <c r="O385" s="47">
        <f t="shared" si="72"/>
        <v>0</v>
      </c>
      <c r="P385" s="15">
        <f t="shared" si="73"/>
        <v>117.97654939857411</v>
      </c>
      <c r="Q385" s="47">
        <f t="shared" si="74"/>
        <v>-3.065231042501992</v>
      </c>
      <c r="R385" s="15">
        <f t="shared" si="67"/>
        <v>54.230000000000004</v>
      </c>
      <c r="S385" s="47">
        <f t="shared" si="68"/>
        <v>264.55777535351331</v>
      </c>
      <c r="T385" s="6">
        <f t="shared" si="69"/>
        <v>0.97876541203143019</v>
      </c>
      <c r="U385" s="4" t="s">
        <v>402</v>
      </c>
      <c r="AJ385" s="14">
        <v>0.9</v>
      </c>
      <c r="AK385" s="14">
        <v>1</v>
      </c>
    </row>
    <row r="386" spans="2:37" x14ac:dyDescent="0.25">
      <c r="B386" s="16" t="s">
        <v>403</v>
      </c>
      <c r="C386" s="8">
        <v>373.32</v>
      </c>
      <c r="D386" s="14">
        <v>245.87</v>
      </c>
      <c r="E386" s="8">
        <v>113.87</v>
      </c>
      <c r="F386" s="15">
        <f t="shared" si="70"/>
        <v>270.95836174585941</v>
      </c>
      <c r="G386" s="8">
        <v>0.9</v>
      </c>
      <c r="H386" s="4">
        <v>439.72</v>
      </c>
      <c r="J386" s="14">
        <v>1</v>
      </c>
      <c r="K386" s="47">
        <f t="shared" si="71"/>
        <v>0</v>
      </c>
      <c r="L386" s="15">
        <f t="shared" si="64"/>
        <v>273.18888888888887</v>
      </c>
      <c r="M386" s="47">
        <f t="shared" si="65"/>
        <v>119.08027591648279</v>
      </c>
      <c r="N386" s="15">
        <f t="shared" si="66"/>
        <v>245.87</v>
      </c>
      <c r="O386" s="47">
        <f t="shared" si="72"/>
        <v>0</v>
      </c>
      <c r="P386" s="15">
        <f t="shared" si="73"/>
        <v>119.08027591648279</v>
      </c>
      <c r="Q386" s="47">
        <f t="shared" si="74"/>
        <v>1.103726517908683</v>
      </c>
      <c r="R386" s="15">
        <f t="shared" si="67"/>
        <v>53.870000000000005</v>
      </c>
      <c r="S386" s="47">
        <f t="shared" si="68"/>
        <v>251.7022721391287</v>
      </c>
      <c r="T386" s="6">
        <f t="shared" si="69"/>
        <v>0.97682868696590508</v>
      </c>
      <c r="U386" s="4" t="s">
        <v>403</v>
      </c>
      <c r="AJ386" s="14">
        <v>0.9</v>
      </c>
      <c r="AK386" s="14">
        <v>1</v>
      </c>
    </row>
    <row r="387" spans="2:37" x14ac:dyDescent="0.25">
      <c r="B387" s="16" t="s">
        <v>404</v>
      </c>
      <c r="C387" s="8">
        <v>288.26</v>
      </c>
      <c r="D387" s="14">
        <v>223.41</v>
      </c>
      <c r="E387" s="8">
        <v>113.73</v>
      </c>
      <c r="F387" s="15">
        <f t="shared" si="70"/>
        <v>250.692123928934</v>
      </c>
      <c r="G387" s="8">
        <v>0.89</v>
      </c>
      <c r="H387" s="4">
        <v>441.93</v>
      </c>
      <c r="J387" s="14">
        <v>1</v>
      </c>
      <c r="K387" s="47">
        <f t="shared" si="71"/>
        <v>0</v>
      </c>
      <c r="L387" s="15">
        <f t="shared" si="64"/>
        <v>251.02247191011236</v>
      </c>
      <c r="M387" s="47">
        <f t="shared" si="65"/>
        <v>114.45633798031082</v>
      </c>
      <c r="N387" s="15">
        <f t="shared" si="66"/>
        <v>223.41</v>
      </c>
      <c r="O387" s="47">
        <f t="shared" si="72"/>
        <v>0</v>
      </c>
      <c r="P387" s="15">
        <f t="shared" si="73"/>
        <v>114.45633798031082</v>
      </c>
      <c r="Q387" s="47">
        <f t="shared" si="74"/>
        <v>-4.6239379361719699</v>
      </c>
      <c r="R387" s="15">
        <f t="shared" si="67"/>
        <v>53.730000000000004</v>
      </c>
      <c r="S387" s="47">
        <f t="shared" si="68"/>
        <v>229.78020149699583</v>
      </c>
      <c r="T387" s="6">
        <f t="shared" si="69"/>
        <v>0.97227697836674098</v>
      </c>
      <c r="U387" s="4" t="s">
        <v>404</v>
      </c>
      <c r="AJ387" s="14">
        <v>0.9</v>
      </c>
      <c r="AK387" s="14">
        <v>1</v>
      </c>
    </row>
    <row r="388" spans="2:37" x14ac:dyDescent="0.25">
      <c r="B388" s="16" t="s">
        <v>405</v>
      </c>
      <c r="C388" s="8">
        <v>340.5</v>
      </c>
      <c r="D388" s="14">
        <v>216.57</v>
      </c>
      <c r="E388" s="8">
        <v>111.54</v>
      </c>
      <c r="F388" s="15">
        <f t="shared" si="70"/>
        <v>243.60569882496591</v>
      </c>
      <c r="G388" s="8">
        <v>0.88</v>
      </c>
      <c r="H388" s="4">
        <v>442.34</v>
      </c>
      <c r="J388" s="14">
        <v>1</v>
      </c>
      <c r="K388" s="47">
        <f t="shared" si="71"/>
        <v>0</v>
      </c>
      <c r="L388" s="15">
        <f t="shared" ref="L388:L451" si="75">D388/G388</f>
        <v>246.10227272727272</v>
      </c>
      <c r="M388" s="47">
        <f t="shared" ref="M388:M451" si="76">L388*SIN(ACOS(G388))</f>
        <v>116.89210299044548</v>
      </c>
      <c r="N388" s="15">
        <f t="shared" ref="N388:N451" si="77">D388/J388</f>
        <v>216.57</v>
      </c>
      <c r="O388" s="47">
        <f t="shared" si="72"/>
        <v>0</v>
      </c>
      <c r="P388" s="15">
        <f t="shared" si="73"/>
        <v>116.89210299044548</v>
      </c>
      <c r="Q388" s="47">
        <f t="shared" si="74"/>
        <v>2.4357650101346593</v>
      </c>
      <c r="R388" s="15">
        <f t="shared" ref="R388:R451" si="78">E388-$V$4</f>
        <v>51.540000000000006</v>
      </c>
      <c r="S388" s="47">
        <f t="shared" ref="S388:S451" si="79">IF(R388&gt;1,SQRT((D388)^2+(R388)^2),0)</f>
        <v>222.61836514537609</v>
      </c>
      <c r="T388" s="6">
        <f t="shared" ref="T388:T451" si="80">IF(S388&gt;0,D388/S388,1)</f>
        <v>0.97283078985228222</v>
      </c>
      <c r="U388" s="4" t="s">
        <v>405</v>
      </c>
      <c r="AJ388" s="14">
        <v>0.9</v>
      </c>
      <c r="AK388" s="14">
        <v>1</v>
      </c>
    </row>
    <row r="389" spans="2:37" x14ac:dyDescent="0.25">
      <c r="B389" s="16" t="s">
        <v>406</v>
      </c>
      <c r="C389" s="8">
        <v>366.34</v>
      </c>
      <c r="D389" s="14">
        <v>201.61</v>
      </c>
      <c r="E389" s="8">
        <v>112.92</v>
      </c>
      <c r="F389" s="15">
        <f t="shared" si="70"/>
        <v>231.07903085308283</v>
      </c>
      <c r="G389" s="8">
        <v>0.87</v>
      </c>
      <c r="H389" s="4">
        <v>441.2</v>
      </c>
      <c r="J389" s="14">
        <v>1</v>
      </c>
      <c r="K389" s="47">
        <f t="shared" si="71"/>
        <v>0</v>
      </c>
      <c r="L389" s="15">
        <f t="shared" si="75"/>
        <v>231.73563218390805</v>
      </c>
      <c r="M389" s="47">
        <f t="shared" si="76"/>
        <v>114.25765236374987</v>
      </c>
      <c r="N389" s="15">
        <f t="shared" si="77"/>
        <v>201.61</v>
      </c>
      <c r="O389" s="47">
        <f t="shared" si="72"/>
        <v>0</v>
      </c>
      <c r="P389" s="15">
        <f t="shared" si="73"/>
        <v>114.25765236374987</v>
      </c>
      <c r="Q389" s="47">
        <f t="shared" si="74"/>
        <v>-2.6344506266956103</v>
      </c>
      <c r="R389" s="15">
        <f t="shared" si="78"/>
        <v>52.92</v>
      </c>
      <c r="S389" s="47">
        <f t="shared" si="79"/>
        <v>208.43972390117966</v>
      </c>
      <c r="T389" s="6">
        <f t="shared" si="80"/>
        <v>0.96723405801277307</v>
      </c>
      <c r="U389" s="4" t="s">
        <v>406</v>
      </c>
      <c r="AJ389" s="14">
        <v>0.9</v>
      </c>
      <c r="AK389" s="14">
        <v>1</v>
      </c>
    </row>
    <row r="390" spans="2:37" x14ac:dyDescent="0.25">
      <c r="B390" s="16" t="s">
        <v>407</v>
      </c>
      <c r="C390" s="8">
        <v>254.24</v>
      </c>
      <c r="D390" s="14">
        <v>219.41</v>
      </c>
      <c r="E390" s="8">
        <v>114.05</v>
      </c>
      <c r="F390" s="15">
        <f t="shared" si="70"/>
        <v>247.28152094323585</v>
      </c>
      <c r="G390" s="8">
        <v>0.88</v>
      </c>
      <c r="H390" s="4">
        <v>441.46</v>
      </c>
      <c r="J390" s="14">
        <v>1</v>
      </c>
      <c r="K390" s="47">
        <f t="shared" si="71"/>
        <v>0</v>
      </c>
      <c r="L390" s="15">
        <f t="shared" si="75"/>
        <v>249.32954545454544</v>
      </c>
      <c r="M390" s="47">
        <f t="shared" si="76"/>
        <v>118.42497260531763</v>
      </c>
      <c r="N390" s="15">
        <f t="shared" si="77"/>
        <v>219.41</v>
      </c>
      <c r="O390" s="47">
        <f t="shared" si="72"/>
        <v>0</v>
      </c>
      <c r="P390" s="15">
        <f t="shared" si="73"/>
        <v>118.42497260531763</v>
      </c>
      <c r="Q390" s="47">
        <f t="shared" si="74"/>
        <v>4.167320241567765</v>
      </c>
      <c r="R390" s="15">
        <f t="shared" si="78"/>
        <v>54.05</v>
      </c>
      <c r="S390" s="47">
        <f t="shared" si="79"/>
        <v>225.96935765718322</v>
      </c>
      <c r="T390" s="6">
        <f t="shared" si="80"/>
        <v>0.9709723578223628</v>
      </c>
      <c r="U390" s="4" t="s">
        <v>407</v>
      </c>
      <c r="AJ390" s="14">
        <v>0.9</v>
      </c>
      <c r="AK390" s="14">
        <v>1</v>
      </c>
    </row>
    <row r="391" spans="2:37" x14ac:dyDescent="0.25">
      <c r="B391" s="16" t="s">
        <v>408</v>
      </c>
      <c r="C391" s="8">
        <v>327.66000000000003</v>
      </c>
      <c r="D391" s="14">
        <v>212.68</v>
      </c>
      <c r="E391" s="8">
        <v>113.65</v>
      </c>
      <c r="F391" s="15">
        <f t="shared" si="70"/>
        <v>241.14125507677031</v>
      </c>
      <c r="G391" s="8">
        <v>0.88</v>
      </c>
      <c r="H391" s="4">
        <v>441.67</v>
      </c>
      <c r="J391" s="14">
        <v>1</v>
      </c>
      <c r="K391" s="47">
        <f t="shared" si="71"/>
        <v>0</v>
      </c>
      <c r="L391" s="15">
        <f t="shared" si="75"/>
        <v>241.68181818181819</v>
      </c>
      <c r="M391" s="47">
        <f t="shared" si="76"/>
        <v>114.79250341232833</v>
      </c>
      <c r="N391" s="15">
        <f t="shared" si="77"/>
        <v>212.68</v>
      </c>
      <c r="O391" s="47">
        <f t="shared" si="72"/>
        <v>0</v>
      </c>
      <c r="P391" s="15">
        <f t="shared" si="73"/>
        <v>114.79250341232833</v>
      </c>
      <c r="Q391" s="47">
        <f t="shared" si="74"/>
        <v>-3.6324691929893049</v>
      </c>
      <c r="R391" s="15">
        <f t="shared" si="78"/>
        <v>53.650000000000006</v>
      </c>
      <c r="S391" s="47">
        <f t="shared" si="79"/>
        <v>219.34243752634831</v>
      </c>
      <c r="T391" s="6">
        <f t="shared" si="80"/>
        <v>0.96962540581984746</v>
      </c>
      <c r="U391" s="4" t="s">
        <v>408</v>
      </c>
      <c r="AJ391" s="14">
        <v>0.9</v>
      </c>
      <c r="AK391" s="14">
        <v>1</v>
      </c>
    </row>
    <row r="392" spans="2:37" x14ac:dyDescent="0.25">
      <c r="B392" s="16" t="s">
        <v>409</v>
      </c>
      <c r="C392" s="8">
        <v>387.36</v>
      </c>
      <c r="D392" s="14">
        <v>232.91</v>
      </c>
      <c r="E392" s="8">
        <v>116.24</v>
      </c>
      <c r="F392" s="15">
        <f t="shared" si="70"/>
        <v>260.30521642871469</v>
      </c>
      <c r="G392" s="8">
        <v>0.89</v>
      </c>
      <c r="H392" s="4">
        <v>443.99</v>
      </c>
      <c r="J392" s="14">
        <v>1</v>
      </c>
      <c r="K392" s="47">
        <f t="shared" si="71"/>
        <v>0</v>
      </c>
      <c r="L392" s="15">
        <f t="shared" si="75"/>
        <v>261.69662921348316</v>
      </c>
      <c r="M392" s="47">
        <f t="shared" si="76"/>
        <v>119.32333234409469</v>
      </c>
      <c r="N392" s="15">
        <f t="shared" si="77"/>
        <v>232.91</v>
      </c>
      <c r="O392" s="47">
        <f t="shared" si="72"/>
        <v>0</v>
      </c>
      <c r="P392" s="15">
        <f t="shared" si="73"/>
        <v>119.32333234409469</v>
      </c>
      <c r="Q392" s="47">
        <f t="shared" si="74"/>
        <v>4.530828931766365</v>
      </c>
      <c r="R392" s="15">
        <f t="shared" si="78"/>
        <v>56.239999999999995</v>
      </c>
      <c r="S392" s="47">
        <f t="shared" si="79"/>
        <v>239.60385159675542</v>
      </c>
      <c r="T392" s="6">
        <f t="shared" si="80"/>
        <v>0.97206283808817506</v>
      </c>
      <c r="U392" s="4" t="s">
        <v>409</v>
      </c>
      <c r="AJ392" s="14">
        <v>0.9</v>
      </c>
      <c r="AK392" s="14">
        <v>1</v>
      </c>
    </row>
    <row r="393" spans="2:37" x14ac:dyDescent="0.25">
      <c r="B393" s="16" t="s">
        <v>410</v>
      </c>
      <c r="C393" s="8">
        <v>399.76</v>
      </c>
      <c r="D393" s="14">
        <v>222.29</v>
      </c>
      <c r="E393" s="8">
        <v>118.34</v>
      </c>
      <c r="F393" s="15">
        <f t="shared" si="70"/>
        <v>251.82771829169243</v>
      </c>
      <c r="G393" s="8">
        <v>0.88</v>
      </c>
      <c r="H393" s="4">
        <v>446.19</v>
      </c>
      <c r="J393" s="14">
        <v>1</v>
      </c>
      <c r="K393" s="47">
        <f t="shared" si="71"/>
        <v>0</v>
      </c>
      <c r="L393" s="15">
        <f t="shared" si="75"/>
        <v>252.60227272727272</v>
      </c>
      <c r="M393" s="47">
        <f t="shared" si="76"/>
        <v>119.97943193307533</v>
      </c>
      <c r="N393" s="15">
        <f t="shared" si="77"/>
        <v>222.29</v>
      </c>
      <c r="O393" s="47">
        <f t="shared" si="72"/>
        <v>0</v>
      </c>
      <c r="P393" s="15">
        <f t="shared" si="73"/>
        <v>119.97943193307533</v>
      </c>
      <c r="Q393" s="47">
        <f t="shared" si="74"/>
        <v>0.6560995889806378</v>
      </c>
      <c r="R393" s="15">
        <f t="shared" si="78"/>
        <v>58.34</v>
      </c>
      <c r="S393" s="47">
        <f t="shared" si="79"/>
        <v>229.81818835766674</v>
      </c>
      <c r="T393" s="6">
        <f t="shared" si="80"/>
        <v>0.96724285222390405</v>
      </c>
      <c r="U393" s="4" t="s">
        <v>410</v>
      </c>
      <c r="AJ393" s="14">
        <v>0.9</v>
      </c>
      <c r="AK393" s="14">
        <v>1</v>
      </c>
    </row>
    <row r="394" spans="2:37" x14ac:dyDescent="0.25">
      <c r="B394" s="16" t="s">
        <v>411</v>
      </c>
      <c r="C394" s="8">
        <v>345.38</v>
      </c>
      <c r="D394" s="14">
        <v>225.5</v>
      </c>
      <c r="E394" s="8">
        <v>119.03</v>
      </c>
      <c r="F394" s="15">
        <f t="shared" si="70"/>
        <v>254.98704065108876</v>
      </c>
      <c r="G394" s="8">
        <v>0.88</v>
      </c>
      <c r="H394" s="4">
        <v>446.37</v>
      </c>
      <c r="J394" s="14">
        <v>1</v>
      </c>
      <c r="K394" s="47">
        <f t="shared" si="71"/>
        <v>0</v>
      </c>
      <c r="L394" s="15">
        <f t="shared" si="75"/>
        <v>256.25</v>
      </c>
      <c r="M394" s="47">
        <f t="shared" si="76"/>
        <v>121.71200639213859</v>
      </c>
      <c r="N394" s="15">
        <f t="shared" si="77"/>
        <v>225.5</v>
      </c>
      <c r="O394" s="47">
        <f t="shared" si="72"/>
        <v>0</v>
      </c>
      <c r="P394" s="15">
        <f t="shared" si="73"/>
        <v>121.71200639213859</v>
      </c>
      <c r="Q394" s="47">
        <f t="shared" si="74"/>
        <v>1.7325744590632581</v>
      </c>
      <c r="R394" s="15">
        <f t="shared" si="78"/>
        <v>59.03</v>
      </c>
      <c r="S394" s="47">
        <f t="shared" si="79"/>
        <v>233.09824302212147</v>
      </c>
      <c r="T394" s="6">
        <f t="shared" si="80"/>
        <v>0.96740325914253944</v>
      </c>
      <c r="U394" s="4" t="s">
        <v>411</v>
      </c>
      <c r="AJ394" s="14">
        <v>0.9</v>
      </c>
      <c r="AK394" s="14">
        <v>1</v>
      </c>
    </row>
    <row r="395" spans="2:37" x14ac:dyDescent="0.25">
      <c r="B395" s="16" t="s">
        <v>412</v>
      </c>
      <c r="C395" s="8">
        <v>309.62</v>
      </c>
      <c r="D395" s="14">
        <v>227.69</v>
      </c>
      <c r="E395" s="8">
        <v>118.49</v>
      </c>
      <c r="F395" s="15">
        <f t="shared" si="70"/>
        <v>256.67609199144357</v>
      </c>
      <c r="G395" s="8">
        <v>0.88</v>
      </c>
      <c r="H395" s="4">
        <v>445.86</v>
      </c>
      <c r="J395" s="14">
        <v>1</v>
      </c>
      <c r="K395" s="47">
        <f t="shared" si="71"/>
        <v>0</v>
      </c>
      <c r="L395" s="15">
        <f t="shared" si="75"/>
        <v>258.73863636363637</v>
      </c>
      <c r="M395" s="47">
        <f t="shared" si="76"/>
        <v>122.89404317262101</v>
      </c>
      <c r="N395" s="15">
        <f t="shared" si="77"/>
        <v>227.69</v>
      </c>
      <c r="O395" s="47">
        <f t="shared" si="72"/>
        <v>0</v>
      </c>
      <c r="P395" s="15">
        <f t="shared" si="73"/>
        <v>122.89404317262101</v>
      </c>
      <c r="Q395" s="47">
        <f t="shared" si="74"/>
        <v>1.1820367804824201</v>
      </c>
      <c r="R395" s="15">
        <f t="shared" si="78"/>
        <v>58.489999999999995</v>
      </c>
      <c r="S395" s="47">
        <f t="shared" si="79"/>
        <v>235.08257315249892</v>
      </c>
      <c r="T395" s="6">
        <f t="shared" si="80"/>
        <v>0.96855329149514058</v>
      </c>
      <c r="U395" s="4" t="s">
        <v>412</v>
      </c>
      <c r="AJ395" s="14">
        <v>0.9</v>
      </c>
      <c r="AK395" s="14">
        <v>1</v>
      </c>
    </row>
    <row r="396" spans="2:37" x14ac:dyDescent="0.25">
      <c r="B396" s="16" t="s">
        <v>413</v>
      </c>
      <c r="C396" s="8">
        <v>354.06</v>
      </c>
      <c r="D396" s="14">
        <v>210.43</v>
      </c>
      <c r="E396" s="8">
        <v>118.06</v>
      </c>
      <c r="F396" s="15">
        <f t="shared" si="70"/>
        <v>241.28603047006266</v>
      </c>
      <c r="G396" s="8">
        <v>0.87</v>
      </c>
      <c r="H396" s="4">
        <v>446.15</v>
      </c>
      <c r="J396" s="14">
        <v>1</v>
      </c>
      <c r="K396" s="47">
        <f t="shared" si="71"/>
        <v>0</v>
      </c>
      <c r="L396" s="15">
        <f t="shared" si="75"/>
        <v>241.87356321839081</v>
      </c>
      <c r="M396" s="47">
        <f t="shared" si="76"/>
        <v>119.25617671198792</v>
      </c>
      <c r="N396" s="15">
        <f t="shared" si="77"/>
        <v>210.43</v>
      </c>
      <c r="O396" s="47">
        <f t="shared" si="72"/>
        <v>0</v>
      </c>
      <c r="P396" s="15">
        <f t="shared" si="73"/>
        <v>119.25617671198792</v>
      </c>
      <c r="Q396" s="47">
        <f t="shared" si="74"/>
        <v>-3.6378664606330915</v>
      </c>
      <c r="R396" s="15">
        <f t="shared" si="78"/>
        <v>58.06</v>
      </c>
      <c r="S396" s="47">
        <f t="shared" si="79"/>
        <v>218.29280450807354</v>
      </c>
      <c r="T396" s="6">
        <f t="shared" si="80"/>
        <v>0.96398046868382814</v>
      </c>
      <c r="U396" s="4" t="s">
        <v>413</v>
      </c>
      <c r="AJ396" s="14">
        <v>0.9</v>
      </c>
      <c r="AK396" s="14">
        <v>1</v>
      </c>
    </row>
    <row r="397" spans="2:37" x14ac:dyDescent="0.25">
      <c r="B397" s="16" t="s">
        <v>414</v>
      </c>
      <c r="C397" s="8">
        <v>328.22</v>
      </c>
      <c r="D397" s="14">
        <v>253.45</v>
      </c>
      <c r="E397" s="8">
        <v>119.95</v>
      </c>
      <c r="F397" s="15">
        <f t="shared" si="70"/>
        <v>280.40132845619689</v>
      </c>
      <c r="G397" s="8">
        <v>0.9</v>
      </c>
      <c r="H397" s="4">
        <v>447.48</v>
      </c>
      <c r="J397" s="14">
        <v>1</v>
      </c>
      <c r="K397" s="47">
        <f t="shared" si="71"/>
        <v>0</v>
      </c>
      <c r="L397" s="15">
        <f t="shared" si="75"/>
        <v>281.61111111111109</v>
      </c>
      <c r="M397" s="47">
        <f t="shared" si="76"/>
        <v>122.75143747115371</v>
      </c>
      <c r="N397" s="15">
        <f t="shared" si="77"/>
        <v>253.45</v>
      </c>
      <c r="O397" s="47">
        <f t="shared" si="72"/>
        <v>0</v>
      </c>
      <c r="P397" s="15">
        <f t="shared" si="73"/>
        <v>122.75143747115371</v>
      </c>
      <c r="Q397" s="47">
        <f t="shared" si="74"/>
        <v>3.495260759165788</v>
      </c>
      <c r="R397" s="15">
        <f t="shared" si="78"/>
        <v>59.95</v>
      </c>
      <c r="S397" s="47">
        <f t="shared" si="79"/>
        <v>260.44366953335611</v>
      </c>
      <c r="T397" s="6">
        <f t="shared" si="80"/>
        <v>0.97314709339686822</v>
      </c>
      <c r="U397" s="4" t="s">
        <v>414</v>
      </c>
      <c r="AJ397" s="14">
        <v>0.9</v>
      </c>
      <c r="AK397" s="14">
        <v>1</v>
      </c>
    </row>
    <row r="398" spans="2:37" x14ac:dyDescent="0.25">
      <c r="B398" s="16" t="s">
        <v>415</v>
      </c>
      <c r="C398" s="8">
        <v>268.92</v>
      </c>
      <c r="D398" s="14">
        <v>214.94</v>
      </c>
      <c r="E398" s="8">
        <v>116.38</v>
      </c>
      <c r="F398" s="15">
        <f t="shared" si="70"/>
        <v>244.424851437001</v>
      </c>
      <c r="G398" s="8">
        <v>0.87</v>
      </c>
      <c r="H398" s="4">
        <v>448.91</v>
      </c>
      <c r="J398" s="14">
        <v>1</v>
      </c>
      <c r="K398" s="47">
        <f t="shared" si="71"/>
        <v>0</v>
      </c>
      <c r="L398" s="15">
        <f t="shared" si="75"/>
        <v>247.05747126436782</v>
      </c>
      <c r="M398" s="47">
        <f t="shared" si="76"/>
        <v>121.81211149776497</v>
      </c>
      <c r="N398" s="15">
        <f t="shared" si="77"/>
        <v>214.94</v>
      </c>
      <c r="O398" s="47">
        <f t="shared" si="72"/>
        <v>0</v>
      </c>
      <c r="P398" s="15">
        <f t="shared" si="73"/>
        <v>121.81211149776497</v>
      </c>
      <c r="Q398" s="47">
        <f t="shared" si="74"/>
        <v>-0.93932597338873336</v>
      </c>
      <c r="R398" s="15">
        <f t="shared" si="78"/>
        <v>56.379999999999995</v>
      </c>
      <c r="S398" s="47">
        <f t="shared" si="79"/>
        <v>222.21140384777735</v>
      </c>
      <c r="T398" s="6">
        <f t="shared" si="80"/>
        <v>0.96727708964586478</v>
      </c>
      <c r="U398" s="4" t="s">
        <v>415</v>
      </c>
      <c r="AJ398" s="14">
        <v>0.9</v>
      </c>
      <c r="AK398" s="14">
        <v>1</v>
      </c>
    </row>
    <row r="399" spans="2:37" x14ac:dyDescent="0.25">
      <c r="B399" s="16" t="s">
        <v>416</v>
      </c>
      <c r="C399" s="8">
        <v>393.94</v>
      </c>
      <c r="D399" s="14">
        <v>222.18</v>
      </c>
      <c r="E399" s="8">
        <v>114.28</v>
      </c>
      <c r="F399" s="15">
        <f t="shared" si="70"/>
        <v>249.84769520649976</v>
      </c>
      <c r="G399" s="8">
        <v>0.88</v>
      </c>
      <c r="H399" s="4">
        <v>448.86</v>
      </c>
      <c r="J399" s="14">
        <v>1</v>
      </c>
      <c r="K399" s="47">
        <f t="shared" si="71"/>
        <v>0</v>
      </c>
      <c r="L399" s="15">
        <f t="shared" si="75"/>
        <v>252.47727272727275</v>
      </c>
      <c r="M399" s="47">
        <f t="shared" si="76"/>
        <v>119.92006022264016</v>
      </c>
      <c r="N399" s="15">
        <f t="shared" si="77"/>
        <v>222.18</v>
      </c>
      <c r="O399" s="47">
        <f t="shared" si="72"/>
        <v>0</v>
      </c>
      <c r="P399" s="15">
        <f t="shared" si="73"/>
        <v>119.92006022264016</v>
      </c>
      <c r="Q399" s="47">
        <f t="shared" si="74"/>
        <v>-1.892051275124814</v>
      </c>
      <c r="R399" s="15">
        <f t="shared" si="78"/>
        <v>54.28</v>
      </c>
      <c r="S399" s="47">
        <f t="shared" si="79"/>
        <v>228.71438695455956</v>
      </c>
      <c r="T399" s="6">
        <f t="shared" si="80"/>
        <v>0.97142992602447087</v>
      </c>
      <c r="U399" s="4" t="s">
        <v>416</v>
      </c>
      <c r="AJ399" s="14">
        <v>0.9</v>
      </c>
      <c r="AK399" s="14">
        <v>1</v>
      </c>
    </row>
    <row r="400" spans="2:37" x14ac:dyDescent="0.25">
      <c r="B400" s="16" t="s">
        <v>417</v>
      </c>
      <c r="C400" s="8">
        <v>342.24</v>
      </c>
      <c r="D400" s="14">
        <v>217.13</v>
      </c>
      <c r="E400" s="8">
        <v>116.1</v>
      </c>
      <c r="F400" s="15">
        <f t="shared" si="70"/>
        <v>246.22072800639674</v>
      </c>
      <c r="G400" s="8">
        <v>0.88</v>
      </c>
      <c r="H400" s="4">
        <v>448.96</v>
      </c>
      <c r="J400" s="14">
        <v>1</v>
      </c>
      <c r="K400" s="47">
        <f t="shared" si="71"/>
        <v>0</v>
      </c>
      <c r="L400" s="15">
        <f t="shared" si="75"/>
        <v>246.73863636363635</v>
      </c>
      <c r="M400" s="47">
        <f t="shared" si="76"/>
        <v>117.1943589708428</v>
      </c>
      <c r="N400" s="15">
        <f t="shared" si="77"/>
        <v>217.13</v>
      </c>
      <c r="O400" s="47">
        <f t="shared" si="72"/>
        <v>0</v>
      </c>
      <c r="P400" s="15">
        <f t="shared" si="73"/>
        <v>117.1943589708428</v>
      </c>
      <c r="Q400" s="47">
        <f t="shared" si="74"/>
        <v>-2.7257012517973607</v>
      </c>
      <c r="R400" s="15">
        <f t="shared" si="78"/>
        <v>56.099999999999994</v>
      </c>
      <c r="S400" s="47">
        <f t="shared" si="79"/>
        <v>224.26022139470032</v>
      </c>
      <c r="T400" s="6">
        <f t="shared" si="80"/>
        <v>0.96820559013829266</v>
      </c>
      <c r="U400" s="4" t="s">
        <v>417</v>
      </c>
      <c r="AJ400" s="14">
        <v>0.9</v>
      </c>
      <c r="AK400" s="14">
        <v>1</v>
      </c>
    </row>
    <row r="401" spans="2:37" x14ac:dyDescent="0.25">
      <c r="B401" s="16" t="s">
        <v>418</v>
      </c>
      <c r="C401" s="8">
        <v>256.04000000000002</v>
      </c>
      <c r="D401" s="14">
        <v>221.05</v>
      </c>
      <c r="E401" s="8">
        <v>119.31</v>
      </c>
      <c r="F401" s="15">
        <f t="shared" si="70"/>
        <v>251.19311017621484</v>
      </c>
      <c r="G401" s="8">
        <v>0.87</v>
      </c>
      <c r="H401" s="4">
        <v>448.64</v>
      </c>
      <c r="J401" s="14">
        <v>1</v>
      </c>
      <c r="K401" s="47">
        <f t="shared" si="71"/>
        <v>0</v>
      </c>
      <c r="L401" s="15">
        <f t="shared" si="75"/>
        <v>254.08045977011497</v>
      </c>
      <c r="M401" s="47">
        <f t="shared" si="76"/>
        <v>125.27480807007049</v>
      </c>
      <c r="N401" s="15">
        <f t="shared" si="77"/>
        <v>221.05</v>
      </c>
      <c r="O401" s="47">
        <f t="shared" si="72"/>
        <v>0</v>
      </c>
      <c r="P401" s="15">
        <f t="shared" si="73"/>
        <v>125.27480807007049</v>
      </c>
      <c r="Q401" s="47">
        <f t="shared" si="74"/>
        <v>8.0804490992276925</v>
      </c>
      <c r="R401" s="15">
        <f t="shared" si="78"/>
        <v>59.31</v>
      </c>
      <c r="S401" s="47">
        <f t="shared" si="79"/>
        <v>228.86847445640041</v>
      </c>
      <c r="T401" s="6">
        <f t="shared" si="80"/>
        <v>0.96583856961964498</v>
      </c>
      <c r="U401" s="4" t="s">
        <v>418</v>
      </c>
      <c r="AJ401" s="14">
        <v>0.9</v>
      </c>
      <c r="AK401" s="14">
        <v>1</v>
      </c>
    </row>
    <row r="402" spans="2:37" x14ac:dyDescent="0.25">
      <c r="B402" s="16" t="s">
        <v>419</v>
      </c>
      <c r="C402" s="8">
        <v>344.3</v>
      </c>
      <c r="D402" s="14">
        <v>227.19</v>
      </c>
      <c r="E402" s="8">
        <v>118.75</v>
      </c>
      <c r="F402" s="15">
        <f t="shared" ref="F402:F465" si="81">SQRT((D402)^2+(E402)^2)</f>
        <v>256.35299608157499</v>
      </c>
      <c r="G402" s="8">
        <v>0.88</v>
      </c>
      <c r="H402" s="4">
        <v>449.29</v>
      </c>
      <c r="J402" s="14">
        <v>1</v>
      </c>
      <c r="K402" s="47">
        <f t="shared" si="71"/>
        <v>0</v>
      </c>
      <c r="L402" s="15">
        <f t="shared" si="75"/>
        <v>258.17045454545456</v>
      </c>
      <c r="M402" s="47">
        <f t="shared" si="76"/>
        <v>122.62417176155198</v>
      </c>
      <c r="N402" s="15">
        <f t="shared" si="77"/>
        <v>227.19</v>
      </c>
      <c r="O402" s="47">
        <f t="shared" si="72"/>
        <v>0</v>
      </c>
      <c r="P402" s="15">
        <f t="shared" si="73"/>
        <v>122.62417176155198</v>
      </c>
      <c r="Q402" s="47">
        <f t="shared" si="74"/>
        <v>-2.6506363085185143</v>
      </c>
      <c r="R402" s="15">
        <f t="shared" si="78"/>
        <v>58.75</v>
      </c>
      <c r="S402" s="47">
        <f t="shared" si="79"/>
        <v>234.66328771241572</v>
      </c>
      <c r="T402" s="6">
        <f t="shared" si="80"/>
        <v>0.96815314493686644</v>
      </c>
      <c r="U402" s="4" t="s">
        <v>419</v>
      </c>
      <c r="AJ402" s="14">
        <v>0.9</v>
      </c>
      <c r="AK402" s="14">
        <v>1</v>
      </c>
    </row>
    <row r="403" spans="2:37" x14ac:dyDescent="0.25">
      <c r="B403" s="16" t="s">
        <v>420</v>
      </c>
      <c r="C403" s="8">
        <v>310.06</v>
      </c>
      <c r="D403" s="14">
        <v>217.75</v>
      </c>
      <c r="E403" s="8">
        <v>119.7</v>
      </c>
      <c r="F403" s="15">
        <f t="shared" si="81"/>
        <v>248.48169449679787</v>
      </c>
      <c r="G403" s="8">
        <v>0.87</v>
      </c>
      <c r="H403" s="4">
        <v>450.28</v>
      </c>
      <c r="J403" s="14">
        <v>1</v>
      </c>
      <c r="K403" s="47">
        <f t="shared" si="71"/>
        <v>0</v>
      </c>
      <c r="L403" s="15">
        <f t="shared" si="75"/>
        <v>250.28735632183907</v>
      </c>
      <c r="M403" s="47">
        <f t="shared" si="76"/>
        <v>123.40461188535555</v>
      </c>
      <c r="N403" s="15">
        <f t="shared" si="77"/>
        <v>217.75</v>
      </c>
      <c r="O403" s="47">
        <f t="shared" si="72"/>
        <v>0</v>
      </c>
      <c r="P403" s="15">
        <f t="shared" si="73"/>
        <v>123.40461188535555</v>
      </c>
      <c r="Q403" s="47">
        <f t="shared" si="74"/>
        <v>0.78044012380357231</v>
      </c>
      <c r="R403" s="15">
        <f t="shared" si="78"/>
        <v>59.7</v>
      </c>
      <c r="S403" s="47">
        <f t="shared" si="79"/>
        <v>225.78563395397856</v>
      </c>
      <c r="T403" s="6">
        <f t="shared" si="80"/>
        <v>0.96441033996159187</v>
      </c>
      <c r="U403" s="4" t="s">
        <v>420</v>
      </c>
      <c r="AJ403" s="14">
        <v>0.9</v>
      </c>
      <c r="AK403" s="14">
        <v>1</v>
      </c>
    </row>
    <row r="404" spans="2:37" x14ac:dyDescent="0.25">
      <c r="B404" s="16" t="s">
        <v>421</v>
      </c>
      <c r="C404" s="8">
        <v>331.2</v>
      </c>
      <c r="D404" s="14">
        <v>231.38</v>
      </c>
      <c r="E404" s="8">
        <v>122.45</v>
      </c>
      <c r="F404" s="15">
        <f t="shared" si="81"/>
        <v>261.78370251029759</v>
      </c>
      <c r="G404" s="8">
        <v>0.88</v>
      </c>
      <c r="H404" s="4">
        <v>450.68</v>
      </c>
      <c r="J404" s="14">
        <v>1</v>
      </c>
      <c r="K404" s="47">
        <f t="shared" si="71"/>
        <v>0</v>
      </c>
      <c r="L404" s="15">
        <f t="shared" si="75"/>
        <v>262.93181818181819</v>
      </c>
      <c r="M404" s="47">
        <f t="shared" si="76"/>
        <v>124.88569418631054</v>
      </c>
      <c r="N404" s="15">
        <f t="shared" si="77"/>
        <v>231.38</v>
      </c>
      <c r="O404" s="47">
        <f t="shared" si="72"/>
        <v>0</v>
      </c>
      <c r="P404" s="15">
        <f t="shared" si="73"/>
        <v>124.88569418631054</v>
      </c>
      <c r="Q404" s="47">
        <f t="shared" si="74"/>
        <v>1.4810823009549949</v>
      </c>
      <c r="R404" s="15">
        <f t="shared" si="78"/>
        <v>62.45</v>
      </c>
      <c r="S404" s="47">
        <f t="shared" si="79"/>
        <v>239.6595645911091</v>
      </c>
      <c r="T404" s="6">
        <f t="shared" si="80"/>
        <v>0.96545280967511082</v>
      </c>
      <c r="U404" s="4" t="s">
        <v>421</v>
      </c>
      <c r="AJ404" s="14">
        <v>0.9</v>
      </c>
      <c r="AK404" s="14">
        <v>1</v>
      </c>
    </row>
    <row r="405" spans="2:37" x14ac:dyDescent="0.25">
      <c r="B405" s="16" t="s">
        <v>422</v>
      </c>
      <c r="C405" s="8">
        <v>345.86</v>
      </c>
      <c r="D405" s="14">
        <v>220.23</v>
      </c>
      <c r="E405" s="8">
        <v>120.84</v>
      </c>
      <c r="F405" s="15">
        <f t="shared" si="81"/>
        <v>251.20421672416248</v>
      </c>
      <c r="G405" s="8">
        <v>0.87</v>
      </c>
      <c r="H405" s="4">
        <v>451.08</v>
      </c>
      <c r="J405" s="14">
        <v>1</v>
      </c>
      <c r="K405" s="47">
        <f t="shared" si="71"/>
        <v>0</v>
      </c>
      <c r="L405" s="15">
        <f t="shared" si="75"/>
        <v>253.13793103448276</v>
      </c>
      <c r="M405" s="47">
        <f t="shared" si="76"/>
        <v>124.81009265447464</v>
      </c>
      <c r="N405" s="15">
        <f t="shared" si="77"/>
        <v>220.23</v>
      </c>
      <c r="O405" s="47">
        <f t="shared" si="72"/>
        <v>0</v>
      </c>
      <c r="P405" s="15">
        <f t="shared" si="73"/>
        <v>124.81009265447464</v>
      </c>
      <c r="Q405" s="47">
        <f t="shared" si="74"/>
        <v>-7.560153183590046E-2</v>
      </c>
      <c r="R405" s="15">
        <f t="shared" si="78"/>
        <v>60.84</v>
      </c>
      <c r="S405" s="47">
        <f t="shared" si="79"/>
        <v>228.47922990941649</v>
      </c>
      <c r="T405" s="6">
        <f t="shared" si="80"/>
        <v>0.96389505552567289</v>
      </c>
      <c r="U405" s="4" t="s">
        <v>422</v>
      </c>
      <c r="AJ405" s="14">
        <v>0.9</v>
      </c>
      <c r="AK405" s="14">
        <v>1</v>
      </c>
    </row>
    <row r="406" spans="2:37" x14ac:dyDescent="0.25">
      <c r="B406" s="16" t="s">
        <v>423</v>
      </c>
      <c r="C406" s="8">
        <v>270.22000000000003</v>
      </c>
      <c r="D406" s="14">
        <v>240.53</v>
      </c>
      <c r="E406" s="8">
        <v>122.17</v>
      </c>
      <c r="F406" s="15">
        <f t="shared" si="81"/>
        <v>269.77803802385398</v>
      </c>
      <c r="G406" s="8">
        <v>0.89</v>
      </c>
      <c r="H406" s="4">
        <v>449.55</v>
      </c>
      <c r="J406" s="14">
        <v>1</v>
      </c>
      <c r="K406" s="47">
        <f t="shared" si="71"/>
        <v>0</v>
      </c>
      <c r="L406" s="15">
        <f t="shared" si="75"/>
        <v>270.25842696629212</v>
      </c>
      <c r="M406" s="47">
        <f t="shared" si="76"/>
        <v>123.22717413904552</v>
      </c>
      <c r="N406" s="15">
        <f t="shared" si="77"/>
        <v>240.53</v>
      </c>
      <c r="O406" s="47">
        <f t="shared" si="72"/>
        <v>0</v>
      </c>
      <c r="P406" s="15">
        <f t="shared" si="73"/>
        <v>123.22717413904552</v>
      </c>
      <c r="Q406" s="47">
        <f t="shared" si="74"/>
        <v>-1.5829185154291281</v>
      </c>
      <c r="R406" s="15">
        <f t="shared" si="78"/>
        <v>62.17</v>
      </c>
      <c r="S406" s="47">
        <f t="shared" si="79"/>
        <v>248.43467914121811</v>
      </c>
      <c r="T406" s="6">
        <f t="shared" si="80"/>
        <v>0.96818206230892245</v>
      </c>
      <c r="U406" s="4" t="s">
        <v>423</v>
      </c>
      <c r="AJ406" s="14">
        <v>0.9</v>
      </c>
      <c r="AK406" s="14">
        <v>1</v>
      </c>
    </row>
    <row r="407" spans="2:37" x14ac:dyDescent="0.25">
      <c r="B407" s="16" t="s">
        <v>424</v>
      </c>
      <c r="C407" s="8">
        <v>284.02</v>
      </c>
      <c r="D407" s="14">
        <v>250.42</v>
      </c>
      <c r="E407" s="8">
        <v>121.52</v>
      </c>
      <c r="F407" s="15">
        <f t="shared" si="81"/>
        <v>278.34742104068431</v>
      </c>
      <c r="G407" s="8">
        <v>0.89</v>
      </c>
      <c r="H407" s="4">
        <v>449.62</v>
      </c>
      <c r="J407" s="14">
        <v>1</v>
      </c>
      <c r="K407" s="47">
        <f t="shared" si="71"/>
        <v>0</v>
      </c>
      <c r="L407" s="15">
        <f t="shared" si="75"/>
        <v>281.37078651685391</v>
      </c>
      <c r="M407" s="47">
        <f t="shared" si="76"/>
        <v>128.29397142934261</v>
      </c>
      <c r="N407" s="15">
        <f t="shared" si="77"/>
        <v>250.42</v>
      </c>
      <c r="O407" s="47">
        <f t="shared" si="72"/>
        <v>0</v>
      </c>
      <c r="P407" s="15">
        <f t="shared" si="73"/>
        <v>128.29397142934261</v>
      </c>
      <c r="Q407" s="47">
        <f t="shared" si="74"/>
        <v>5.0667972902970888</v>
      </c>
      <c r="R407" s="15">
        <f t="shared" si="78"/>
        <v>61.519999999999996</v>
      </c>
      <c r="S407" s="47">
        <f t="shared" si="79"/>
        <v>257.86602490440652</v>
      </c>
      <c r="T407" s="6">
        <f t="shared" si="80"/>
        <v>0.97112444376041074</v>
      </c>
      <c r="U407" s="4" t="s">
        <v>424</v>
      </c>
      <c r="AJ407" s="14">
        <v>0.9</v>
      </c>
      <c r="AK407" s="14">
        <v>1</v>
      </c>
    </row>
    <row r="408" spans="2:37" x14ac:dyDescent="0.25">
      <c r="B408" s="16" t="s">
        <v>425</v>
      </c>
      <c r="C408" s="8">
        <v>361</v>
      </c>
      <c r="D408" s="14">
        <v>251.49</v>
      </c>
      <c r="E408" s="8">
        <v>119.7</v>
      </c>
      <c r="F408" s="15">
        <f t="shared" si="81"/>
        <v>278.52344623029495</v>
      </c>
      <c r="G408" s="8">
        <v>0.9</v>
      </c>
      <c r="H408" s="4">
        <v>448.54</v>
      </c>
      <c r="J408" s="14">
        <v>1</v>
      </c>
      <c r="K408" s="47">
        <f t="shared" si="71"/>
        <v>0</v>
      </c>
      <c r="L408" s="15">
        <f t="shared" si="75"/>
        <v>279.43333333333334</v>
      </c>
      <c r="M408" s="47">
        <f t="shared" si="76"/>
        <v>121.80216614567153</v>
      </c>
      <c r="N408" s="15">
        <f t="shared" si="77"/>
        <v>251.49</v>
      </c>
      <c r="O408" s="47">
        <f t="shared" si="72"/>
        <v>0</v>
      </c>
      <c r="P408" s="15">
        <f t="shared" si="73"/>
        <v>121.80216614567153</v>
      </c>
      <c r="Q408" s="47">
        <f t="shared" si="74"/>
        <v>-6.49180528367107</v>
      </c>
      <c r="R408" s="15">
        <f t="shared" si="78"/>
        <v>59.7</v>
      </c>
      <c r="S408" s="47">
        <f t="shared" si="79"/>
        <v>258.47883878569246</v>
      </c>
      <c r="T408" s="6">
        <f t="shared" si="80"/>
        <v>0.97296165976864757</v>
      </c>
      <c r="U408" s="4" t="s">
        <v>425</v>
      </c>
      <c r="AJ408" s="14">
        <v>0.9</v>
      </c>
      <c r="AK408" s="14">
        <v>1</v>
      </c>
    </row>
    <row r="409" spans="2:37" x14ac:dyDescent="0.25">
      <c r="B409" s="16" t="s">
        <v>426</v>
      </c>
      <c r="C409" s="8">
        <v>268.32</v>
      </c>
      <c r="D409" s="14">
        <v>238.95</v>
      </c>
      <c r="E409" s="8">
        <v>120.33</v>
      </c>
      <c r="F409" s="15">
        <f t="shared" si="81"/>
        <v>267.5376822057035</v>
      </c>
      <c r="G409" s="8">
        <v>0.89</v>
      </c>
      <c r="H409" s="4">
        <v>448.21</v>
      </c>
      <c r="J409" s="14">
        <v>1</v>
      </c>
      <c r="K409" s="47">
        <f t="shared" si="71"/>
        <v>0</v>
      </c>
      <c r="L409" s="15">
        <f t="shared" si="75"/>
        <v>268.4831460674157</v>
      </c>
      <c r="M409" s="47">
        <f t="shared" si="76"/>
        <v>122.41771612906884</v>
      </c>
      <c r="N409" s="15">
        <f t="shared" si="77"/>
        <v>238.95</v>
      </c>
      <c r="O409" s="47">
        <f t="shared" si="72"/>
        <v>0</v>
      </c>
      <c r="P409" s="15">
        <f t="shared" si="73"/>
        <v>122.41771612906884</v>
      </c>
      <c r="Q409" s="47">
        <f t="shared" si="74"/>
        <v>0.61554998339730105</v>
      </c>
      <c r="R409" s="15">
        <f t="shared" si="78"/>
        <v>60.33</v>
      </c>
      <c r="S409" s="47">
        <f t="shared" si="79"/>
        <v>246.44839500390339</v>
      </c>
      <c r="T409" s="6">
        <f t="shared" si="80"/>
        <v>0.96957417797837708</v>
      </c>
      <c r="U409" s="4" t="s">
        <v>426</v>
      </c>
      <c r="AJ409" s="14">
        <v>0.9</v>
      </c>
      <c r="AK409" s="14">
        <v>1</v>
      </c>
    </row>
    <row r="410" spans="2:37" x14ac:dyDescent="0.25">
      <c r="B410" s="16" t="s">
        <v>427</v>
      </c>
      <c r="C410" s="8">
        <v>313.60000000000002</v>
      </c>
      <c r="D410" s="14">
        <v>224.19</v>
      </c>
      <c r="E410" s="8">
        <v>121.62</v>
      </c>
      <c r="F410" s="15">
        <f t="shared" si="81"/>
        <v>255.05407367850449</v>
      </c>
      <c r="G410" s="8">
        <v>0.87</v>
      </c>
      <c r="H410" s="4">
        <v>448.3</v>
      </c>
      <c r="J410" s="14">
        <v>1</v>
      </c>
      <c r="K410" s="47">
        <f t="shared" si="71"/>
        <v>0</v>
      </c>
      <c r="L410" s="15">
        <f t="shared" si="75"/>
        <v>257.68965517241378</v>
      </c>
      <c r="M410" s="47">
        <f t="shared" si="76"/>
        <v>127.05432807613253</v>
      </c>
      <c r="N410" s="15">
        <f t="shared" si="77"/>
        <v>224.19</v>
      </c>
      <c r="O410" s="47">
        <f t="shared" si="72"/>
        <v>0</v>
      </c>
      <c r="P410" s="15">
        <f t="shared" si="73"/>
        <v>127.05432807613253</v>
      </c>
      <c r="Q410" s="47">
        <f t="shared" si="74"/>
        <v>4.6366119470636988</v>
      </c>
      <c r="R410" s="15">
        <f t="shared" si="78"/>
        <v>61.620000000000005</v>
      </c>
      <c r="S410" s="47">
        <f t="shared" si="79"/>
        <v>232.50415157583745</v>
      </c>
      <c r="T410" s="6">
        <f t="shared" si="80"/>
        <v>0.96424084679999544</v>
      </c>
      <c r="U410" s="4" t="s">
        <v>427</v>
      </c>
      <c r="AJ410" s="14">
        <v>0.9</v>
      </c>
      <c r="AK410" s="14">
        <v>1</v>
      </c>
    </row>
    <row r="411" spans="2:37" x14ac:dyDescent="0.25">
      <c r="B411" s="16" t="s">
        <v>428</v>
      </c>
      <c r="C411" s="8">
        <v>349.88</v>
      </c>
      <c r="D411" s="14">
        <v>239.09</v>
      </c>
      <c r="E411" s="8">
        <v>121.65</v>
      </c>
      <c r="F411" s="15">
        <f t="shared" si="81"/>
        <v>268.25873816149959</v>
      </c>
      <c r="G411" s="8">
        <v>0.88</v>
      </c>
      <c r="H411" s="4">
        <v>448.98</v>
      </c>
      <c r="J411" s="14">
        <v>1</v>
      </c>
      <c r="K411" s="47">
        <f t="shared" si="71"/>
        <v>0</v>
      </c>
      <c r="L411" s="15">
        <f t="shared" si="75"/>
        <v>271.69318181818181</v>
      </c>
      <c r="M411" s="47">
        <f t="shared" si="76"/>
        <v>129.04711134499519</v>
      </c>
      <c r="N411" s="15">
        <f t="shared" si="77"/>
        <v>239.09</v>
      </c>
      <c r="O411" s="47">
        <f t="shared" si="72"/>
        <v>0</v>
      </c>
      <c r="P411" s="15">
        <f t="shared" si="73"/>
        <v>129.04711134499519</v>
      </c>
      <c r="Q411" s="47">
        <f t="shared" si="74"/>
        <v>1.9927832688626523</v>
      </c>
      <c r="R411" s="15">
        <f t="shared" si="78"/>
        <v>61.650000000000006</v>
      </c>
      <c r="S411" s="47">
        <f t="shared" si="79"/>
        <v>246.91041006810548</v>
      </c>
      <c r="T411" s="6">
        <f t="shared" si="80"/>
        <v>0.96832693256655977</v>
      </c>
      <c r="U411" s="4" t="s">
        <v>428</v>
      </c>
      <c r="AJ411" s="14">
        <v>0.9</v>
      </c>
      <c r="AK411" s="14">
        <v>1</v>
      </c>
    </row>
    <row r="412" spans="2:37" x14ac:dyDescent="0.25">
      <c r="B412" s="16" t="s">
        <v>429</v>
      </c>
      <c r="C412" s="8">
        <v>364.92</v>
      </c>
      <c r="D412" s="14">
        <v>245.87</v>
      </c>
      <c r="E412" s="8">
        <v>122.12</v>
      </c>
      <c r="F412" s="15">
        <f t="shared" si="81"/>
        <v>274.5275055436158</v>
      </c>
      <c r="G412" s="8">
        <v>0.89</v>
      </c>
      <c r="H412" s="4">
        <v>449.64</v>
      </c>
      <c r="J412" s="14">
        <v>1</v>
      </c>
      <c r="K412" s="47">
        <f t="shared" si="71"/>
        <v>0</v>
      </c>
      <c r="L412" s="15">
        <f t="shared" si="75"/>
        <v>276.25842696629212</v>
      </c>
      <c r="M412" s="47">
        <f t="shared" si="76"/>
        <v>125.96293728668824</v>
      </c>
      <c r="N412" s="15">
        <f t="shared" si="77"/>
        <v>245.87</v>
      </c>
      <c r="O412" s="47">
        <f t="shared" si="72"/>
        <v>0</v>
      </c>
      <c r="P412" s="15">
        <f t="shared" si="73"/>
        <v>125.96293728668824</v>
      </c>
      <c r="Q412" s="47">
        <f t="shared" si="74"/>
        <v>-3.0841740583069424</v>
      </c>
      <c r="R412" s="15">
        <f t="shared" si="78"/>
        <v>62.120000000000005</v>
      </c>
      <c r="S412" s="47">
        <f t="shared" si="79"/>
        <v>253.59603959841328</v>
      </c>
      <c r="T412" s="6">
        <f t="shared" si="80"/>
        <v>0.96953406839220357</v>
      </c>
      <c r="U412" s="4" t="s">
        <v>429</v>
      </c>
      <c r="AJ412" s="14">
        <v>0.9</v>
      </c>
      <c r="AK412" s="14">
        <v>1</v>
      </c>
    </row>
    <row r="413" spans="2:37" x14ac:dyDescent="0.25">
      <c r="B413" s="16" t="s">
        <v>430</v>
      </c>
      <c r="C413" s="8">
        <v>487.04</v>
      </c>
      <c r="D413" s="14">
        <v>241.61</v>
      </c>
      <c r="E413" s="8">
        <v>124.8</v>
      </c>
      <c r="F413" s="15">
        <f t="shared" si="81"/>
        <v>271.93828730063007</v>
      </c>
      <c r="G413" s="8">
        <v>0.88</v>
      </c>
      <c r="H413" s="4">
        <v>449.75</v>
      </c>
      <c r="J413" s="14">
        <v>1</v>
      </c>
      <c r="K413" s="47">
        <f t="shared" si="71"/>
        <v>0</v>
      </c>
      <c r="L413" s="15">
        <f t="shared" si="75"/>
        <v>274.55681818181819</v>
      </c>
      <c r="M413" s="47">
        <f t="shared" si="76"/>
        <v>130.40726325678318</v>
      </c>
      <c r="N413" s="15">
        <f t="shared" si="77"/>
        <v>241.61</v>
      </c>
      <c r="O413" s="47">
        <f t="shared" si="72"/>
        <v>0</v>
      </c>
      <c r="P413" s="15">
        <f t="shared" si="73"/>
        <v>130.40726325678318</v>
      </c>
      <c r="Q413" s="47">
        <f t="shared" si="74"/>
        <v>4.4443259700949369</v>
      </c>
      <c r="R413" s="15">
        <f t="shared" si="78"/>
        <v>64.8</v>
      </c>
      <c r="S413" s="47">
        <f t="shared" si="79"/>
        <v>250.14881990527161</v>
      </c>
      <c r="T413" s="6">
        <f t="shared" si="80"/>
        <v>0.96586504022483444</v>
      </c>
      <c r="U413" s="4" t="s">
        <v>430</v>
      </c>
      <c r="AJ413" s="14">
        <v>0.9</v>
      </c>
      <c r="AK413" s="14">
        <v>1</v>
      </c>
    </row>
    <row r="414" spans="2:37" x14ac:dyDescent="0.25">
      <c r="B414" s="16" t="s">
        <v>431</v>
      </c>
      <c r="C414" s="8">
        <v>372.96</v>
      </c>
      <c r="D414" s="14">
        <v>242.5</v>
      </c>
      <c r="E414" s="8">
        <v>125.31</v>
      </c>
      <c r="F414" s="15">
        <f t="shared" si="81"/>
        <v>272.96308559950006</v>
      </c>
      <c r="G414" s="8">
        <v>0.88</v>
      </c>
      <c r="H414" s="4">
        <v>451.14</v>
      </c>
      <c r="J414" s="14">
        <v>1</v>
      </c>
      <c r="K414" s="47">
        <f t="shared" si="71"/>
        <v>0</v>
      </c>
      <c r="L414" s="15">
        <f t="shared" si="75"/>
        <v>275.56818181818181</v>
      </c>
      <c r="M414" s="47">
        <f t="shared" si="76"/>
        <v>130.88763436848606</v>
      </c>
      <c r="N414" s="15">
        <f t="shared" si="77"/>
        <v>242.5</v>
      </c>
      <c r="O414" s="47">
        <f t="shared" si="72"/>
        <v>0</v>
      </c>
      <c r="P414" s="15">
        <f t="shared" si="73"/>
        <v>130.88763436848606</v>
      </c>
      <c r="Q414" s="47">
        <f t="shared" si="74"/>
        <v>0.48037111170287972</v>
      </c>
      <c r="R414" s="15">
        <f t="shared" si="78"/>
        <v>65.31</v>
      </c>
      <c r="S414" s="47">
        <f t="shared" si="79"/>
        <v>251.14068985331707</v>
      </c>
      <c r="T414" s="6">
        <f t="shared" si="80"/>
        <v>0.96559422585657539</v>
      </c>
      <c r="U414" s="4" t="s">
        <v>431</v>
      </c>
      <c r="AJ414" s="14">
        <v>0.9</v>
      </c>
      <c r="AK414" s="14">
        <v>1</v>
      </c>
    </row>
    <row r="415" spans="2:37" x14ac:dyDescent="0.25">
      <c r="B415" s="16" t="s">
        <v>432</v>
      </c>
      <c r="C415" s="8">
        <v>364.36</v>
      </c>
      <c r="D415" s="14">
        <v>245.36</v>
      </c>
      <c r="E415" s="8">
        <v>124.96</v>
      </c>
      <c r="F415" s="15">
        <f t="shared" si="81"/>
        <v>275.34801833316328</v>
      </c>
      <c r="G415" s="8">
        <v>0.88</v>
      </c>
      <c r="H415" s="4">
        <v>452.44</v>
      </c>
      <c r="J415" s="14">
        <v>1</v>
      </c>
      <c r="K415" s="47">
        <f t="shared" ref="K415:K478" si="82">DEGREES(ACOS(J415))</f>
        <v>0</v>
      </c>
      <c r="L415" s="15">
        <f t="shared" si="75"/>
        <v>278.81818181818181</v>
      </c>
      <c r="M415" s="47">
        <f t="shared" si="76"/>
        <v>132.431298839801</v>
      </c>
      <c r="N415" s="15">
        <f t="shared" si="77"/>
        <v>245.36</v>
      </c>
      <c r="O415" s="47">
        <f t="shared" ref="O415:O478" si="83">N415*SIN(ACOS(J415))</f>
        <v>0</v>
      </c>
      <c r="P415" s="15">
        <f t="shared" ref="P415:P478" si="84">M415-O415</f>
        <v>132.431298839801</v>
      </c>
      <c r="Q415" s="47">
        <f t="shared" ref="Q415:Q478" si="85">P415-P414</f>
        <v>1.5436644713149406</v>
      </c>
      <c r="R415" s="15">
        <f t="shared" si="78"/>
        <v>64.959999999999994</v>
      </c>
      <c r="S415" s="47">
        <f t="shared" si="79"/>
        <v>253.81357568104983</v>
      </c>
      <c r="T415" s="6">
        <f t="shared" si="80"/>
        <v>0.96669376073219648</v>
      </c>
      <c r="U415" s="4" t="s">
        <v>432</v>
      </c>
      <c r="AJ415" s="14">
        <v>0.9</v>
      </c>
      <c r="AK415" s="14">
        <v>1</v>
      </c>
    </row>
    <row r="416" spans="2:37" x14ac:dyDescent="0.25">
      <c r="B416" s="16" t="s">
        <v>433</v>
      </c>
      <c r="C416" s="8">
        <v>345.84</v>
      </c>
      <c r="D416" s="14">
        <v>222.69</v>
      </c>
      <c r="E416" s="8">
        <v>124.03</v>
      </c>
      <c r="F416" s="15">
        <f t="shared" si="81"/>
        <v>254.90052373425991</v>
      </c>
      <c r="G416" s="8">
        <v>0.87</v>
      </c>
      <c r="H416" s="4">
        <v>453.97</v>
      </c>
      <c r="J416" s="14">
        <v>1</v>
      </c>
      <c r="K416" s="47">
        <f t="shared" si="82"/>
        <v>0</v>
      </c>
      <c r="L416" s="15">
        <f t="shared" si="75"/>
        <v>255.9655172413793</v>
      </c>
      <c r="M416" s="47">
        <f t="shared" si="76"/>
        <v>126.20423890126213</v>
      </c>
      <c r="N416" s="15">
        <f t="shared" si="77"/>
        <v>222.69</v>
      </c>
      <c r="O416" s="47">
        <f t="shared" si="83"/>
        <v>0</v>
      </c>
      <c r="P416" s="15">
        <f t="shared" si="84"/>
        <v>126.20423890126213</v>
      </c>
      <c r="Q416" s="47">
        <f t="shared" si="85"/>
        <v>-6.2270599385388721</v>
      </c>
      <c r="R416" s="15">
        <f t="shared" si="78"/>
        <v>64.03</v>
      </c>
      <c r="S416" s="47">
        <f t="shared" si="79"/>
        <v>231.71248779468058</v>
      </c>
      <c r="T416" s="6">
        <f t="shared" si="80"/>
        <v>0.96106171108621741</v>
      </c>
      <c r="U416" s="4" t="s">
        <v>433</v>
      </c>
      <c r="AJ416" s="14">
        <v>0.9</v>
      </c>
      <c r="AK416" s="14">
        <v>1</v>
      </c>
    </row>
    <row r="417" spans="2:37" x14ac:dyDescent="0.25">
      <c r="B417" s="16" t="s">
        <v>434</v>
      </c>
      <c r="C417" s="8">
        <v>355.5</v>
      </c>
      <c r="D417" s="14">
        <v>248.72</v>
      </c>
      <c r="E417" s="8">
        <v>126.3</v>
      </c>
      <c r="F417" s="15">
        <f t="shared" si="81"/>
        <v>278.95040491098052</v>
      </c>
      <c r="G417" s="8">
        <v>0.89</v>
      </c>
      <c r="H417" s="4">
        <v>454.69</v>
      </c>
      <c r="J417" s="14">
        <v>1</v>
      </c>
      <c r="K417" s="47">
        <f t="shared" si="82"/>
        <v>0</v>
      </c>
      <c r="L417" s="15">
        <f t="shared" si="75"/>
        <v>279.46067415730334</v>
      </c>
      <c r="M417" s="47">
        <f t="shared" si="76"/>
        <v>127.42303559582339</v>
      </c>
      <c r="N417" s="15">
        <f t="shared" si="77"/>
        <v>248.72</v>
      </c>
      <c r="O417" s="47">
        <f t="shared" si="83"/>
        <v>0</v>
      </c>
      <c r="P417" s="15">
        <f t="shared" si="84"/>
        <v>127.42303559582339</v>
      </c>
      <c r="Q417" s="47">
        <f t="shared" si="85"/>
        <v>1.2187966945612629</v>
      </c>
      <c r="R417" s="15">
        <f t="shared" si="78"/>
        <v>66.3</v>
      </c>
      <c r="S417" s="47">
        <f t="shared" si="79"/>
        <v>257.4049890736386</v>
      </c>
      <c r="T417" s="6">
        <f t="shared" si="80"/>
        <v>0.96625943768652445</v>
      </c>
      <c r="U417" s="4" t="s">
        <v>434</v>
      </c>
      <c r="AJ417" s="14">
        <v>0.9</v>
      </c>
      <c r="AK417" s="14">
        <v>1</v>
      </c>
    </row>
    <row r="418" spans="2:37" x14ac:dyDescent="0.25">
      <c r="B418" s="16" t="s">
        <v>435</v>
      </c>
      <c r="C418" s="8">
        <v>375</v>
      </c>
      <c r="D418" s="14">
        <v>249.13</v>
      </c>
      <c r="E418" s="8">
        <v>129.38999999999999</v>
      </c>
      <c r="F418" s="15">
        <f t="shared" si="81"/>
        <v>280.72678710803496</v>
      </c>
      <c r="G418" s="8">
        <v>0.88</v>
      </c>
      <c r="H418" s="4">
        <v>456.93</v>
      </c>
      <c r="J418" s="14">
        <v>1</v>
      </c>
      <c r="K418" s="47">
        <f t="shared" si="82"/>
        <v>0</v>
      </c>
      <c r="L418" s="15">
        <f t="shared" si="75"/>
        <v>283.10227272727275</v>
      </c>
      <c r="M418" s="47">
        <f t="shared" si="76"/>
        <v>134.46612927926159</v>
      </c>
      <c r="N418" s="15">
        <f t="shared" si="77"/>
        <v>249.13</v>
      </c>
      <c r="O418" s="47">
        <f t="shared" si="83"/>
        <v>0</v>
      </c>
      <c r="P418" s="15">
        <f t="shared" si="84"/>
        <v>134.46612927926159</v>
      </c>
      <c r="Q418" s="47">
        <f t="shared" si="85"/>
        <v>7.043093683438201</v>
      </c>
      <c r="R418" s="15">
        <f t="shared" si="78"/>
        <v>69.389999999999986</v>
      </c>
      <c r="S418" s="47">
        <f t="shared" si="79"/>
        <v>258.61308744918534</v>
      </c>
      <c r="T418" s="6">
        <f t="shared" si="80"/>
        <v>0.96333098397021899</v>
      </c>
      <c r="U418" s="4" t="s">
        <v>435</v>
      </c>
      <c r="AJ418" s="14">
        <v>0.9</v>
      </c>
      <c r="AK418" s="14">
        <v>1</v>
      </c>
    </row>
    <row r="419" spans="2:37" x14ac:dyDescent="0.25">
      <c r="B419" s="16" t="s">
        <v>436</v>
      </c>
      <c r="C419" s="8">
        <v>277.36</v>
      </c>
      <c r="D419" s="14">
        <v>198.08</v>
      </c>
      <c r="E419" s="8">
        <v>114.71</v>
      </c>
      <c r="F419" s="15">
        <f t="shared" si="81"/>
        <v>228.89751090826655</v>
      </c>
      <c r="G419" s="8">
        <v>0.86</v>
      </c>
      <c r="H419" s="4">
        <v>455.12</v>
      </c>
      <c r="J419" s="14">
        <v>1</v>
      </c>
      <c r="K419" s="47">
        <f t="shared" si="82"/>
        <v>0</v>
      </c>
      <c r="L419" s="15">
        <f t="shared" si="75"/>
        <v>230.32558139534885</v>
      </c>
      <c r="M419" s="47">
        <f t="shared" si="76"/>
        <v>117.53376980725778</v>
      </c>
      <c r="N419" s="15">
        <f t="shared" si="77"/>
        <v>198.08</v>
      </c>
      <c r="O419" s="47">
        <f t="shared" si="83"/>
        <v>0</v>
      </c>
      <c r="P419" s="15">
        <f t="shared" si="84"/>
        <v>117.53376980725778</v>
      </c>
      <c r="Q419" s="47">
        <f t="shared" si="85"/>
        <v>-16.93235947200381</v>
      </c>
      <c r="R419" s="15">
        <f t="shared" si="78"/>
        <v>54.709999999999994</v>
      </c>
      <c r="S419" s="47">
        <f t="shared" si="79"/>
        <v>205.49664352490043</v>
      </c>
      <c r="T419" s="6">
        <f t="shared" si="80"/>
        <v>0.96390868776403282</v>
      </c>
      <c r="U419" s="4" t="s">
        <v>436</v>
      </c>
      <c r="AJ419" s="14">
        <v>0.9</v>
      </c>
      <c r="AK419" s="14">
        <v>1</v>
      </c>
    </row>
    <row r="420" spans="2:37" x14ac:dyDescent="0.25">
      <c r="B420" s="16" t="s">
        <v>437</v>
      </c>
      <c r="C420" s="8">
        <v>273.64</v>
      </c>
      <c r="D420" s="14">
        <v>199.5</v>
      </c>
      <c r="E420" s="8">
        <v>113.06</v>
      </c>
      <c r="F420" s="15">
        <f t="shared" si="81"/>
        <v>229.30942763000391</v>
      </c>
      <c r="G420" s="8">
        <v>0.86</v>
      </c>
      <c r="H420" s="4">
        <v>456.77</v>
      </c>
      <c r="J420" s="14">
        <v>1</v>
      </c>
      <c r="K420" s="47">
        <f t="shared" si="82"/>
        <v>0</v>
      </c>
      <c r="L420" s="15">
        <f t="shared" si="75"/>
        <v>231.97674418604652</v>
      </c>
      <c r="M420" s="47">
        <f t="shared" si="76"/>
        <v>118.37634832667571</v>
      </c>
      <c r="N420" s="15">
        <f t="shared" si="77"/>
        <v>199.5</v>
      </c>
      <c r="O420" s="47">
        <f t="shared" si="83"/>
        <v>0</v>
      </c>
      <c r="P420" s="15">
        <f t="shared" si="84"/>
        <v>118.37634832667571</v>
      </c>
      <c r="Q420" s="47">
        <f t="shared" si="85"/>
        <v>0.84257851941792694</v>
      </c>
      <c r="R420" s="15">
        <f t="shared" si="78"/>
        <v>53.06</v>
      </c>
      <c r="S420" s="47">
        <f t="shared" si="79"/>
        <v>206.43549500994251</v>
      </c>
      <c r="T420" s="6">
        <f t="shared" si="80"/>
        <v>0.96640357313741765</v>
      </c>
      <c r="U420" s="4" t="s">
        <v>437</v>
      </c>
      <c r="AJ420" s="14">
        <v>0.9</v>
      </c>
      <c r="AK420" s="14">
        <v>1</v>
      </c>
    </row>
    <row r="421" spans="2:37" x14ac:dyDescent="0.25">
      <c r="B421" s="16" t="s">
        <v>438</v>
      </c>
      <c r="C421" s="8">
        <v>228.74</v>
      </c>
      <c r="D421" s="14">
        <v>196.04</v>
      </c>
      <c r="E421" s="8">
        <v>110.75</v>
      </c>
      <c r="F421" s="15">
        <f t="shared" si="81"/>
        <v>225.16048520999416</v>
      </c>
      <c r="G421" s="8">
        <v>0.86</v>
      </c>
      <c r="H421" s="4">
        <v>457.71</v>
      </c>
      <c r="J421" s="14">
        <v>1</v>
      </c>
      <c r="K421" s="47">
        <f t="shared" si="82"/>
        <v>0</v>
      </c>
      <c r="L421" s="15">
        <f t="shared" si="75"/>
        <v>227.95348837209301</v>
      </c>
      <c r="M421" s="47">
        <f t="shared" si="76"/>
        <v>116.32330489203763</v>
      </c>
      <c r="N421" s="15">
        <f t="shared" si="77"/>
        <v>196.04</v>
      </c>
      <c r="O421" s="47">
        <f t="shared" si="83"/>
        <v>0</v>
      </c>
      <c r="P421" s="15">
        <f t="shared" si="84"/>
        <v>116.32330489203763</v>
      </c>
      <c r="Q421" s="47">
        <f t="shared" si="85"/>
        <v>-2.0530434346380844</v>
      </c>
      <c r="R421" s="15">
        <f t="shared" si="78"/>
        <v>50.75</v>
      </c>
      <c r="S421" s="47">
        <f t="shared" si="79"/>
        <v>202.5024545530251</v>
      </c>
      <c r="T421" s="6">
        <f t="shared" si="80"/>
        <v>0.9680870310076517</v>
      </c>
      <c r="U421" s="4" t="s">
        <v>438</v>
      </c>
      <c r="AJ421" s="14">
        <v>0.9</v>
      </c>
      <c r="AK421" s="14">
        <v>1</v>
      </c>
    </row>
    <row r="422" spans="2:37" x14ac:dyDescent="0.25">
      <c r="B422" s="16" t="s">
        <v>439</v>
      </c>
      <c r="C422" s="8">
        <v>233.52</v>
      </c>
      <c r="D422" s="14">
        <v>193.52</v>
      </c>
      <c r="E422" s="8">
        <v>110.5</v>
      </c>
      <c r="F422" s="15">
        <f t="shared" si="81"/>
        <v>222.84577716438784</v>
      </c>
      <c r="G422" s="8">
        <v>0.86</v>
      </c>
      <c r="H422" s="4">
        <v>457.92</v>
      </c>
      <c r="J422" s="14">
        <v>1</v>
      </c>
      <c r="K422" s="47">
        <f t="shared" si="82"/>
        <v>0</v>
      </c>
      <c r="L422" s="15">
        <f t="shared" si="75"/>
        <v>225.02325581395351</v>
      </c>
      <c r="M422" s="47">
        <f t="shared" si="76"/>
        <v>114.82802470264805</v>
      </c>
      <c r="N422" s="15">
        <f t="shared" si="77"/>
        <v>193.52</v>
      </c>
      <c r="O422" s="47">
        <f t="shared" si="83"/>
        <v>0</v>
      </c>
      <c r="P422" s="15">
        <f t="shared" si="84"/>
        <v>114.82802470264805</v>
      </c>
      <c r="Q422" s="47">
        <f t="shared" si="85"/>
        <v>-1.4952801893895753</v>
      </c>
      <c r="R422" s="15">
        <f t="shared" si="78"/>
        <v>50.5</v>
      </c>
      <c r="S422" s="47">
        <f t="shared" si="79"/>
        <v>200.000600999097</v>
      </c>
      <c r="T422" s="6">
        <f t="shared" si="80"/>
        <v>0.96759709237510616</v>
      </c>
      <c r="U422" s="4" t="s">
        <v>439</v>
      </c>
      <c r="AJ422" s="14">
        <v>0.9</v>
      </c>
      <c r="AK422" s="14">
        <v>1</v>
      </c>
    </row>
    <row r="423" spans="2:37" x14ac:dyDescent="0.25">
      <c r="B423" s="16" t="s">
        <v>440</v>
      </c>
      <c r="C423" s="8">
        <v>299.26</v>
      </c>
      <c r="D423" s="14">
        <v>203.74</v>
      </c>
      <c r="E423" s="8">
        <v>111.53</v>
      </c>
      <c r="F423" s="15">
        <f t="shared" si="81"/>
        <v>232.26908640626286</v>
      </c>
      <c r="G423" s="8">
        <v>0.87</v>
      </c>
      <c r="H423" s="4">
        <v>458.05</v>
      </c>
      <c r="J423" s="14">
        <v>1</v>
      </c>
      <c r="K423" s="47">
        <f t="shared" si="82"/>
        <v>0</v>
      </c>
      <c r="L423" s="15">
        <f t="shared" si="75"/>
        <v>234.18390804597703</v>
      </c>
      <c r="M423" s="47">
        <f t="shared" si="76"/>
        <v>115.46477899206587</v>
      </c>
      <c r="N423" s="15">
        <f t="shared" si="77"/>
        <v>203.74</v>
      </c>
      <c r="O423" s="47">
        <f t="shared" si="83"/>
        <v>0</v>
      </c>
      <c r="P423" s="15">
        <f t="shared" si="84"/>
        <v>115.46477899206587</v>
      </c>
      <c r="Q423" s="47">
        <f t="shared" si="85"/>
        <v>0.63675428941782286</v>
      </c>
      <c r="R423" s="15">
        <f t="shared" si="78"/>
        <v>51.53</v>
      </c>
      <c r="S423" s="47">
        <f t="shared" si="79"/>
        <v>210.1554864856019</v>
      </c>
      <c r="T423" s="6">
        <f t="shared" si="80"/>
        <v>0.9694726671528443</v>
      </c>
      <c r="U423" s="4" t="s">
        <v>440</v>
      </c>
      <c r="AJ423" s="14">
        <v>0.9</v>
      </c>
      <c r="AK423" s="14">
        <v>1</v>
      </c>
    </row>
    <row r="424" spans="2:37" x14ac:dyDescent="0.25">
      <c r="B424" s="16" t="s">
        <v>441</v>
      </c>
      <c r="C424" s="8">
        <v>228.42</v>
      </c>
      <c r="D424" s="14">
        <v>191.7</v>
      </c>
      <c r="E424" s="8">
        <v>108.98</v>
      </c>
      <c r="F424" s="15">
        <f t="shared" si="81"/>
        <v>220.51197337106208</v>
      </c>
      <c r="G424" s="8">
        <v>0.86</v>
      </c>
      <c r="H424" s="4">
        <v>454.11</v>
      </c>
      <c r="J424" s="14">
        <v>1</v>
      </c>
      <c r="K424" s="47">
        <f t="shared" si="82"/>
        <v>0</v>
      </c>
      <c r="L424" s="15">
        <f t="shared" si="75"/>
        <v>222.90697674418604</v>
      </c>
      <c r="M424" s="47">
        <f t="shared" si="76"/>
        <v>113.74810012142223</v>
      </c>
      <c r="N424" s="15">
        <f t="shared" si="77"/>
        <v>191.7</v>
      </c>
      <c r="O424" s="47">
        <f t="shared" si="83"/>
        <v>0</v>
      </c>
      <c r="P424" s="15">
        <f t="shared" si="84"/>
        <v>113.74810012142223</v>
      </c>
      <c r="Q424" s="47">
        <f t="shared" si="85"/>
        <v>-1.7166788706436478</v>
      </c>
      <c r="R424" s="15">
        <f t="shared" si="78"/>
        <v>48.980000000000004</v>
      </c>
      <c r="S424" s="47">
        <f t="shared" si="79"/>
        <v>197.8583594392716</v>
      </c>
      <c r="T424" s="6">
        <f t="shared" si="80"/>
        <v>0.96887490901711548</v>
      </c>
      <c r="U424" s="4" t="s">
        <v>441</v>
      </c>
      <c r="AJ424" s="14">
        <v>0.9</v>
      </c>
      <c r="AK424" s="14">
        <v>1</v>
      </c>
    </row>
    <row r="425" spans="2:37" x14ac:dyDescent="0.25">
      <c r="B425" s="16" t="s">
        <v>442</v>
      </c>
      <c r="C425" s="8">
        <v>270.7</v>
      </c>
      <c r="D425" s="14">
        <v>204.03</v>
      </c>
      <c r="E425" s="8">
        <v>106.01</v>
      </c>
      <c r="F425" s="15">
        <f t="shared" si="81"/>
        <v>229.92686010990539</v>
      </c>
      <c r="G425" s="8">
        <v>0.88</v>
      </c>
      <c r="H425" s="4">
        <v>450.24</v>
      </c>
      <c r="J425" s="14">
        <v>1</v>
      </c>
      <c r="K425" s="47">
        <f t="shared" si="82"/>
        <v>0</v>
      </c>
      <c r="L425" s="15">
        <f t="shared" si="75"/>
        <v>231.85227272727272</v>
      </c>
      <c r="M425" s="47">
        <f t="shared" si="76"/>
        <v>110.12372800083386</v>
      </c>
      <c r="N425" s="15">
        <f t="shared" si="77"/>
        <v>204.03</v>
      </c>
      <c r="O425" s="47">
        <f t="shared" si="83"/>
        <v>0</v>
      </c>
      <c r="P425" s="15">
        <f t="shared" si="84"/>
        <v>110.12372800083386</v>
      </c>
      <c r="Q425" s="47">
        <f t="shared" si="85"/>
        <v>-3.6243721205883617</v>
      </c>
      <c r="R425" s="15">
        <f t="shared" si="78"/>
        <v>46.010000000000005</v>
      </c>
      <c r="S425" s="47">
        <f t="shared" si="79"/>
        <v>209.15343889116431</v>
      </c>
      <c r="T425" s="6">
        <f t="shared" si="80"/>
        <v>0.97550392229586835</v>
      </c>
      <c r="U425" s="4" t="s">
        <v>442</v>
      </c>
      <c r="AJ425" s="14">
        <v>0.9</v>
      </c>
      <c r="AK425" s="14">
        <v>1</v>
      </c>
    </row>
    <row r="426" spans="2:37" x14ac:dyDescent="0.25">
      <c r="B426" s="16" t="s">
        <v>443</v>
      </c>
      <c r="C426" s="8">
        <v>317.72000000000003</v>
      </c>
      <c r="D426" s="14">
        <v>193.14</v>
      </c>
      <c r="E426" s="8">
        <v>106.08</v>
      </c>
      <c r="F426" s="15">
        <f t="shared" si="81"/>
        <v>220.35431922247403</v>
      </c>
      <c r="G426" s="8">
        <v>0.87</v>
      </c>
      <c r="H426" s="4">
        <v>450.36</v>
      </c>
      <c r="J426" s="14">
        <v>1</v>
      </c>
      <c r="K426" s="47">
        <f t="shared" si="82"/>
        <v>0</v>
      </c>
      <c r="L426" s="15">
        <f t="shared" si="75"/>
        <v>221.99999999999997</v>
      </c>
      <c r="M426" s="47">
        <f t="shared" si="76"/>
        <v>109.4574821563149</v>
      </c>
      <c r="N426" s="15">
        <f t="shared" si="77"/>
        <v>193.14</v>
      </c>
      <c r="O426" s="47">
        <f t="shared" si="83"/>
        <v>0</v>
      </c>
      <c r="P426" s="15">
        <f t="shared" si="84"/>
        <v>109.4574821563149</v>
      </c>
      <c r="Q426" s="47">
        <f t="shared" si="85"/>
        <v>-0.66624584451896851</v>
      </c>
      <c r="R426" s="15">
        <f t="shared" si="78"/>
        <v>46.08</v>
      </c>
      <c r="S426" s="47">
        <f t="shared" si="79"/>
        <v>198.56088738721931</v>
      </c>
      <c r="T426" s="6">
        <f t="shared" si="80"/>
        <v>0.97269911784465435</v>
      </c>
      <c r="U426" s="4" t="s">
        <v>443</v>
      </c>
      <c r="AJ426" s="14">
        <v>0.9</v>
      </c>
      <c r="AK426" s="14">
        <v>1</v>
      </c>
    </row>
    <row r="427" spans="2:37" x14ac:dyDescent="0.25">
      <c r="B427" s="16" t="s">
        <v>444</v>
      </c>
      <c r="C427" s="8">
        <v>232.64</v>
      </c>
      <c r="D427" s="14">
        <v>193.9</v>
      </c>
      <c r="E427" s="8">
        <v>108.31</v>
      </c>
      <c r="F427" s="15">
        <f t="shared" si="81"/>
        <v>222.09967604658951</v>
      </c>
      <c r="G427" s="8">
        <v>0.87</v>
      </c>
      <c r="H427" s="4">
        <v>450.85</v>
      </c>
      <c r="J427" s="14">
        <v>1</v>
      </c>
      <c r="K427" s="47">
        <f t="shared" si="82"/>
        <v>0</v>
      </c>
      <c r="L427" s="15">
        <f t="shared" si="75"/>
        <v>222.87356321839081</v>
      </c>
      <c r="M427" s="47">
        <f t="shared" si="76"/>
        <v>109.88819400491593</v>
      </c>
      <c r="N427" s="15">
        <f t="shared" si="77"/>
        <v>193.9</v>
      </c>
      <c r="O427" s="47">
        <f t="shared" si="83"/>
        <v>0</v>
      </c>
      <c r="P427" s="15">
        <f t="shared" si="84"/>
        <v>109.88819400491593</v>
      </c>
      <c r="Q427" s="47">
        <f t="shared" si="85"/>
        <v>0.43071184860103529</v>
      </c>
      <c r="R427" s="15">
        <f t="shared" si="78"/>
        <v>48.31</v>
      </c>
      <c r="S427" s="47">
        <f t="shared" si="79"/>
        <v>199.82759093778816</v>
      </c>
      <c r="T427" s="6">
        <f t="shared" si="80"/>
        <v>0.97033647400756795</v>
      </c>
      <c r="U427" s="4" t="s">
        <v>444</v>
      </c>
      <c r="AJ427" s="14">
        <v>0.9</v>
      </c>
      <c r="AK427" s="14">
        <v>1</v>
      </c>
    </row>
    <row r="428" spans="2:37" x14ac:dyDescent="0.25">
      <c r="B428" s="16" t="s">
        <v>445</v>
      </c>
      <c r="C428" s="8">
        <v>285.33999999999997</v>
      </c>
      <c r="D428" s="14">
        <v>199.13</v>
      </c>
      <c r="E428" s="8">
        <v>108.2</v>
      </c>
      <c r="F428" s="15">
        <f t="shared" si="81"/>
        <v>226.62744074802592</v>
      </c>
      <c r="G428" s="8">
        <v>0.87</v>
      </c>
      <c r="H428" s="4">
        <v>452.89</v>
      </c>
      <c r="J428" s="14">
        <v>1</v>
      </c>
      <c r="K428" s="47">
        <f t="shared" si="82"/>
        <v>0</v>
      </c>
      <c r="L428" s="15">
        <f t="shared" si="75"/>
        <v>228.88505747126436</v>
      </c>
      <c r="M428" s="47">
        <f t="shared" si="76"/>
        <v>112.85217159463078</v>
      </c>
      <c r="N428" s="15">
        <f t="shared" si="77"/>
        <v>199.13</v>
      </c>
      <c r="O428" s="47">
        <f t="shared" si="83"/>
        <v>0</v>
      </c>
      <c r="P428" s="15">
        <f t="shared" si="84"/>
        <v>112.85217159463078</v>
      </c>
      <c r="Q428" s="47">
        <f t="shared" si="85"/>
        <v>2.9639775897148439</v>
      </c>
      <c r="R428" s="15">
        <f t="shared" si="78"/>
        <v>48.2</v>
      </c>
      <c r="S428" s="47">
        <f t="shared" si="79"/>
        <v>204.88044538217892</v>
      </c>
      <c r="T428" s="6">
        <f t="shared" si="80"/>
        <v>0.97193267824339125</v>
      </c>
      <c r="U428" s="4" t="s">
        <v>445</v>
      </c>
      <c r="AJ428" s="14">
        <v>0.9</v>
      </c>
      <c r="AK428" s="14">
        <v>1</v>
      </c>
    </row>
    <row r="429" spans="2:37" x14ac:dyDescent="0.25">
      <c r="B429" s="16" t="s">
        <v>446</v>
      </c>
      <c r="C429" s="8">
        <v>227.34</v>
      </c>
      <c r="D429" s="14">
        <v>194.38</v>
      </c>
      <c r="E429" s="8">
        <v>108.81</v>
      </c>
      <c r="F429" s="15">
        <f t="shared" si="81"/>
        <v>222.7626550838358</v>
      </c>
      <c r="G429" s="8">
        <v>0.86</v>
      </c>
      <c r="H429" s="4">
        <v>453.74</v>
      </c>
      <c r="J429" s="14">
        <v>1</v>
      </c>
      <c r="K429" s="47">
        <f t="shared" si="82"/>
        <v>0</v>
      </c>
      <c r="L429" s="15">
        <f t="shared" si="75"/>
        <v>226.02325581395348</v>
      </c>
      <c r="M429" s="47">
        <f t="shared" si="76"/>
        <v>115.33831873553495</v>
      </c>
      <c r="N429" s="15">
        <f t="shared" si="77"/>
        <v>194.38</v>
      </c>
      <c r="O429" s="47">
        <f t="shared" si="83"/>
        <v>0</v>
      </c>
      <c r="P429" s="15">
        <f t="shared" si="84"/>
        <v>115.33831873553495</v>
      </c>
      <c r="Q429" s="47">
        <f t="shared" si="85"/>
        <v>2.4861471409041798</v>
      </c>
      <c r="R429" s="15">
        <f t="shared" si="78"/>
        <v>48.81</v>
      </c>
      <c r="S429" s="47">
        <f t="shared" si="79"/>
        <v>200.4145715760209</v>
      </c>
      <c r="T429" s="6">
        <f t="shared" si="80"/>
        <v>0.96988955678937805</v>
      </c>
      <c r="U429" s="4" t="s">
        <v>446</v>
      </c>
      <c r="AJ429" s="14">
        <v>0.9</v>
      </c>
      <c r="AK429" s="14">
        <v>1</v>
      </c>
    </row>
    <row r="430" spans="2:37" x14ac:dyDescent="0.25">
      <c r="B430" s="16" t="s">
        <v>447</v>
      </c>
      <c r="C430" s="8">
        <v>349.42</v>
      </c>
      <c r="D430" s="14">
        <v>204.12</v>
      </c>
      <c r="E430" s="8">
        <v>105.83</v>
      </c>
      <c r="F430" s="15">
        <f t="shared" si="81"/>
        <v>229.92382064501277</v>
      </c>
      <c r="G430" s="8">
        <v>0.88</v>
      </c>
      <c r="H430" s="4">
        <v>451.79</v>
      </c>
      <c r="J430" s="14">
        <v>1</v>
      </c>
      <c r="K430" s="47">
        <f t="shared" si="82"/>
        <v>0</v>
      </c>
      <c r="L430" s="15">
        <f t="shared" si="75"/>
        <v>231.95454545454547</v>
      </c>
      <c r="M430" s="47">
        <f t="shared" si="76"/>
        <v>110.17230485482631</v>
      </c>
      <c r="N430" s="15">
        <f t="shared" si="77"/>
        <v>204.12</v>
      </c>
      <c r="O430" s="47">
        <f t="shared" si="83"/>
        <v>0</v>
      </c>
      <c r="P430" s="15">
        <f t="shared" si="84"/>
        <v>110.17230485482631</v>
      </c>
      <c r="Q430" s="47">
        <f t="shared" si="85"/>
        <v>-5.1660138807086469</v>
      </c>
      <c r="R430" s="15">
        <f t="shared" si="78"/>
        <v>45.83</v>
      </c>
      <c r="S430" s="47">
        <f t="shared" si="79"/>
        <v>209.20172872134685</v>
      </c>
      <c r="T430" s="6">
        <f t="shared" si="80"/>
        <v>0.97570895445077499</v>
      </c>
      <c r="U430" s="4" t="s">
        <v>447</v>
      </c>
      <c r="AJ430" s="14">
        <v>0.9</v>
      </c>
      <c r="AK430" s="14">
        <v>1</v>
      </c>
    </row>
    <row r="431" spans="2:37" x14ac:dyDescent="0.25">
      <c r="B431" s="16" t="s">
        <v>448</v>
      </c>
      <c r="C431" s="8">
        <v>329.46</v>
      </c>
      <c r="D431" s="14">
        <v>191.93</v>
      </c>
      <c r="E431" s="8">
        <v>105.96</v>
      </c>
      <c r="F431" s="15">
        <f t="shared" si="81"/>
        <v>219.23650813676085</v>
      </c>
      <c r="G431" s="8">
        <v>0.87</v>
      </c>
      <c r="H431" s="4">
        <v>451.86</v>
      </c>
      <c r="J431" s="14">
        <v>1</v>
      </c>
      <c r="K431" s="47">
        <f t="shared" si="82"/>
        <v>0</v>
      </c>
      <c r="L431" s="15">
        <f t="shared" si="75"/>
        <v>220.60919540229887</v>
      </c>
      <c r="M431" s="47">
        <f t="shared" si="76"/>
        <v>108.77174355525278</v>
      </c>
      <c r="N431" s="15">
        <f t="shared" si="77"/>
        <v>191.93</v>
      </c>
      <c r="O431" s="47">
        <f t="shared" si="83"/>
        <v>0</v>
      </c>
      <c r="P431" s="15">
        <f t="shared" si="84"/>
        <v>108.77174355525278</v>
      </c>
      <c r="Q431" s="47">
        <f t="shared" si="85"/>
        <v>-1.4005612995735248</v>
      </c>
      <c r="R431" s="15">
        <f t="shared" si="78"/>
        <v>45.959999999999994</v>
      </c>
      <c r="S431" s="47">
        <f t="shared" si="79"/>
        <v>197.35614127764052</v>
      </c>
      <c r="T431" s="6">
        <f t="shared" si="80"/>
        <v>0.97250584024133802</v>
      </c>
      <c r="U431" s="4" t="s">
        <v>448</v>
      </c>
      <c r="AJ431" s="14">
        <v>0.9</v>
      </c>
      <c r="AK431" s="14">
        <v>1</v>
      </c>
    </row>
    <row r="432" spans="2:37" x14ac:dyDescent="0.25">
      <c r="B432" s="16" t="s">
        <v>449</v>
      </c>
      <c r="C432" s="8">
        <v>234.96</v>
      </c>
      <c r="D432" s="14">
        <v>204.03</v>
      </c>
      <c r="E432" s="8">
        <v>106.55</v>
      </c>
      <c r="F432" s="15">
        <f t="shared" si="81"/>
        <v>230.17633110291771</v>
      </c>
      <c r="G432" s="8">
        <v>0.88</v>
      </c>
      <c r="H432" s="4">
        <v>451.35</v>
      </c>
      <c r="J432" s="14">
        <v>1</v>
      </c>
      <c r="K432" s="47">
        <f t="shared" si="82"/>
        <v>0</v>
      </c>
      <c r="L432" s="15">
        <f t="shared" si="75"/>
        <v>231.85227272727272</v>
      </c>
      <c r="M432" s="47">
        <f t="shared" si="76"/>
        <v>110.12372800083386</v>
      </c>
      <c r="N432" s="15">
        <f t="shared" si="77"/>
        <v>204.03</v>
      </c>
      <c r="O432" s="47">
        <f t="shared" si="83"/>
        <v>0</v>
      </c>
      <c r="P432" s="15">
        <f t="shared" si="84"/>
        <v>110.12372800083386</v>
      </c>
      <c r="Q432" s="47">
        <f t="shared" si="85"/>
        <v>1.3519844455810812</v>
      </c>
      <c r="R432" s="15">
        <f t="shared" si="78"/>
        <v>46.55</v>
      </c>
      <c r="S432" s="47">
        <f t="shared" si="79"/>
        <v>209.27289217669829</v>
      </c>
      <c r="T432" s="6">
        <f t="shared" si="80"/>
        <v>0.97494710317153033</v>
      </c>
      <c r="U432" s="4" t="s">
        <v>449</v>
      </c>
      <c r="AJ432" s="14">
        <v>0.9</v>
      </c>
      <c r="AK432" s="14">
        <v>1</v>
      </c>
    </row>
    <row r="433" spans="2:37" x14ac:dyDescent="0.25">
      <c r="B433" s="16" t="s">
        <v>450</v>
      </c>
      <c r="C433" s="8">
        <v>241.04</v>
      </c>
      <c r="D433" s="14">
        <v>191.3</v>
      </c>
      <c r="E433" s="8">
        <v>106.57</v>
      </c>
      <c r="F433" s="15">
        <f t="shared" si="81"/>
        <v>218.98140309167809</v>
      </c>
      <c r="G433" s="8">
        <v>0.87</v>
      </c>
      <c r="H433" s="4">
        <v>454.96</v>
      </c>
      <c r="J433" s="14">
        <v>1</v>
      </c>
      <c r="K433" s="47">
        <f t="shared" si="82"/>
        <v>0</v>
      </c>
      <c r="L433" s="15">
        <f t="shared" si="75"/>
        <v>219.88505747126439</v>
      </c>
      <c r="M433" s="47">
        <f t="shared" si="76"/>
        <v>108.41470610180721</v>
      </c>
      <c r="N433" s="15">
        <f t="shared" si="77"/>
        <v>191.3</v>
      </c>
      <c r="O433" s="47">
        <f t="shared" si="83"/>
        <v>0</v>
      </c>
      <c r="P433" s="15">
        <f t="shared" si="84"/>
        <v>108.41470610180721</v>
      </c>
      <c r="Q433" s="47">
        <f t="shared" si="85"/>
        <v>-1.7090218990266521</v>
      </c>
      <c r="R433" s="15">
        <f t="shared" si="78"/>
        <v>46.569999999999993</v>
      </c>
      <c r="S433" s="47">
        <f t="shared" si="79"/>
        <v>196.8869089096581</v>
      </c>
      <c r="T433" s="6">
        <f t="shared" si="80"/>
        <v>0.97162376645253923</v>
      </c>
      <c r="U433" s="4" t="s">
        <v>450</v>
      </c>
      <c r="AJ433" s="14">
        <v>0.9</v>
      </c>
      <c r="AK433" s="14">
        <v>1</v>
      </c>
    </row>
    <row r="434" spans="2:37" x14ac:dyDescent="0.25">
      <c r="B434" s="16" t="s">
        <v>451</v>
      </c>
      <c r="C434" s="8">
        <v>363.8</v>
      </c>
      <c r="D434" s="14">
        <v>205</v>
      </c>
      <c r="E434" s="8">
        <v>109.69</v>
      </c>
      <c r="F434" s="15">
        <f t="shared" si="81"/>
        <v>232.50138945821377</v>
      </c>
      <c r="G434" s="8">
        <v>0.87</v>
      </c>
      <c r="H434" s="4">
        <v>454.78</v>
      </c>
      <c r="J434" s="14">
        <v>1</v>
      </c>
      <c r="K434" s="47">
        <f t="shared" si="82"/>
        <v>0</v>
      </c>
      <c r="L434" s="15">
        <f t="shared" si="75"/>
        <v>235.63218390804599</v>
      </c>
      <c r="M434" s="47">
        <f t="shared" si="76"/>
        <v>116.17885389895702</v>
      </c>
      <c r="N434" s="15">
        <f t="shared" si="77"/>
        <v>205</v>
      </c>
      <c r="O434" s="47">
        <f t="shared" si="83"/>
        <v>0</v>
      </c>
      <c r="P434" s="15">
        <f t="shared" si="84"/>
        <v>116.17885389895702</v>
      </c>
      <c r="Q434" s="47">
        <f t="shared" si="85"/>
        <v>7.7641477971498034</v>
      </c>
      <c r="R434" s="15">
        <f t="shared" si="78"/>
        <v>49.69</v>
      </c>
      <c r="S434" s="47">
        <f t="shared" si="79"/>
        <v>210.93623704807101</v>
      </c>
      <c r="T434" s="6">
        <f t="shared" si="80"/>
        <v>0.97185767068216844</v>
      </c>
      <c r="U434" s="4" t="s">
        <v>451</v>
      </c>
      <c r="AJ434" s="14">
        <v>0.9</v>
      </c>
      <c r="AK434" s="14">
        <v>1</v>
      </c>
    </row>
    <row r="435" spans="2:37" x14ac:dyDescent="0.25">
      <c r="B435" s="16" t="s">
        <v>452</v>
      </c>
      <c r="C435" s="8">
        <v>277.14</v>
      </c>
      <c r="D435" s="14">
        <v>197.36</v>
      </c>
      <c r="E435" s="8">
        <v>107.87</v>
      </c>
      <c r="F435" s="15">
        <f t="shared" si="81"/>
        <v>224.91533184734206</v>
      </c>
      <c r="G435" s="8">
        <v>0.87</v>
      </c>
      <c r="H435" s="4">
        <v>453.87</v>
      </c>
      <c r="J435" s="14">
        <v>1</v>
      </c>
      <c r="K435" s="47">
        <f t="shared" si="82"/>
        <v>0</v>
      </c>
      <c r="L435" s="15">
        <f t="shared" si="75"/>
        <v>226.85057471264369</v>
      </c>
      <c r="M435" s="47">
        <f t="shared" si="76"/>
        <v>111.84906636828369</v>
      </c>
      <c r="N435" s="15">
        <f t="shared" si="77"/>
        <v>197.36</v>
      </c>
      <c r="O435" s="47">
        <f t="shared" si="83"/>
        <v>0</v>
      </c>
      <c r="P435" s="15">
        <f t="shared" si="84"/>
        <v>111.84906636828369</v>
      </c>
      <c r="Q435" s="47">
        <f t="shared" si="85"/>
        <v>-4.3297875306733289</v>
      </c>
      <c r="R435" s="15">
        <f t="shared" si="78"/>
        <v>47.870000000000005</v>
      </c>
      <c r="S435" s="47">
        <f t="shared" si="79"/>
        <v>203.08251155626377</v>
      </c>
      <c r="T435" s="6">
        <f t="shared" si="80"/>
        <v>0.97182174125969312</v>
      </c>
      <c r="U435" s="4" t="s">
        <v>452</v>
      </c>
      <c r="AJ435" s="14">
        <v>0.9</v>
      </c>
      <c r="AK435" s="14">
        <v>1</v>
      </c>
    </row>
    <row r="436" spans="2:37" x14ac:dyDescent="0.25">
      <c r="B436" s="16" t="s">
        <v>453</v>
      </c>
      <c r="C436" s="8">
        <v>338</v>
      </c>
      <c r="D436" s="14">
        <v>195.41</v>
      </c>
      <c r="E436" s="8">
        <v>107.58</v>
      </c>
      <c r="F436" s="15">
        <f t="shared" si="81"/>
        <v>223.06618860777624</v>
      </c>
      <c r="G436" s="8">
        <v>0.87</v>
      </c>
      <c r="H436" s="4">
        <v>454.14</v>
      </c>
      <c r="J436" s="14">
        <v>1</v>
      </c>
      <c r="K436" s="47">
        <f t="shared" si="82"/>
        <v>0</v>
      </c>
      <c r="L436" s="15">
        <f t="shared" si="75"/>
        <v>224.60919540229884</v>
      </c>
      <c r="M436" s="47">
        <f t="shared" si="76"/>
        <v>110.74395044095213</v>
      </c>
      <c r="N436" s="15">
        <f t="shared" si="77"/>
        <v>195.41</v>
      </c>
      <c r="O436" s="47">
        <f t="shared" si="83"/>
        <v>0</v>
      </c>
      <c r="P436" s="15">
        <f t="shared" si="84"/>
        <v>110.74395044095213</v>
      </c>
      <c r="Q436" s="47">
        <f t="shared" si="85"/>
        <v>-1.1051159273315534</v>
      </c>
      <c r="R436" s="15">
        <f t="shared" si="78"/>
        <v>47.58</v>
      </c>
      <c r="S436" s="47">
        <f t="shared" si="79"/>
        <v>201.11917984120757</v>
      </c>
      <c r="T436" s="6">
        <f t="shared" si="80"/>
        <v>0.97161295185414331</v>
      </c>
      <c r="U436" s="4" t="s">
        <v>453</v>
      </c>
      <c r="AJ436" s="14">
        <v>0.9</v>
      </c>
      <c r="AK436" s="14">
        <v>1</v>
      </c>
    </row>
    <row r="437" spans="2:37" x14ac:dyDescent="0.25">
      <c r="B437" s="16" t="s">
        <v>454</v>
      </c>
      <c r="C437" s="8">
        <v>325</v>
      </c>
      <c r="D437" s="14">
        <v>201.46</v>
      </c>
      <c r="E437" s="8">
        <v>108.74</v>
      </c>
      <c r="F437" s="15">
        <f t="shared" si="81"/>
        <v>228.93343836145911</v>
      </c>
      <c r="G437" s="8">
        <v>0.87</v>
      </c>
      <c r="H437" s="4">
        <v>453.93</v>
      </c>
      <c r="J437" s="14">
        <v>1</v>
      </c>
      <c r="K437" s="47">
        <f t="shared" si="82"/>
        <v>0</v>
      </c>
      <c r="L437" s="15">
        <f t="shared" si="75"/>
        <v>231.56321839080462</v>
      </c>
      <c r="M437" s="47">
        <f t="shared" si="76"/>
        <v>114.17264344626284</v>
      </c>
      <c r="N437" s="15">
        <f t="shared" si="77"/>
        <v>201.46</v>
      </c>
      <c r="O437" s="47">
        <f t="shared" si="83"/>
        <v>0</v>
      </c>
      <c r="P437" s="15">
        <f t="shared" si="84"/>
        <v>114.17264344626284</v>
      </c>
      <c r="Q437" s="47">
        <f t="shared" si="85"/>
        <v>3.4286930053107056</v>
      </c>
      <c r="R437" s="15">
        <f t="shared" si="78"/>
        <v>48.739999999999995</v>
      </c>
      <c r="S437" s="47">
        <f t="shared" si="79"/>
        <v>207.27208977573414</v>
      </c>
      <c r="T437" s="6">
        <f t="shared" si="80"/>
        <v>0.97195912975054799</v>
      </c>
      <c r="U437" s="4" t="s">
        <v>454</v>
      </c>
      <c r="AJ437" s="14">
        <v>0.9</v>
      </c>
      <c r="AK437" s="14">
        <v>1</v>
      </c>
    </row>
    <row r="438" spans="2:37" x14ac:dyDescent="0.25">
      <c r="B438" s="16" t="s">
        <v>455</v>
      </c>
      <c r="C438" s="8">
        <v>304.2</v>
      </c>
      <c r="D438" s="14">
        <v>192.89</v>
      </c>
      <c r="E438" s="8">
        <v>107.59</v>
      </c>
      <c r="F438" s="15">
        <f t="shared" si="81"/>
        <v>220.86683816272645</v>
      </c>
      <c r="G438" s="8">
        <v>0.87</v>
      </c>
      <c r="H438" s="4">
        <v>454.3</v>
      </c>
      <c r="J438" s="14">
        <v>1</v>
      </c>
      <c r="K438" s="47">
        <f t="shared" si="82"/>
        <v>0</v>
      </c>
      <c r="L438" s="15">
        <f t="shared" si="75"/>
        <v>221.7126436781609</v>
      </c>
      <c r="M438" s="47">
        <f t="shared" si="76"/>
        <v>109.31580062716984</v>
      </c>
      <c r="N438" s="15">
        <f t="shared" si="77"/>
        <v>192.89</v>
      </c>
      <c r="O438" s="47">
        <f t="shared" si="83"/>
        <v>0</v>
      </c>
      <c r="P438" s="15">
        <f t="shared" si="84"/>
        <v>109.31580062716984</v>
      </c>
      <c r="Q438" s="47">
        <f t="shared" si="85"/>
        <v>-4.8568428190930035</v>
      </c>
      <c r="R438" s="15">
        <f t="shared" si="78"/>
        <v>47.59</v>
      </c>
      <c r="S438" s="47">
        <f t="shared" si="79"/>
        <v>198.67400484210307</v>
      </c>
      <c r="T438" s="6">
        <f t="shared" si="80"/>
        <v>0.97088695701936467</v>
      </c>
      <c r="U438" s="4" t="s">
        <v>455</v>
      </c>
      <c r="AJ438" s="14">
        <v>0.9</v>
      </c>
      <c r="AK438" s="14">
        <v>1</v>
      </c>
    </row>
    <row r="439" spans="2:37" x14ac:dyDescent="0.25">
      <c r="B439" s="16" t="s">
        <v>456</v>
      </c>
      <c r="C439" s="8">
        <v>306.12</v>
      </c>
      <c r="D439" s="14">
        <v>204.23</v>
      </c>
      <c r="E439" s="8">
        <v>106.76</v>
      </c>
      <c r="F439" s="15">
        <f t="shared" si="81"/>
        <v>230.45084182966224</v>
      </c>
      <c r="G439" s="8">
        <v>0.88</v>
      </c>
      <c r="H439" s="4">
        <v>453.97</v>
      </c>
      <c r="J439" s="14">
        <v>1</v>
      </c>
      <c r="K439" s="47">
        <f t="shared" si="82"/>
        <v>0</v>
      </c>
      <c r="L439" s="15">
        <f t="shared" si="75"/>
        <v>232.07954545454544</v>
      </c>
      <c r="M439" s="47">
        <f t="shared" si="76"/>
        <v>110.23167656526148</v>
      </c>
      <c r="N439" s="15">
        <f t="shared" si="77"/>
        <v>204.23</v>
      </c>
      <c r="O439" s="47">
        <f t="shared" si="83"/>
        <v>0</v>
      </c>
      <c r="P439" s="15">
        <f t="shared" si="84"/>
        <v>110.23167656526148</v>
      </c>
      <c r="Q439" s="47">
        <f t="shared" si="85"/>
        <v>0.91587593809164503</v>
      </c>
      <c r="R439" s="15">
        <f t="shared" si="78"/>
        <v>46.760000000000005</v>
      </c>
      <c r="S439" s="47">
        <f t="shared" si="79"/>
        <v>209.51465461871635</v>
      </c>
      <c r="T439" s="6">
        <f t="shared" si="80"/>
        <v>0.97477668267008055</v>
      </c>
      <c r="U439" s="4" t="s">
        <v>456</v>
      </c>
      <c r="AJ439" s="14">
        <v>0.9</v>
      </c>
      <c r="AK439" s="14">
        <v>1</v>
      </c>
    </row>
    <row r="440" spans="2:37" x14ac:dyDescent="0.25">
      <c r="B440" s="16" t="s">
        <v>457</v>
      </c>
      <c r="C440" s="8">
        <v>284.56</v>
      </c>
      <c r="D440" s="14">
        <v>193.8</v>
      </c>
      <c r="E440" s="8">
        <v>107.21</v>
      </c>
      <c r="F440" s="15">
        <f t="shared" si="81"/>
        <v>221.47781852817678</v>
      </c>
      <c r="G440" s="8">
        <v>0.87</v>
      </c>
      <c r="H440" s="4">
        <v>453.77</v>
      </c>
      <c r="J440" s="14">
        <v>1</v>
      </c>
      <c r="K440" s="47">
        <f t="shared" si="82"/>
        <v>0</v>
      </c>
      <c r="L440" s="15">
        <f t="shared" si="75"/>
        <v>222.75862068965517</v>
      </c>
      <c r="M440" s="47">
        <f t="shared" si="76"/>
        <v>109.8315213932579</v>
      </c>
      <c r="N440" s="15">
        <f t="shared" si="77"/>
        <v>193.8</v>
      </c>
      <c r="O440" s="47">
        <f t="shared" si="83"/>
        <v>0</v>
      </c>
      <c r="P440" s="15">
        <f t="shared" si="84"/>
        <v>109.8315213932579</v>
      </c>
      <c r="Q440" s="47">
        <f t="shared" si="85"/>
        <v>-0.4001551720035792</v>
      </c>
      <c r="R440" s="15">
        <f t="shared" si="78"/>
        <v>47.209999999999994</v>
      </c>
      <c r="S440" s="47">
        <f t="shared" si="79"/>
        <v>199.46735096250714</v>
      </c>
      <c r="T440" s="6">
        <f t="shared" si="80"/>
        <v>0.97158757593581124</v>
      </c>
      <c r="U440" s="4" t="s">
        <v>457</v>
      </c>
      <c r="AJ440" s="14">
        <v>0.9</v>
      </c>
      <c r="AK440" s="14">
        <v>1</v>
      </c>
    </row>
    <row r="441" spans="2:37" x14ac:dyDescent="0.25">
      <c r="B441" s="16" t="s">
        <v>458</v>
      </c>
      <c r="C441" s="8">
        <v>322.36</v>
      </c>
      <c r="D441" s="14">
        <v>204.02</v>
      </c>
      <c r="E441" s="8">
        <v>106.9</v>
      </c>
      <c r="F441" s="15">
        <f t="shared" si="81"/>
        <v>230.32969934422266</v>
      </c>
      <c r="G441" s="8">
        <v>0.88</v>
      </c>
      <c r="H441" s="4">
        <v>452.42</v>
      </c>
      <c r="J441" s="14">
        <v>1</v>
      </c>
      <c r="K441" s="47">
        <f t="shared" si="82"/>
        <v>0</v>
      </c>
      <c r="L441" s="15">
        <f t="shared" si="75"/>
        <v>231.84090909090909</v>
      </c>
      <c r="M441" s="47">
        <f t="shared" si="76"/>
        <v>110.11833057261249</v>
      </c>
      <c r="N441" s="15">
        <f t="shared" si="77"/>
        <v>204.02</v>
      </c>
      <c r="O441" s="47">
        <f t="shared" si="83"/>
        <v>0</v>
      </c>
      <c r="P441" s="15">
        <f t="shared" si="84"/>
        <v>110.11833057261249</v>
      </c>
      <c r="Q441" s="47">
        <f t="shared" si="85"/>
        <v>0.28680917935459149</v>
      </c>
      <c r="R441" s="15">
        <f t="shared" si="78"/>
        <v>46.900000000000006</v>
      </c>
      <c r="S441" s="47">
        <f t="shared" si="79"/>
        <v>209.34127734395813</v>
      </c>
      <c r="T441" s="6">
        <f t="shared" si="80"/>
        <v>0.97458084993331251</v>
      </c>
      <c r="U441" s="4" t="s">
        <v>458</v>
      </c>
      <c r="AJ441" s="14">
        <v>0.9</v>
      </c>
      <c r="AK441" s="14">
        <v>1</v>
      </c>
    </row>
    <row r="442" spans="2:37" x14ac:dyDescent="0.25">
      <c r="B442" s="16" t="s">
        <v>459</v>
      </c>
      <c r="C442" s="8">
        <v>329.64</v>
      </c>
      <c r="D442" s="14">
        <v>200.84</v>
      </c>
      <c r="E442" s="8">
        <v>110.11</v>
      </c>
      <c r="F442" s="15">
        <f t="shared" si="81"/>
        <v>229.04348429937929</v>
      </c>
      <c r="G442" s="8">
        <v>0.87</v>
      </c>
      <c r="H442" s="4">
        <v>453.53</v>
      </c>
      <c r="J442" s="14">
        <v>1</v>
      </c>
      <c r="K442" s="47">
        <f t="shared" si="82"/>
        <v>0</v>
      </c>
      <c r="L442" s="15">
        <f t="shared" si="75"/>
        <v>230.85057471264369</v>
      </c>
      <c r="M442" s="47">
        <f t="shared" si="76"/>
        <v>113.82127325398305</v>
      </c>
      <c r="N442" s="15">
        <f t="shared" si="77"/>
        <v>200.84</v>
      </c>
      <c r="O442" s="47">
        <f t="shared" si="83"/>
        <v>0</v>
      </c>
      <c r="P442" s="15">
        <f t="shared" si="84"/>
        <v>113.82127325398305</v>
      </c>
      <c r="Q442" s="47">
        <f t="shared" si="85"/>
        <v>3.7029426813705584</v>
      </c>
      <c r="R442" s="15">
        <f t="shared" si="78"/>
        <v>50.11</v>
      </c>
      <c r="S442" s="47">
        <f t="shared" si="79"/>
        <v>206.9969026338317</v>
      </c>
      <c r="T442" s="6">
        <f t="shared" si="80"/>
        <v>0.97025606395317432</v>
      </c>
      <c r="U442" s="4" t="s">
        <v>459</v>
      </c>
      <c r="AJ442" s="14">
        <v>0.9</v>
      </c>
      <c r="AK442" s="14">
        <v>1</v>
      </c>
    </row>
    <row r="443" spans="2:37" x14ac:dyDescent="0.25">
      <c r="B443" s="16" t="s">
        <v>460</v>
      </c>
      <c r="C443" s="8">
        <v>305.98</v>
      </c>
      <c r="D443" s="14">
        <v>197.92</v>
      </c>
      <c r="E443" s="8">
        <v>108.59</v>
      </c>
      <c r="F443" s="15">
        <f t="shared" si="81"/>
        <v>225.75232999905006</v>
      </c>
      <c r="G443" s="8">
        <v>0.87</v>
      </c>
      <c r="H443" s="4">
        <v>453.34</v>
      </c>
      <c r="J443" s="14">
        <v>1</v>
      </c>
      <c r="K443" s="47">
        <f t="shared" si="82"/>
        <v>0</v>
      </c>
      <c r="L443" s="15">
        <f t="shared" si="75"/>
        <v>227.4942528735632</v>
      </c>
      <c r="M443" s="47">
        <f t="shared" si="76"/>
        <v>112.16643299356863</v>
      </c>
      <c r="N443" s="15">
        <f t="shared" si="77"/>
        <v>197.92</v>
      </c>
      <c r="O443" s="47">
        <f t="shared" si="83"/>
        <v>0</v>
      </c>
      <c r="P443" s="15">
        <f t="shared" si="84"/>
        <v>112.16643299356863</v>
      </c>
      <c r="Q443" s="47">
        <f t="shared" si="85"/>
        <v>-1.6548402604144172</v>
      </c>
      <c r="R443" s="15">
        <f t="shared" si="78"/>
        <v>48.59</v>
      </c>
      <c r="S443" s="47">
        <f t="shared" si="79"/>
        <v>203.79723869571933</v>
      </c>
      <c r="T443" s="6">
        <f t="shared" si="80"/>
        <v>0.97116134284579592</v>
      </c>
      <c r="U443" s="4" t="s">
        <v>460</v>
      </c>
      <c r="AJ443" s="14">
        <v>0.9</v>
      </c>
      <c r="AK443" s="14">
        <v>1</v>
      </c>
    </row>
    <row r="444" spans="2:37" x14ac:dyDescent="0.25">
      <c r="B444" s="16" t="s">
        <v>461</v>
      </c>
      <c r="C444" s="8">
        <v>310.36</v>
      </c>
      <c r="D444" s="14">
        <v>203.31</v>
      </c>
      <c r="E444" s="8">
        <v>107.68</v>
      </c>
      <c r="F444" s="15">
        <f t="shared" si="81"/>
        <v>230.06507448980605</v>
      </c>
      <c r="G444" s="8">
        <v>0.88</v>
      </c>
      <c r="H444" s="4">
        <v>452.54</v>
      </c>
      <c r="J444" s="14">
        <v>1</v>
      </c>
      <c r="K444" s="47">
        <f t="shared" si="82"/>
        <v>0</v>
      </c>
      <c r="L444" s="15">
        <f t="shared" si="75"/>
        <v>231.03409090909091</v>
      </c>
      <c r="M444" s="47">
        <f t="shared" si="76"/>
        <v>109.73511316889444</v>
      </c>
      <c r="N444" s="15">
        <f t="shared" si="77"/>
        <v>203.31</v>
      </c>
      <c r="O444" s="47">
        <f t="shared" si="83"/>
        <v>0</v>
      </c>
      <c r="P444" s="15">
        <f t="shared" si="84"/>
        <v>109.73511316889444</v>
      </c>
      <c r="Q444" s="47">
        <f t="shared" si="85"/>
        <v>-2.4313198246741905</v>
      </c>
      <c r="R444" s="15">
        <f t="shared" si="78"/>
        <v>47.680000000000007</v>
      </c>
      <c r="S444" s="47">
        <f t="shared" si="79"/>
        <v>208.82609630982427</v>
      </c>
      <c r="T444" s="6">
        <f t="shared" si="80"/>
        <v>0.9735852156061936</v>
      </c>
      <c r="U444" s="4" t="s">
        <v>461</v>
      </c>
      <c r="AJ444" s="14">
        <v>0.9</v>
      </c>
      <c r="AK444" s="14">
        <v>1</v>
      </c>
    </row>
    <row r="445" spans="2:37" x14ac:dyDescent="0.25">
      <c r="B445" s="16" t="s">
        <v>462</v>
      </c>
      <c r="C445" s="8">
        <v>236.7</v>
      </c>
      <c r="D445" s="14">
        <v>195.39</v>
      </c>
      <c r="E445" s="8">
        <v>107.73</v>
      </c>
      <c r="F445" s="15">
        <f t="shared" si="81"/>
        <v>223.1210545869663</v>
      </c>
      <c r="G445" s="8">
        <v>0.87</v>
      </c>
      <c r="H445" s="4">
        <v>453.46</v>
      </c>
      <c r="J445" s="14">
        <v>1</v>
      </c>
      <c r="K445" s="47">
        <f t="shared" si="82"/>
        <v>0</v>
      </c>
      <c r="L445" s="15">
        <f t="shared" si="75"/>
        <v>224.58620689655172</v>
      </c>
      <c r="M445" s="47">
        <f t="shared" si="76"/>
        <v>110.73261591862052</v>
      </c>
      <c r="N445" s="15">
        <f t="shared" si="77"/>
        <v>195.39</v>
      </c>
      <c r="O445" s="47">
        <f t="shared" si="83"/>
        <v>0</v>
      </c>
      <c r="P445" s="15">
        <f t="shared" si="84"/>
        <v>110.73261591862052</v>
      </c>
      <c r="Q445" s="47">
        <f t="shared" si="85"/>
        <v>0.99750274972608111</v>
      </c>
      <c r="R445" s="15">
        <f t="shared" si="78"/>
        <v>47.730000000000004</v>
      </c>
      <c r="S445" s="47">
        <f t="shared" si="79"/>
        <v>201.13529028989419</v>
      </c>
      <c r="T445" s="6">
        <f t="shared" si="80"/>
        <v>0.9714356924554931</v>
      </c>
      <c r="U445" s="4" t="s">
        <v>462</v>
      </c>
      <c r="AJ445" s="14">
        <v>0.9</v>
      </c>
      <c r="AK445" s="14">
        <v>1</v>
      </c>
    </row>
    <row r="446" spans="2:37" x14ac:dyDescent="0.25">
      <c r="B446" s="16" t="s">
        <v>463</v>
      </c>
      <c r="C446" s="8">
        <v>283.74</v>
      </c>
      <c r="D446" s="14">
        <v>203.93</v>
      </c>
      <c r="E446" s="8">
        <v>107.69</v>
      </c>
      <c r="F446" s="15">
        <f t="shared" si="81"/>
        <v>230.6178245496215</v>
      </c>
      <c r="G446" s="8">
        <v>0.88</v>
      </c>
      <c r="H446" s="4">
        <v>454.21</v>
      </c>
      <c r="J446" s="14">
        <v>1</v>
      </c>
      <c r="K446" s="47">
        <f t="shared" si="82"/>
        <v>0</v>
      </c>
      <c r="L446" s="15">
        <f t="shared" si="75"/>
        <v>231.73863636363637</v>
      </c>
      <c r="M446" s="47">
        <f t="shared" si="76"/>
        <v>110.06975371862006</v>
      </c>
      <c r="N446" s="15">
        <f t="shared" si="77"/>
        <v>203.93</v>
      </c>
      <c r="O446" s="47">
        <f t="shared" si="83"/>
        <v>0</v>
      </c>
      <c r="P446" s="15">
        <f t="shared" si="84"/>
        <v>110.06975371862006</v>
      </c>
      <c r="Q446" s="47">
        <f t="shared" si="85"/>
        <v>-0.66286220000046114</v>
      </c>
      <c r="R446" s="15">
        <f t="shared" si="78"/>
        <v>47.69</v>
      </c>
      <c r="S446" s="47">
        <f t="shared" si="79"/>
        <v>209.43204387103708</v>
      </c>
      <c r="T446" s="6">
        <f t="shared" si="80"/>
        <v>0.97372873907287516</v>
      </c>
      <c r="U446" s="4" t="s">
        <v>463</v>
      </c>
      <c r="AJ446" s="14">
        <v>0.9</v>
      </c>
      <c r="AK446" s="14">
        <v>1</v>
      </c>
    </row>
    <row r="447" spans="2:37" x14ac:dyDescent="0.25">
      <c r="B447" s="16" t="s">
        <v>464</v>
      </c>
      <c r="C447" s="8">
        <v>303.52</v>
      </c>
      <c r="D447" s="14">
        <v>194.7</v>
      </c>
      <c r="E447" s="8">
        <v>108.01</v>
      </c>
      <c r="F447" s="15">
        <f t="shared" si="81"/>
        <v>222.6527567761064</v>
      </c>
      <c r="G447" s="8">
        <v>0.87</v>
      </c>
      <c r="H447" s="4">
        <v>454.95</v>
      </c>
      <c r="J447" s="14">
        <v>1</v>
      </c>
      <c r="K447" s="47">
        <f t="shared" si="82"/>
        <v>0</v>
      </c>
      <c r="L447" s="15">
        <f t="shared" si="75"/>
        <v>223.79310344827584</v>
      </c>
      <c r="M447" s="47">
        <f t="shared" si="76"/>
        <v>110.34157489818014</v>
      </c>
      <c r="N447" s="15">
        <f t="shared" si="77"/>
        <v>194.7</v>
      </c>
      <c r="O447" s="47">
        <f t="shared" si="83"/>
        <v>0</v>
      </c>
      <c r="P447" s="15">
        <f t="shared" si="84"/>
        <v>110.34157489818014</v>
      </c>
      <c r="Q447" s="47">
        <f t="shared" si="85"/>
        <v>0.27182117956007801</v>
      </c>
      <c r="R447" s="15">
        <f t="shared" si="78"/>
        <v>48.010000000000005</v>
      </c>
      <c r="S447" s="47">
        <f t="shared" si="79"/>
        <v>200.53191790834694</v>
      </c>
      <c r="T447" s="6">
        <f t="shared" si="80"/>
        <v>0.97091775728683538</v>
      </c>
      <c r="U447" s="4" t="s">
        <v>464</v>
      </c>
      <c r="AJ447" s="14">
        <v>0.9</v>
      </c>
      <c r="AK447" s="14">
        <v>1</v>
      </c>
    </row>
    <row r="448" spans="2:37" x14ac:dyDescent="0.25">
      <c r="B448" s="16" t="s">
        <v>465</v>
      </c>
      <c r="C448" s="8">
        <v>273.74</v>
      </c>
      <c r="D448" s="14">
        <v>209.02</v>
      </c>
      <c r="E448" s="8">
        <v>109.34</v>
      </c>
      <c r="F448" s="15">
        <f t="shared" si="81"/>
        <v>235.8910680801628</v>
      </c>
      <c r="G448" s="8">
        <v>0.88</v>
      </c>
      <c r="H448" s="4">
        <v>454.7</v>
      </c>
      <c r="J448" s="14">
        <v>1</v>
      </c>
      <c r="K448" s="47">
        <f t="shared" si="82"/>
        <v>0</v>
      </c>
      <c r="L448" s="15">
        <f t="shared" si="75"/>
        <v>237.52272727272728</v>
      </c>
      <c r="M448" s="47">
        <f t="shared" si="76"/>
        <v>112.81704468330292</v>
      </c>
      <c r="N448" s="15">
        <f t="shared" si="77"/>
        <v>209.02</v>
      </c>
      <c r="O448" s="47">
        <f t="shared" si="83"/>
        <v>0</v>
      </c>
      <c r="P448" s="15">
        <f t="shared" si="84"/>
        <v>112.81704468330292</v>
      </c>
      <c r="Q448" s="47">
        <f t="shared" si="85"/>
        <v>2.4754697851227832</v>
      </c>
      <c r="R448" s="15">
        <f t="shared" si="78"/>
        <v>49.34</v>
      </c>
      <c r="S448" s="47">
        <f t="shared" si="79"/>
        <v>214.76451289726617</v>
      </c>
      <c r="T448" s="6">
        <f t="shared" si="80"/>
        <v>0.97325203861769249</v>
      </c>
      <c r="U448" s="4" t="s">
        <v>465</v>
      </c>
      <c r="AJ448" s="14">
        <v>0.9</v>
      </c>
      <c r="AK448" s="14">
        <v>1</v>
      </c>
    </row>
    <row r="449" spans="2:37" x14ac:dyDescent="0.25">
      <c r="B449" s="16" t="s">
        <v>466</v>
      </c>
      <c r="C449" s="8">
        <v>234.86</v>
      </c>
      <c r="D449" s="14">
        <v>195.02</v>
      </c>
      <c r="E449" s="8">
        <v>108.21</v>
      </c>
      <c r="F449" s="15">
        <f t="shared" si="81"/>
        <v>223.02960453715556</v>
      </c>
      <c r="G449" s="8">
        <v>0.87</v>
      </c>
      <c r="H449" s="4">
        <v>454.97</v>
      </c>
      <c r="J449" s="14">
        <v>1</v>
      </c>
      <c r="K449" s="47">
        <f t="shared" si="82"/>
        <v>0</v>
      </c>
      <c r="L449" s="15">
        <f t="shared" si="75"/>
        <v>224.16091954022988</v>
      </c>
      <c r="M449" s="47">
        <f t="shared" si="76"/>
        <v>110.52292725548583</v>
      </c>
      <c r="N449" s="15">
        <f t="shared" si="77"/>
        <v>195.02</v>
      </c>
      <c r="O449" s="47">
        <f t="shared" si="83"/>
        <v>0</v>
      </c>
      <c r="P449" s="15">
        <f t="shared" si="84"/>
        <v>110.52292725548583</v>
      </c>
      <c r="Q449" s="47">
        <f t="shared" si="85"/>
        <v>-2.294117427817099</v>
      </c>
      <c r="R449" s="15">
        <f t="shared" si="78"/>
        <v>48.209999999999994</v>
      </c>
      <c r="S449" s="47">
        <f t="shared" si="79"/>
        <v>200.89052864682299</v>
      </c>
      <c r="T449" s="6">
        <f t="shared" si="80"/>
        <v>0.97077747424746086</v>
      </c>
      <c r="U449" s="4" t="s">
        <v>466</v>
      </c>
      <c r="AJ449" s="14">
        <v>0.9</v>
      </c>
      <c r="AK449" s="14">
        <v>1</v>
      </c>
    </row>
    <row r="450" spans="2:37" x14ac:dyDescent="0.25">
      <c r="B450" s="16" t="s">
        <v>467</v>
      </c>
      <c r="C450" s="8">
        <v>313.02</v>
      </c>
      <c r="D450" s="14">
        <v>202.42</v>
      </c>
      <c r="E450" s="8">
        <v>108.35</v>
      </c>
      <c r="F450" s="15">
        <f t="shared" si="81"/>
        <v>229.5943790688265</v>
      </c>
      <c r="G450" s="8">
        <v>0.88</v>
      </c>
      <c r="H450" s="4">
        <v>456.11</v>
      </c>
      <c r="J450" s="14">
        <v>1</v>
      </c>
      <c r="K450" s="47">
        <f t="shared" si="82"/>
        <v>0</v>
      </c>
      <c r="L450" s="15">
        <f t="shared" si="75"/>
        <v>230.02272727272725</v>
      </c>
      <c r="M450" s="47">
        <f t="shared" si="76"/>
        <v>109.25474205719154</v>
      </c>
      <c r="N450" s="15">
        <f t="shared" si="77"/>
        <v>202.42</v>
      </c>
      <c r="O450" s="47">
        <f t="shared" si="83"/>
        <v>0</v>
      </c>
      <c r="P450" s="15">
        <f t="shared" si="84"/>
        <v>109.25474205719154</v>
      </c>
      <c r="Q450" s="47">
        <f t="shared" si="85"/>
        <v>-1.2681851982942902</v>
      </c>
      <c r="R450" s="15">
        <f t="shared" si="78"/>
        <v>48.349999999999994</v>
      </c>
      <c r="S450" s="47">
        <f t="shared" si="79"/>
        <v>208.1143409282503</v>
      </c>
      <c r="T450" s="6">
        <f t="shared" si="80"/>
        <v>0.97263840203009599</v>
      </c>
      <c r="U450" s="4" t="s">
        <v>467</v>
      </c>
      <c r="AJ450" s="14">
        <v>0.9</v>
      </c>
      <c r="AK450" s="14">
        <v>1</v>
      </c>
    </row>
    <row r="451" spans="2:37" x14ac:dyDescent="0.25">
      <c r="B451" s="16" t="s">
        <v>468</v>
      </c>
      <c r="C451" s="8">
        <v>310.64</v>
      </c>
      <c r="D451" s="14">
        <v>199.4</v>
      </c>
      <c r="E451" s="8">
        <v>110.43</v>
      </c>
      <c r="F451" s="15">
        <f t="shared" si="81"/>
        <v>227.93671248835716</v>
      </c>
      <c r="G451" s="8">
        <v>0.87</v>
      </c>
      <c r="H451" s="4">
        <v>456.74</v>
      </c>
      <c r="J451" s="14">
        <v>1</v>
      </c>
      <c r="K451" s="47">
        <f t="shared" si="82"/>
        <v>0</v>
      </c>
      <c r="L451" s="15">
        <f t="shared" si="75"/>
        <v>229.19540229885058</v>
      </c>
      <c r="M451" s="47">
        <f t="shared" si="76"/>
        <v>113.00518764610746</v>
      </c>
      <c r="N451" s="15">
        <f t="shared" si="77"/>
        <v>199.4</v>
      </c>
      <c r="O451" s="47">
        <f t="shared" si="83"/>
        <v>0</v>
      </c>
      <c r="P451" s="15">
        <f t="shared" si="84"/>
        <v>113.00518764610746</v>
      </c>
      <c r="Q451" s="47">
        <f t="shared" si="85"/>
        <v>3.7504455889159232</v>
      </c>
      <c r="R451" s="15">
        <f t="shared" si="78"/>
        <v>50.430000000000007</v>
      </c>
      <c r="S451" s="47">
        <f t="shared" si="79"/>
        <v>205.67825577829078</v>
      </c>
      <c r="T451" s="6">
        <f t="shared" si="80"/>
        <v>0.96947535482283376</v>
      </c>
      <c r="U451" s="4" t="s">
        <v>468</v>
      </c>
      <c r="AJ451" s="14">
        <v>0.9</v>
      </c>
      <c r="AK451" s="14">
        <v>1</v>
      </c>
    </row>
    <row r="452" spans="2:37" x14ac:dyDescent="0.25">
      <c r="B452" s="16" t="s">
        <v>469</v>
      </c>
      <c r="C452" s="8">
        <v>313.7</v>
      </c>
      <c r="D452" s="14">
        <v>193.3</v>
      </c>
      <c r="E452" s="8">
        <v>111.03</v>
      </c>
      <c r="F452" s="15">
        <f t="shared" si="81"/>
        <v>222.91826057997136</v>
      </c>
      <c r="G452" s="8">
        <v>0.86</v>
      </c>
      <c r="H452" s="4">
        <v>461.42</v>
      </c>
      <c r="J452" s="14">
        <v>1</v>
      </c>
      <c r="K452" s="47">
        <f t="shared" si="82"/>
        <v>0</v>
      </c>
      <c r="L452" s="15">
        <f t="shared" ref="L452:L515" si="86">D452/G452</f>
        <v>224.76744186046514</v>
      </c>
      <c r="M452" s="47">
        <f t="shared" ref="M452:M515" si="87">L452*SIN(ACOS(G452))</f>
        <v>114.69748436865372</v>
      </c>
      <c r="N452" s="15">
        <f t="shared" ref="N452:N515" si="88">D452/J452</f>
        <v>193.3</v>
      </c>
      <c r="O452" s="47">
        <f t="shared" si="83"/>
        <v>0</v>
      </c>
      <c r="P452" s="15">
        <f t="shared" si="84"/>
        <v>114.69748436865372</v>
      </c>
      <c r="Q452" s="47">
        <f t="shared" si="85"/>
        <v>1.69229672254626</v>
      </c>
      <c r="R452" s="15">
        <f t="shared" ref="R452:R515" si="89">E452-$V$4</f>
        <v>51.03</v>
      </c>
      <c r="S452" s="47">
        <f t="shared" ref="S452:S515" si="90">IF(R452&gt;1,SQRT((D452)^2+(R452)^2),0)</f>
        <v>199.92236218092262</v>
      </c>
      <c r="T452" s="6">
        <f t="shared" ref="T452:T515" si="91">IF(S452&gt;0,D452/S452,1)</f>
        <v>0.96687533045988316</v>
      </c>
      <c r="U452" s="4" t="s">
        <v>469</v>
      </c>
      <c r="AJ452" s="14">
        <v>0.9</v>
      </c>
      <c r="AK452" s="14">
        <v>1</v>
      </c>
    </row>
    <row r="453" spans="2:37" x14ac:dyDescent="0.25">
      <c r="B453" s="16" t="s">
        <v>470</v>
      </c>
      <c r="C453" s="8">
        <v>307.14</v>
      </c>
      <c r="D453" s="14">
        <v>201.01</v>
      </c>
      <c r="E453" s="8">
        <v>109.73</v>
      </c>
      <c r="F453" s="15">
        <f t="shared" si="81"/>
        <v>229.01024649565355</v>
      </c>
      <c r="G453" s="8">
        <v>0.87</v>
      </c>
      <c r="H453" s="4">
        <v>458.23</v>
      </c>
      <c r="J453" s="14">
        <v>1</v>
      </c>
      <c r="K453" s="47">
        <f t="shared" si="82"/>
        <v>0</v>
      </c>
      <c r="L453" s="15">
        <f t="shared" si="86"/>
        <v>231.04597701149424</v>
      </c>
      <c r="M453" s="47">
        <f t="shared" si="87"/>
        <v>113.91761669380169</v>
      </c>
      <c r="N453" s="15">
        <f t="shared" si="88"/>
        <v>201.01</v>
      </c>
      <c r="O453" s="47">
        <f t="shared" si="83"/>
        <v>0</v>
      </c>
      <c r="P453" s="15">
        <f t="shared" si="84"/>
        <v>113.91761669380169</v>
      </c>
      <c r="Q453" s="47">
        <f t="shared" si="85"/>
        <v>-0.7798676748520279</v>
      </c>
      <c r="R453" s="15">
        <f t="shared" si="89"/>
        <v>49.730000000000004</v>
      </c>
      <c r="S453" s="47">
        <f t="shared" si="90"/>
        <v>207.07026102267798</v>
      </c>
      <c r="T453" s="6">
        <f t="shared" si="91"/>
        <v>0.97073331055484458</v>
      </c>
      <c r="U453" s="4" t="s">
        <v>470</v>
      </c>
      <c r="AJ453" s="14">
        <v>0.9</v>
      </c>
      <c r="AK453" s="14">
        <v>1</v>
      </c>
    </row>
    <row r="454" spans="2:37" x14ac:dyDescent="0.25">
      <c r="B454" s="16" t="s">
        <v>471</v>
      </c>
      <c r="C454" s="8">
        <v>326.45999999999998</v>
      </c>
      <c r="D454" s="14">
        <v>193.98</v>
      </c>
      <c r="E454" s="8">
        <v>108.36</v>
      </c>
      <c r="F454" s="15">
        <f t="shared" si="81"/>
        <v>222.19390180650774</v>
      </c>
      <c r="G454" s="8">
        <v>0.86</v>
      </c>
      <c r="H454" s="4">
        <v>456.48</v>
      </c>
      <c r="J454" s="14">
        <v>1</v>
      </c>
      <c r="K454" s="47">
        <f t="shared" si="82"/>
        <v>0</v>
      </c>
      <c r="L454" s="15">
        <f t="shared" si="86"/>
        <v>225.55813953488371</v>
      </c>
      <c r="M454" s="47">
        <f t="shared" si="87"/>
        <v>115.10097267372709</v>
      </c>
      <c r="N454" s="15">
        <f t="shared" si="88"/>
        <v>193.98</v>
      </c>
      <c r="O454" s="47">
        <f t="shared" si="83"/>
        <v>0</v>
      </c>
      <c r="P454" s="15">
        <f t="shared" si="84"/>
        <v>115.10097267372709</v>
      </c>
      <c r="Q454" s="47">
        <f t="shared" si="85"/>
        <v>1.1833559799253948</v>
      </c>
      <c r="R454" s="15">
        <f t="shared" si="89"/>
        <v>48.36</v>
      </c>
      <c r="S454" s="47">
        <f t="shared" si="90"/>
        <v>199.91730790504357</v>
      </c>
      <c r="T454" s="6">
        <f t="shared" si="91"/>
        <v>0.97030118118705522</v>
      </c>
      <c r="U454" s="4" t="s">
        <v>471</v>
      </c>
      <c r="AJ454" s="14">
        <v>0.9</v>
      </c>
      <c r="AK454" s="14">
        <v>1</v>
      </c>
    </row>
    <row r="455" spans="2:37" x14ac:dyDescent="0.25">
      <c r="B455" s="16" t="s">
        <v>472</v>
      </c>
      <c r="C455" s="8">
        <v>318.18</v>
      </c>
      <c r="D455" s="14">
        <v>203.11</v>
      </c>
      <c r="E455" s="8">
        <v>108.45</v>
      </c>
      <c r="F455" s="15">
        <f t="shared" si="81"/>
        <v>230.2500262757857</v>
      </c>
      <c r="G455" s="8">
        <v>0.88</v>
      </c>
      <c r="H455" s="4">
        <v>457</v>
      </c>
      <c r="J455" s="14">
        <v>1</v>
      </c>
      <c r="K455" s="47">
        <f t="shared" si="82"/>
        <v>0</v>
      </c>
      <c r="L455" s="15">
        <f t="shared" si="86"/>
        <v>230.80681818181819</v>
      </c>
      <c r="M455" s="47">
        <f t="shared" si="87"/>
        <v>109.62716460446683</v>
      </c>
      <c r="N455" s="15">
        <f t="shared" si="88"/>
        <v>203.11</v>
      </c>
      <c r="O455" s="47">
        <f t="shared" si="83"/>
        <v>0</v>
      </c>
      <c r="P455" s="15">
        <f t="shared" si="84"/>
        <v>109.62716460446683</v>
      </c>
      <c r="Q455" s="47">
        <f t="shared" si="85"/>
        <v>-5.473808069260258</v>
      </c>
      <c r="R455" s="15">
        <f t="shared" si="89"/>
        <v>48.45</v>
      </c>
      <c r="S455" s="47">
        <f t="shared" si="90"/>
        <v>208.8087033626712</v>
      </c>
      <c r="T455" s="6">
        <f t="shared" si="91"/>
        <v>0.97270849695966288</v>
      </c>
      <c r="U455" s="4" t="s">
        <v>472</v>
      </c>
      <c r="AJ455" s="14">
        <v>0.9</v>
      </c>
      <c r="AK455" s="14">
        <v>1</v>
      </c>
    </row>
    <row r="456" spans="2:37" x14ac:dyDescent="0.25">
      <c r="B456" s="16" t="s">
        <v>473</v>
      </c>
      <c r="C456" s="8">
        <v>280.14</v>
      </c>
      <c r="D456" s="14">
        <v>194.26</v>
      </c>
      <c r="E456" s="8">
        <v>108.71</v>
      </c>
      <c r="F456" s="15">
        <f t="shared" si="81"/>
        <v>222.60910066751538</v>
      </c>
      <c r="G456" s="8">
        <v>0.86</v>
      </c>
      <c r="H456" s="4">
        <v>456.71</v>
      </c>
      <c r="J456" s="14">
        <v>1</v>
      </c>
      <c r="K456" s="47">
        <f t="shared" si="82"/>
        <v>0</v>
      </c>
      <c r="L456" s="15">
        <f t="shared" si="86"/>
        <v>225.88372093023256</v>
      </c>
      <c r="M456" s="47">
        <f t="shared" si="87"/>
        <v>115.2671149169926</v>
      </c>
      <c r="N456" s="15">
        <f t="shared" si="88"/>
        <v>194.26</v>
      </c>
      <c r="O456" s="47">
        <f t="shared" si="83"/>
        <v>0</v>
      </c>
      <c r="P456" s="15">
        <f t="shared" si="84"/>
        <v>115.2671149169926</v>
      </c>
      <c r="Q456" s="47">
        <f t="shared" si="85"/>
        <v>5.6399503125257695</v>
      </c>
      <c r="R456" s="15">
        <f t="shared" si="89"/>
        <v>48.709999999999994</v>
      </c>
      <c r="S456" s="47">
        <f t="shared" si="90"/>
        <v>200.27384177670334</v>
      </c>
      <c r="T456" s="6">
        <f t="shared" si="91"/>
        <v>0.96997190584974891</v>
      </c>
      <c r="U456" s="4" t="s">
        <v>473</v>
      </c>
      <c r="AJ456" s="14">
        <v>0.9</v>
      </c>
      <c r="AK456" s="14">
        <v>1</v>
      </c>
    </row>
    <row r="457" spans="2:37" x14ac:dyDescent="0.25">
      <c r="B457" s="16" t="s">
        <v>474</v>
      </c>
      <c r="C457" s="8">
        <v>313</v>
      </c>
      <c r="D457" s="14">
        <v>207.78</v>
      </c>
      <c r="E457" s="8">
        <v>110.16</v>
      </c>
      <c r="F457" s="15">
        <f t="shared" si="81"/>
        <v>235.17600642922739</v>
      </c>
      <c r="G457" s="8">
        <v>0.88</v>
      </c>
      <c r="H457" s="4">
        <v>454.4</v>
      </c>
      <c r="J457" s="14">
        <v>1</v>
      </c>
      <c r="K457" s="47">
        <f t="shared" si="82"/>
        <v>0</v>
      </c>
      <c r="L457" s="15">
        <f t="shared" si="86"/>
        <v>236.11363636363637</v>
      </c>
      <c r="M457" s="47">
        <f t="shared" si="87"/>
        <v>112.1477635838517</v>
      </c>
      <c r="N457" s="15">
        <f t="shared" si="88"/>
        <v>207.78</v>
      </c>
      <c r="O457" s="47">
        <f t="shared" si="83"/>
        <v>0</v>
      </c>
      <c r="P457" s="15">
        <f t="shared" si="84"/>
        <v>112.1477635838517</v>
      </c>
      <c r="Q457" s="47">
        <f t="shared" si="85"/>
        <v>-3.119351333140898</v>
      </c>
      <c r="R457" s="15">
        <f t="shared" si="89"/>
        <v>50.16</v>
      </c>
      <c r="S457" s="47">
        <f t="shared" si="90"/>
        <v>213.7488105230062</v>
      </c>
      <c r="T457" s="6">
        <f t="shared" si="91"/>
        <v>0.97207558484933054</v>
      </c>
      <c r="U457" s="4" t="s">
        <v>474</v>
      </c>
      <c r="AJ457" s="14">
        <v>0.9</v>
      </c>
      <c r="AK457" s="14">
        <v>1</v>
      </c>
    </row>
    <row r="458" spans="2:37" x14ac:dyDescent="0.25">
      <c r="B458" s="16" t="s">
        <v>475</v>
      </c>
      <c r="C458" s="8">
        <v>234.86</v>
      </c>
      <c r="D458" s="14">
        <v>193.83</v>
      </c>
      <c r="E458" s="8">
        <v>107.43</v>
      </c>
      <c r="F458" s="15">
        <f t="shared" si="81"/>
        <v>221.61063557510053</v>
      </c>
      <c r="G458" s="8">
        <v>0.87</v>
      </c>
      <c r="H458" s="4">
        <v>453.72</v>
      </c>
      <c r="J458" s="14">
        <v>1</v>
      </c>
      <c r="K458" s="47">
        <f t="shared" si="82"/>
        <v>0</v>
      </c>
      <c r="L458" s="15">
        <f t="shared" si="86"/>
        <v>222.79310344827587</v>
      </c>
      <c r="M458" s="47">
        <f t="shared" si="87"/>
        <v>109.84852317675531</v>
      </c>
      <c r="N458" s="15">
        <f t="shared" si="88"/>
        <v>193.83</v>
      </c>
      <c r="O458" s="47">
        <f t="shared" si="83"/>
        <v>0</v>
      </c>
      <c r="P458" s="15">
        <f t="shared" si="84"/>
        <v>109.84852317675531</v>
      </c>
      <c r="Q458" s="47">
        <f t="shared" si="85"/>
        <v>-2.2992404070963914</v>
      </c>
      <c r="R458" s="15">
        <f t="shared" si="89"/>
        <v>47.430000000000007</v>
      </c>
      <c r="S458" s="47">
        <f t="shared" si="90"/>
        <v>199.54867526495886</v>
      </c>
      <c r="T458" s="6">
        <f t="shared" si="91"/>
        <v>0.97134195324842099</v>
      </c>
      <c r="U458" s="4" t="s">
        <v>475</v>
      </c>
      <c r="AJ458" s="14">
        <v>0.9</v>
      </c>
      <c r="AK458" s="14">
        <v>1</v>
      </c>
    </row>
    <row r="459" spans="2:37" x14ac:dyDescent="0.25">
      <c r="B459" s="16" t="s">
        <v>476</v>
      </c>
      <c r="C459" s="8">
        <v>292.06</v>
      </c>
      <c r="D459" s="14">
        <v>208.95</v>
      </c>
      <c r="E459" s="8">
        <v>108.32</v>
      </c>
      <c r="F459" s="15">
        <f t="shared" si="81"/>
        <v>235.35786560045108</v>
      </c>
      <c r="G459" s="8">
        <v>0.88</v>
      </c>
      <c r="H459" s="4">
        <v>453.31</v>
      </c>
      <c r="J459" s="14">
        <v>1</v>
      </c>
      <c r="K459" s="47">
        <f t="shared" si="82"/>
        <v>0</v>
      </c>
      <c r="L459" s="15">
        <f t="shared" si="86"/>
        <v>237.44318181818181</v>
      </c>
      <c r="M459" s="47">
        <f t="shared" si="87"/>
        <v>112.77926268575325</v>
      </c>
      <c r="N459" s="15">
        <f t="shared" si="88"/>
        <v>208.95</v>
      </c>
      <c r="O459" s="47">
        <f t="shared" si="83"/>
        <v>0</v>
      </c>
      <c r="P459" s="15">
        <f t="shared" si="84"/>
        <v>112.77926268575325</v>
      </c>
      <c r="Q459" s="47">
        <f t="shared" si="85"/>
        <v>2.9307395089979451</v>
      </c>
      <c r="R459" s="15">
        <f t="shared" si="89"/>
        <v>48.319999999999993</v>
      </c>
      <c r="S459" s="47">
        <f t="shared" si="90"/>
        <v>214.46427418103929</v>
      </c>
      <c r="T459" s="6">
        <f t="shared" si="91"/>
        <v>0.97428814564991628</v>
      </c>
      <c r="U459" s="4" t="s">
        <v>476</v>
      </c>
      <c r="AJ459" s="14">
        <v>0.9</v>
      </c>
      <c r="AK459" s="14">
        <v>1</v>
      </c>
    </row>
    <row r="460" spans="2:37" x14ac:dyDescent="0.25">
      <c r="B460" s="16" t="s">
        <v>477</v>
      </c>
      <c r="C460" s="8">
        <v>312.8</v>
      </c>
      <c r="D460" s="14">
        <v>192.35</v>
      </c>
      <c r="E460" s="8">
        <v>106.76</v>
      </c>
      <c r="F460" s="15">
        <f t="shared" si="81"/>
        <v>219.99140915044842</v>
      </c>
      <c r="G460" s="8">
        <v>0.87</v>
      </c>
      <c r="H460" s="4">
        <v>453.41</v>
      </c>
      <c r="J460" s="14">
        <v>1</v>
      </c>
      <c r="K460" s="47">
        <f t="shared" si="82"/>
        <v>0</v>
      </c>
      <c r="L460" s="15">
        <f t="shared" si="86"/>
        <v>221.09195402298849</v>
      </c>
      <c r="M460" s="47">
        <f t="shared" si="87"/>
        <v>109.00976852421648</v>
      </c>
      <c r="N460" s="15">
        <f t="shared" si="88"/>
        <v>192.35</v>
      </c>
      <c r="O460" s="47">
        <f t="shared" si="83"/>
        <v>0</v>
      </c>
      <c r="P460" s="15">
        <f t="shared" si="84"/>
        <v>109.00976852421648</v>
      </c>
      <c r="Q460" s="47">
        <f t="shared" si="85"/>
        <v>-3.7694941615367696</v>
      </c>
      <c r="R460" s="15">
        <f t="shared" si="89"/>
        <v>46.760000000000005</v>
      </c>
      <c r="S460" s="47">
        <f t="shared" si="90"/>
        <v>197.95206515719912</v>
      </c>
      <c r="T460" s="6">
        <f t="shared" si="91"/>
        <v>0.97169989031056403</v>
      </c>
      <c r="U460" s="4" t="s">
        <v>477</v>
      </c>
      <c r="AJ460" s="14">
        <v>0.9</v>
      </c>
      <c r="AK460" s="14">
        <v>1</v>
      </c>
    </row>
    <row r="461" spans="2:37" x14ac:dyDescent="0.25">
      <c r="B461" s="16" t="s">
        <v>478</v>
      </c>
      <c r="C461" s="8">
        <v>267.32</v>
      </c>
      <c r="D461" s="14">
        <v>204.63</v>
      </c>
      <c r="E461" s="8">
        <v>112.26</v>
      </c>
      <c r="F461" s="15">
        <f t="shared" si="81"/>
        <v>233.40039524388129</v>
      </c>
      <c r="G461" s="8">
        <v>0.87</v>
      </c>
      <c r="H461" s="4">
        <v>456.23</v>
      </c>
      <c r="J461" s="14">
        <v>1</v>
      </c>
      <c r="K461" s="47">
        <f t="shared" si="82"/>
        <v>0</v>
      </c>
      <c r="L461" s="15">
        <f t="shared" si="86"/>
        <v>235.20689655172413</v>
      </c>
      <c r="M461" s="47">
        <f t="shared" si="87"/>
        <v>115.9691652358223</v>
      </c>
      <c r="N461" s="15">
        <f t="shared" si="88"/>
        <v>204.63</v>
      </c>
      <c r="O461" s="47">
        <f t="shared" si="83"/>
        <v>0</v>
      </c>
      <c r="P461" s="15">
        <f t="shared" si="84"/>
        <v>115.9691652358223</v>
      </c>
      <c r="Q461" s="47">
        <f t="shared" si="85"/>
        <v>6.9593967116058195</v>
      </c>
      <c r="R461" s="15">
        <f t="shared" si="89"/>
        <v>52.260000000000005</v>
      </c>
      <c r="S461" s="47">
        <f t="shared" si="90"/>
        <v>211.19787996095039</v>
      </c>
      <c r="T461" s="6">
        <f t="shared" si="91"/>
        <v>0.96890177135222777</v>
      </c>
      <c r="U461" s="4" t="s">
        <v>478</v>
      </c>
      <c r="AJ461" s="14">
        <v>0.9</v>
      </c>
      <c r="AK461" s="14">
        <v>1</v>
      </c>
    </row>
    <row r="462" spans="2:37" x14ac:dyDescent="0.25">
      <c r="B462" s="16" t="s">
        <v>479</v>
      </c>
      <c r="C462" s="8">
        <v>309.72000000000003</v>
      </c>
      <c r="D462" s="14">
        <v>200.4</v>
      </c>
      <c r="E462" s="8">
        <v>108.93</v>
      </c>
      <c r="F462" s="15">
        <f t="shared" si="81"/>
        <v>228.09187819823836</v>
      </c>
      <c r="G462" s="8">
        <v>0.87</v>
      </c>
      <c r="H462" s="4">
        <v>453.56</v>
      </c>
      <c r="J462" s="14">
        <v>1</v>
      </c>
      <c r="K462" s="47">
        <f t="shared" si="82"/>
        <v>0</v>
      </c>
      <c r="L462" s="15">
        <f t="shared" si="86"/>
        <v>230.34482758620692</v>
      </c>
      <c r="M462" s="47">
        <f t="shared" si="87"/>
        <v>113.57191376268774</v>
      </c>
      <c r="N462" s="15">
        <f t="shared" si="88"/>
        <v>200.4</v>
      </c>
      <c r="O462" s="47">
        <f t="shared" si="83"/>
        <v>0</v>
      </c>
      <c r="P462" s="15">
        <f t="shared" si="84"/>
        <v>113.57191376268774</v>
      </c>
      <c r="Q462" s="47">
        <f t="shared" si="85"/>
        <v>-2.3972514731345598</v>
      </c>
      <c r="R462" s="15">
        <f t="shared" si="89"/>
        <v>48.930000000000007</v>
      </c>
      <c r="S462" s="47">
        <f t="shared" si="90"/>
        <v>206.28694796326792</v>
      </c>
      <c r="T462" s="6">
        <f t="shared" si="91"/>
        <v>0.97146233428051798</v>
      </c>
      <c r="U462" s="4" t="s">
        <v>479</v>
      </c>
      <c r="AJ462" s="14">
        <v>0.9</v>
      </c>
      <c r="AK462" s="14">
        <v>1</v>
      </c>
    </row>
    <row r="463" spans="2:37" x14ac:dyDescent="0.25">
      <c r="B463" s="16" t="s">
        <v>480</v>
      </c>
      <c r="C463" s="8">
        <v>272.12</v>
      </c>
      <c r="D463" s="14">
        <v>193.87</v>
      </c>
      <c r="E463" s="8">
        <v>105.42</v>
      </c>
      <c r="F463" s="15">
        <f t="shared" si="81"/>
        <v>220.67839336917424</v>
      </c>
      <c r="G463" s="8">
        <v>0.87</v>
      </c>
      <c r="H463" s="4">
        <v>453.61</v>
      </c>
      <c r="J463" s="14">
        <v>1</v>
      </c>
      <c r="K463" s="47">
        <f t="shared" si="82"/>
        <v>0</v>
      </c>
      <c r="L463" s="15">
        <f t="shared" si="86"/>
        <v>222.83908045977012</v>
      </c>
      <c r="M463" s="47">
        <f t="shared" si="87"/>
        <v>109.87119222141851</v>
      </c>
      <c r="N463" s="15">
        <f t="shared" si="88"/>
        <v>193.87</v>
      </c>
      <c r="O463" s="47">
        <f t="shared" si="83"/>
        <v>0</v>
      </c>
      <c r="P463" s="15">
        <f t="shared" si="84"/>
        <v>109.87119222141851</v>
      </c>
      <c r="Q463" s="47">
        <f t="shared" si="85"/>
        <v>-3.7007215412692318</v>
      </c>
      <c r="R463" s="15">
        <f t="shared" si="89"/>
        <v>45.42</v>
      </c>
      <c r="S463" s="47">
        <f t="shared" si="90"/>
        <v>199.11944480637746</v>
      </c>
      <c r="T463" s="6">
        <f t="shared" si="91"/>
        <v>0.97363670428329097</v>
      </c>
      <c r="U463" s="4" t="s">
        <v>480</v>
      </c>
      <c r="AJ463" s="14">
        <v>0.9</v>
      </c>
      <c r="AK463" s="14">
        <v>1</v>
      </c>
    </row>
    <row r="464" spans="2:37" x14ac:dyDescent="0.25">
      <c r="B464" s="16" t="s">
        <v>481</v>
      </c>
      <c r="C464" s="8">
        <v>308.83999999999997</v>
      </c>
      <c r="D464" s="14">
        <v>205.87</v>
      </c>
      <c r="E464" s="8">
        <v>106.93</v>
      </c>
      <c r="F464" s="15">
        <f t="shared" si="81"/>
        <v>231.98379641690497</v>
      </c>
      <c r="G464" s="8">
        <v>0.88</v>
      </c>
      <c r="H464" s="4">
        <v>452.35</v>
      </c>
      <c r="J464" s="14">
        <v>1</v>
      </c>
      <c r="K464" s="47">
        <f t="shared" si="82"/>
        <v>0</v>
      </c>
      <c r="L464" s="15">
        <f t="shared" si="86"/>
        <v>233.94318181818181</v>
      </c>
      <c r="M464" s="47">
        <f t="shared" si="87"/>
        <v>111.11685479356795</v>
      </c>
      <c r="N464" s="15">
        <f t="shared" si="88"/>
        <v>205.87</v>
      </c>
      <c r="O464" s="47">
        <f t="shared" si="83"/>
        <v>0</v>
      </c>
      <c r="P464" s="15">
        <f t="shared" si="84"/>
        <v>111.11685479356795</v>
      </c>
      <c r="Q464" s="47">
        <f t="shared" si="85"/>
        <v>1.2456625721494419</v>
      </c>
      <c r="R464" s="15">
        <f t="shared" si="89"/>
        <v>46.930000000000007</v>
      </c>
      <c r="S464" s="47">
        <f t="shared" si="90"/>
        <v>211.15132440977015</v>
      </c>
      <c r="T464" s="6">
        <f t="shared" si="91"/>
        <v>0.97498796455796333</v>
      </c>
      <c r="U464" s="4" t="s">
        <v>481</v>
      </c>
      <c r="AJ464" s="14">
        <v>0.9</v>
      </c>
      <c r="AK464" s="14">
        <v>1</v>
      </c>
    </row>
    <row r="465" spans="2:37" x14ac:dyDescent="0.25">
      <c r="B465" s="16" t="s">
        <v>482</v>
      </c>
      <c r="C465" s="8">
        <v>234.58</v>
      </c>
      <c r="D465" s="14">
        <v>193.37</v>
      </c>
      <c r="E465" s="8">
        <v>105.12</v>
      </c>
      <c r="F465" s="15">
        <f t="shared" si="81"/>
        <v>220.09582299534901</v>
      </c>
      <c r="G465" s="8">
        <v>0.87</v>
      </c>
      <c r="H465" s="4">
        <v>452.01</v>
      </c>
      <c r="J465" s="14">
        <v>1</v>
      </c>
      <c r="K465" s="47">
        <f t="shared" si="82"/>
        <v>0</v>
      </c>
      <c r="L465" s="15">
        <f t="shared" si="86"/>
        <v>222.26436781609195</v>
      </c>
      <c r="M465" s="47">
        <f t="shared" si="87"/>
        <v>109.58782916312838</v>
      </c>
      <c r="N465" s="15">
        <f t="shared" si="88"/>
        <v>193.37</v>
      </c>
      <c r="O465" s="47">
        <f t="shared" si="83"/>
        <v>0</v>
      </c>
      <c r="P465" s="15">
        <f t="shared" si="84"/>
        <v>109.58782916312838</v>
      </c>
      <c r="Q465" s="47">
        <f t="shared" si="85"/>
        <v>-1.5290256304395768</v>
      </c>
      <c r="R465" s="15">
        <f t="shared" si="89"/>
        <v>45.120000000000005</v>
      </c>
      <c r="S465" s="47">
        <f t="shared" si="90"/>
        <v>198.56427498419751</v>
      </c>
      <c r="T465" s="6">
        <f t="shared" si="91"/>
        <v>0.97384083826453227</v>
      </c>
      <c r="U465" s="4" t="s">
        <v>482</v>
      </c>
      <c r="AJ465" s="14">
        <v>0.9</v>
      </c>
      <c r="AK465" s="14">
        <v>1</v>
      </c>
    </row>
    <row r="466" spans="2:37" x14ac:dyDescent="0.25">
      <c r="B466" s="16" t="s">
        <v>483</v>
      </c>
      <c r="C466" s="8">
        <v>276.74</v>
      </c>
      <c r="D466" s="14">
        <v>208.61</v>
      </c>
      <c r="E466" s="8">
        <v>106.03</v>
      </c>
      <c r="F466" s="15">
        <f t="shared" ref="F466:F529" si="92">SQRT((D466)^2+(E466)^2)</f>
        <v>234.0096002304179</v>
      </c>
      <c r="G466" s="8">
        <v>0.89</v>
      </c>
      <c r="H466" s="4">
        <v>449.86</v>
      </c>
      <c r="J466" s="14">
        <v>1</v>
      </c>
      <c r="K466" s="47">
        <f t="shared" si="82"/>
        <v>0</v>
      </c>
      <c r="L466" s="15">
        <f t="shared" si="86"/>
        <v>234.3932584269663</v>
      </c>
      <c r="M466" s="47">
        <f t="shared" si="87"/>
        <v>106.87407307673175</v>
      </c>
      <c r="N466" s="15">
        <f t="shared" si="88"/>
        <v>208.61</v>
      </c>
      <c r="O466" s="47">
        <f t="shared" si="83"/>
        <v>0</v>
      </c>
      <c r="P466" s="15">
        <f t="shared" si="84"/>
        <v>106.87407307673175</v>
      </c>
      <c r="Q466" s="47">
        <f t="shared" si="85"/>
        <v>-2.7137560863966286</v>
      </c>
      <c r="R466" s="15">
        <f t="shared" si="89"/>
        <v>46.03</v>
      </c>
      <c r="S466" s="47">
        <f t="shared" si="90"/>
        <v>213.62793122623268</v>
      </c>
      <c r="T466" s="6">
        <f t="shared" si="91"/>
        <v>0.97651088414595633</v>
      </c>
      <c r="U466" s="4" t="s">
        <v>483</v>
      </c>
      <c r="AJ466" s="14">
        <v>0.9</v>
      </c>
      <c r="AK466" s="14">
        <v>1</v>
      </c>
    </row>
    <row r="467" spans="2:37" x14ac:dyDescent="0.25">
      <c r="B467" s="16" t="s">
        <v>484</v>
      </c>
      <c r="C467" s="8">
        <v>230.94</v>
      </c>
      <c r="D467" s="14">
        <v>195.17</v>
      </c>
      <c r="E467" s="8">
        <v>104.17</v>
      </c>
      <c r="F467" s="15">
        <f t="shared" si="92"/>
        <v>221.23001107444711</v>
      </c>
      <c r="G467" s="8">
        <v>0.87</v>
      </c>
      <c r="H467" s="4">
        <v>448.26</v>
      </c>
      <c r="J467" s="14">
        <v>1</v>
      </c>
      <c r="K467" s="47">
        <f t="shared" si="82"/>
        <v>0</v>
      </c>
      <c r="L467" s="15">
        <f t="shared" si="86"/>
        <v>224.33333333333331</v>
      </c>
      <c r="M467" s="47">
        <f t="shared" si="87"/>
        <v>110.60793617297287</v>
      </c>
      <c r="N467" s="15">
        <f t="shared" si="88"/>
        <v>195.17</v>
      </c>
      <c r="O467" s="47">
        <f t="shared" si="83"/>
        <v>0</v>
      </c>
      <c r="P467" s="15">
        <f t="shared" si="84"/>
        <v>110.60793617297287</v>
      </c>
      <c r="Q467" s="47">
        <f t="shared" si="85"/>
        <v>3.733863096241123</v>
      </c>
      <c r="R467" s="15">
        <f t="shared" si="89"/>
        <v>44.17</v>
      </c>
      <c r="S467" s="47">
        <f t="shared" si="90"/>
        <v>200.1057665336009</v>
      </c>
      <c r="T467" s="6">
        <f t="shared" si="91"/>
        <v>0.97533421140678567</v>
      </c>
      <c r="U467" s="4" t="s">
        <v>484</v>
      </c>
      <c r="AJ467" s="14">
        <v>0.9</v>
      </c>
      <c r="AK467" s="14">
        <v>1</v>
      </c>
    </row>
    <row r="468" spans="2:37" x14ac:dyDescent="0.25">
      <c r="B468" s="16" t="s">
        <v>485</v>
      </c>
      <c r="C468" s="8">
        <v>306.27999999999997</v>
      </c>
      <c r="D468" s="14">
        <v>209.48</v>
      </c>
      <c r="E468" s="8">
        <v>107.33</v>
      </c>
      <c r="F468" s="15">
        <f t="shared" si="92"/>
        <v>235.37544328157938</v>
      </c>
      <c r="G468" s="8">
        <v>0.88</v>
      </c>
      <c r="H468" s="4">
        <v>450.32</v>
      </c>
      <c r="J468" s="14">
        <v>1</v>
      </c>
      <c r="K468" s="47">
        <f t="shared" si="82"/>
        <v>0</v>
      </c>
      <c r="L468" s="15">
        <f t="shared" si="86"/>
        <v>238.04545454545453</v>
      </c>
      <c r="M468" s="47">
        <f t="shared" si="87"/>
        <v>113.06532638148644</v>
      </c>
      <c r="N468" s="15">
        <f t="shared" si="88"/>
        <v>209.48</v>
      </c>
      <c r="O468" s="47">
        <f t="shared" si="83"/>
        <v>0</v>
      </c>
      <c r="P468" s="15">
        <f t="shared" si="84"/>
        <v>113.06532638148644</v>
      </c>
      <c r="Q468" s="47">
        <f t="shared" si="85"/>
        <v>2.4573902085135728</v>
      </c>
      <c r="R468" s="15">
        <f t="shared" si="89"/>
        <v>47.33</v>
      </c>
      <c r="S468" s="47">
        <f t="shared" si="90"/>
        <v>214.76032990289431</v>
      </c>
      <c r="T468" s="6">
        <f t="shared" si="91"/>
        <v>0.97541291771491567</v>
      </c>
      <c r="U468" s="4" t="s">
        <v>485</v>
      </c>
      <c r="AJ468" s="14">
        <v>0.9</v>
      </c>
      <c r="AK468" s="14">
        <v>1</v>
      </c>
    </row>
    <row r="469" spans="2:37" x14ac:dyDescent="0.25">
      <c r="B469" s="16" t="s">
        <v>486</v>
      </c>
      <c r="C469" s="8">
        <v>278.86</v>
      </c>
      <c r="D469" s="14">
        <v>195.99</v>
      </c>
      <c r="E469" s="8">
        <v>106.38</v>
      </c>
      <c r="F469" s="15">
        <f t="shared" si="92"/>
        <v>222.99951681562004</v>
      </c>
      <c r="G469" s="8">
        <v>0.87</v>
      </c>
      <c r="H469" s="4">
        <v>450.78</v>
      </c>
      <c r="J469" s="14">
        <v>1</v>
      </c>
      <c r="K469" s="47">
        <f t="shared" si="82"/>
        <v>0</v>
      </c>
      <c r="L469" s="15">
        <f t="shared" si="86"/>
        <v>225.27586206896552</v>
      </c>
      <c r="M469" s="47">
        <f t="shared" si="87"/>
        <v>111.0726515885687</v>
      </c>
      <c r="N469" s="15">
        <f t="shared" si="88"/>
        <v>195.99</v>
      </c>
      <c r="O469" s="47">
        <f t="shared" si="83"/>
        <v>0</v>
      </c>
      <c r="P469" s="15">
        <f t="shared" si="84"/>
        <v>111.0726515885687</v>
      </c>
      <c r="Q469" s="47">
        <f t="shared" si="85"/>
        <v>-1.9926747929177395</v>
      </c>
      <c r="R469" s="15">
        <f t="shared" si="89"/>
        <v>46.379999999999995</v>
      </c>
      <c r="S469" s="47">
        <f t="shared" si="90"/>
        <v>201.40303994726594</v>
      </c>
      <c r="T469" s="6">
        <f t="shared" si="91"/>
        <v>0.97312334536418499</v>
      </c>
      <c r="U469" s="4" t="s">
        <v>486</v>
      </c>
      <c r="AJ469" s="14">
        <v>0.9</v>
      </c>
      <c r="AK469" s="14">
        <v>1</v>
      </c>
    </row>
    <row r="470" spans="2:37" x14ac:dyDescent="0.25">
      <c r="B470" s="16" t="s">
        <v>487</v>
      </c>
      <c r="C470" s="8">
        <v>235.26</v>
      </c>
      <c r="D470" s="14">
        <v>204.04</v>
      </c>
      <c r="E470" s="8">
        <v>105.28</v>
      </c>
      <c r="F470" s="15">
        <f t="shared" si="92"/>
        <v>229.60008710799741</v>
      </c>
      <c r="G470" s="8">
        <v>0.88</v>
      </c>
      <c r="H470" s="4">
        <v>450.57</v>
      </c>
      <c r="J470" s="14">
        <v>1</v>
      </c>
      <c r="K470" s="47">
        <f t="shared" si="82"/>
        <v>0</v>
      </c>
      <c r="L470" s="15">
        <f t="shared" si="86"/>
        <v>231.86363636363635</v>
      </c>
      <c r="M470" s="47">
        <f t="shared" si="87"/>
        <v>110.12912542905524</v>
      </c>
      <c r="N470" s="15">
        <f t="shared" si="88"/>
        <v>204.04</v>
      </c>
      <c r="O470" s="47">
        <f t="shared" si="83"/>
        <v>0</v>
      </c>
      <c r="P470" s="15">
        <f t="shared" si="84"/>
        <v>110.12912542905524</v>
      </c>
      <c r="Q470" s="47">
        <f t="shared" si="85"/>
        <v>-0.94352615951346763</v>
      </c>
      <c r="R470" s="15">
        <f t="shared" si="89"/>
        <v>45.28</v>
      </c>
      <c r="S470" s="47">
        <f t="shared" si="90"/>
        <v>209.00382771614494</v>
      </c>
      <c r="T470" s="6">
        <f t="shared" si="91"/>
        <v>0.97625006311900431</v>
      </c>
      <c r="U470" s="4" t="s">
        <v>487</v>
      </c>
      <c r="AJ470" s="14">
        <v>0.9</v>
      </c>
      <c r="AK470" s="14">
        <v>1</v>
      </c>
    </row>
    <row r="471" spans="2:37" x14ac:dyDescent="0.25">
      <c r="B471" s="16" t="s">
        <v>488</v>
      </c>
      <c r="C471" s="8">
        <v>304.22000000000003</v>
      </c>
      <c r="D471" s="14">
        <v>197.39</v>
      </c>
      <c r="E471" s="8">
        <v>104.66</v>
      </c>
      <c r="F471" s="15">
        <f t="shared" si="92"/>
        <v>223.42007004743328</v>
      </c>
      <c r="G471" s="8">
        <v>0.88</v>
      </c>
      <c r="H471" s="4">
        <v>450.24</v>
      </c>
      <c r="J471" s="14">
        <v>1</v>
      </c>
      <c r="K471" s="47">
        <f t="shared" si="82"/>
        <v>0</v>
      </c>
      <c r="L471" s="15">
        <f t="shared" si="86"/>
        <v>224.30681818181816</v>
      </c>
      <c r="M471" s="47">
        <f t="shared" si="87"/>
        <v>106.53983566183696</v>
      </c>
      <c r="N471" s="15">
        <f t="shared" si="88"/>
        <v>197.39</v>
      </c>
      <c r="O471" s="47">
        <f t="shared" si="83"/>
        <v>0</v>
      </c>
      <c r="P471" s="15">
        <f t="shared" si="84"/>
        <v>106.53983566183696</v>
      </c>
      <c r="Q471" s="47">
        <f t="shared" si="85"/>
        <v>-3.5892897672182755</v>
      </c>
      <c r="R471" s="15">
        <f t="shared" si="89"/>
        <v>44.66</v>
      </c>
      <c r="S471" s="47">
        <f t="shared" si="90"/>
        <v>202.37916814731696</v>
      </c>
      <c r="T471" s="6">
        <f t="shared" si="91"/>
        <v>0.9753474224002876</v>
      </c>
      <c r="U471" s="4" t="s">
        <v>488</v>
      </c>
      <c r="AJ471" s="14">
        <v>0.9</v>
      </c>
      <c r="AK471" s="14">
        <v>1</v>
      </c>
    </row>
    <row r="472" spans="2:37" x14ac:dyDescent="0.25">
      <c r="B472" s="16" t="s">
        <v>489</v>
      </c>
      <c r="C472" s="8">
        <v>315.76</v>
      </c>
      <c r="D472" s="14">
        <v>196.84</v>
      </c>
      <c r="E472" s="8">
        <v>105.98</v>
      </c>
      <c r="F472" s="15">
        <f t="shared" si="92"/>
        <v>223.55703075501785</v>
      </c>
      <c r="G472" s="8">
        <v>0.87</v>
      </c>
      <c r="H472" s="4">
        <v>448.46</v>
      </c>
      <c r="J472" s="14">
        <v>1</v>
      </c>
      <c r="K472" s="47">
        <f t="shared" si="82"/>
        <v>0</v>
      </c>
      <c r="L472" s="15">
        <f t="shared" si="86"/>
        <v>226.2528735632184</v>
      </c>
      <c r="M472" s="47">
        <f t="shared" si="87"/>
        <v>111.55436878766194</v>
      </c>
      <c r="N472" s="15">
        <f t="shared" si="88"/>
        <v>196.84</v>
      </c>
      <c r="O472" s="47">
        <f t="shared" si="83"/>
        <v>0</v>
      </c>
      <c r="P472" s="15">
        <f t="shared" si="84"/>
        <v>111.55436878766194</v>
      </c>
      <c r="Q472" s="47">
        <f t="shared" si="85"/>
        <v>5.0145331258249826</v>
      </c>
      <c r="R472" s="15">
        <f t="shared" si="89"/>
        <v>45.980000000000004</v>
      </c>
      <c r="S472" s="47">
        <f t="shared" si="90"/>
        <v>202.1389274731614</v>
      </c>
      <c r="T472" s="6">
        <f t="shared" si="91"/>
        <v>0.97378571490706578</v>
      </c>
      <c r="U472" s="4" t="s">
        <v>489</v>
      </c>
      <c r="AJ472" s="14">
        <v>0.9</v>
      </c>
      <c r="AK472" s="14">
        <v>1</v>
      </c>
    </row>
    <row r="473" spans="2:37" x14ac:dyDescent="0.25">
      <c r="B473" s="16" t="s">
        <v>490</v>
      </c>
      <c r="C473" s="8">
        <v>227.96</v>
      </c>
      <c r="D473" s="14">
        <v>201.53</v>
      </c>
      <c r="E473" s="8">
        <v>103.82</v>
      </c>
      <c r="F473" s="15">
        <f t="shared" si="92"/>
        <v>226.70009550064157</v>
      </c>
      <c r="G473" s="8">
        <v>0.88</v>
      </c>
      <c r="H473" s="4">
        <v>449.16</v>
      </c>
      <c r="J473" s="14">
        <v>1</v>
      </c>
      <c r="K473" s="47">
        <f t="shared" si="82"/>
        <v>0</v>
      </c>
      <c r="L473" s="15">
        <f t="shared" si="86"/>
        <v>229.01136363636363</v>
      </c>
      <c r="M473" s="47">
        <f t="shared" si="87"/>
        <v>108.77437094548864</v>
      </c>
      <c r="N473" s="15">
        <f t="shared" si="88"/>
        <v>201.53</v>
      </c>
      <c r="O473" s="47">
        <f t="shared" si="83"/>
        <v>0</v>
      </c>
      <c r="P473" s="15">
        <f t="shared" si="84"/>
        <v>108.77437094548864</v>
      </c>
      <c r="Q473" s="47">
        <f t="shared" si="85"/>
        <v>-2.7799978421733016</v>
      </c>
      <c r="R473" s="15">
        <f t="shared" si="89"/>
        <v>43.819999999999993</v>
      </c>
      <c r="S473" s="47">
        <f t="shared" si="90"/>
        <v>206.2390198289354</v>
      </c>
      <c r="T473" s="6">
        <f t="shared" si="91"/>
        <v>0.9771671731525815</v>
      </c>
      <c r="U473" s="4" t="s">
        <v>490</v>
      </c>
      <c r="AJ473" s="14">
        <v>0.9</v>
      </c>
      <c r="AK473" s="14">
        <v>1</v>
      </c>
    </row>
    <row r="474" spans="2:37" x14ac:dyDescent="0.25">
      <c r="B474" s="16" t="s">
        <v>491</v>
      </c>
      <c r="C474" s="8">
        <v>283.02</v>
      </c>
      <c r="D474" s="14">
        <v>194.74</v>
      </c>
      <c r="E474" s="8">
        <v>105.32</v>
      </c>
      <c r="F474" s="15">
        <f t="shared" si="92"/>
        <v>221.39550582611201</v>
      </c>
      <c r="G474" s="8">
        <v>0.87</v>
      </c>
      <c r="H474" s="4">
        <v>447.77</v>
      </c>
      <c r="J474" s="14">
        <v>1</v>
      </c>
      <c r="K474" s="47">
        <f t="shared" si="82"/>
        <v>0</v>
      </c>
      <c r="L474" s="15">
        <f t="shared" si="86"/>
        <v>223.83908045977012</v>
      </c>
      <c r="M474" s="47">
        <f t="shared" si="87"/>
        <v>110.36424394284336</v>
      </c>
      <c r="N474" s="15">
        <f t="shared" si="88"/>
        <v>194.74</v>
      </c>
      <c r="O474" s="47">
        <f t="shared" si="83"/>
        <v>0</v>
      </c>
      <c r="P474" s="15">
        <f t="shared" si="84"/>
        <v>110.36424394284336</v>
      </c>
      <c r="Q474" s="47">
        <f t="shared" si="85"/>
        <v>1.5898729973547177</v>
      </c>
      <c r="R474" s="15">
        <f t="shared" si="89"/>
        <v>45.319999999999993</v>
      </c>
      <c r="S474" s="47">
        <f t="shared" si="90"/>
        <v>199.94391713678112</v>
      </c>
      <c r="T474" s="6">
        <f t="shared" si="91"/>
        <v>0.97397311600521896</v>
      </c>
      <c r="U474" s="4" t="s">
        <v>491</v>
      </c>
      <c r="AJ474" s="14">
        <v>0.9</v>
      </c>
      <c r="AK474" s="14">
        <v>1</v>
      </c>
    </row>
    <row r="475" spans="2:37" x14ac:dyDescent="0.25">
      <c r="B475" s="16" t="s">
        <v>492</v>
      </c>
      <c r="C475" s="8">
        <v>288.36</v>
      </c>
      <c r="D475" s="14">
        <v>204.88</v>
      </c>
      <c r="E475" s="8">
        <v>103.6</v>
      </c>
      <c r="F475" s="15">
        <f t="shared" si="92"/>
        <v>229.58391581293318</v>
      </c>
      <c r="G475" s="8">
        <v>0.89</v>
      </c>
      <c r="H475" s="4">
        <v>447.72</v>
      </c>
      <c r="J475" s="14">
        <v>1</v>
      </c>
      <c r="K475" s="47">
        <f t="shared" si="82"/>
        <v>0</v>
      </c>
      <c r="L475" s="15">
        <f t="shared" si="86"/>
        <v>230.20224719101122</v>
      </c>
      <c r="M475" s="47">
        <f t="shared" si="87"/>
        <v>104.96313739495135</v>
      </c>
      <c r="N475" s="15">
        <f t="shared" si="88"/>
        <v>204.88</v>
      </c>
      <c r="O475" s="47">
        <f t="shared" si="83"/>
        <v>0</v>
      </c>
      <c r="P475" s="15">
        <f t="shared" si="84"/>
        <v>104.96313739495135</v>
      </c>
      <c r="Q475" s="47">
        <f t="shared" si="85"/>
        <v>-5.4011065478920131</v>
      </c>
      <c r="R475" s="15">
        <f t="shared" si="89"/>
        <v>43.599999999999994</v>
      </c>
      <c r="S475" s="47">
        <f t="shared" si="90"/>
        <v>209.46783619448595</v>
      </c>
      <c r="T475" s="6">
        <f t="shared" si="91"/>
        <v>0.97809765796107107</v>
      </c>
      <c r="U475" s="4" t="s">
        <v>492</v>
      </c>
      <c r="AJ475" s="14">
        <v>0.9</v>
      </c>
      <c r="AK475" s="14">
        <v>1</v>
      </c>
    </row>
    <row r="476" spans="2:37" x14ac:dyDescent="0.25">
      <c r="B476" s="16" t="s">
        <v>493</v>
      </c>
      <c r="C476" s="8">
        <v>329.52</v>
      </c>
      <c r="D476" s="14">
        <v>193.34</v>
      </c>
      <c r="E476" s="8">
        <v>103.91</v>
      </c>
      <c r="F476" s="15">
        <f t="shared" si="92"/>
        <v>219.49406301765887</v>
      </c>
      <c r="G476" s="8">
        <v>0.87</v>
      </c>
      <c r="H476" s="4">
        <v>449.14</v>
      </c>
      <c r="J476" s="14">
        <v>1</v>
      </c>
      <c r="K476" s="47">
        <f t="shared" si="82"/>
        <v>0</v>
      </c>
      <c r="L476" s="15">
        <f t="shared" si="86"/>
        <v>222.22988505747128</v>
      </c>
      <c r="M476" s="47">
        <f t="shared" si="87"/>
        <v>109.57082737963097</v>
      </c>
      <c r="N476" s="15">
        <f t="shared" si="88"/>
        <v>193.34</v>
      </c>
      <c r="O476" s="47">
        <f t="shared" si="83"/>
        <v>0</v>
      </c>
      <c r="P476" s="15">
        <f t="shared" si="84"/>
        <v>109.57082737963097</v>
      </c>
      <c r="Q476" s="47">
        <f t="shared" si="85"/>
        <v>4.6076899846796238</v>
      </c>
      <c r="R476" s="15">
        <f t="shared" si="89"/>
        <v>43.91</v>
      </c>
      <c r="S476" s="47">
        <f t="shared" si="90"/>
        <v>198.26357128832316</v>
      </c>
      <c r="T476" s="6">
        <f t="shared" si="91"/>
        <v>0.97516653585764834</v>
      </c>
      <c r="U476" s="4" t="s">
        <v>493</v>
      </c>
      <c r="AJ476" s="14">
        <v>0.9</v>
      </c>
      <c r="AK476" s="14">
        <v>1</v>
      </c>
    </row>
    <row r="477" spans="2:37" x14ac:dyDescent="0.25">
      <c r="B477" s="16" t="s">
        <v>494</v>
      </c>
      <c r="C477" s="8">
        <v>269.45999999999998</v>
      </c>
      <c r="D477" s="14">
        <v>205.12</v>
      </c>
      <c r="E477" s="8">
        <v>105.51</v>
      </c>
      <c r="F477" s="15">
        <f t="shared" si="92"/>
        <v>230.66550348936011</v>
      </c>
      <c r="G477" s="8">
        <v>0.88</v>
      </c>
      <c r="H477" s="4">
        <v>448.89</v>
      </c>
      <c r="J477" s="14">
        <v>1</v>
      </c>
      <c r="K477" s="47">
        <f t="shared" si="82"/>
        <v>0</v>
      </c>
      <c r="L477" s="15">
        <f t="shared" si="86"/>
        <v>233.09090909090909</v>
      </c>
      <c r="M477" s="47">
        <f t="shared" si="87"/>
        <v>110.71204767696439</v>
      </c>
      <c r="N477" s="15">
        <f t="shared" si="88"/>
        <v>205.12</v>
      </c>
      <c r="O477" s="47">
        <f t="shared" si="83"/>
        <v>0</v>
      </c>
      <c r="P477" s="15">
        <f t="shared" si="84"/>
        <v>110.71204767696439</v>
      </c>
      <c r="Q477" s="47">
        <f t="shared" si="85"/>
        <v>1.1412202973334189</v>
      </c>
      <c r="R477" s="15">
        <f t="shared" si="89"/>
        <v>45.510000000000005</v>
      </c>
      <c r="S477" s="47">
        <f t="shared" si="90"/>
        <v>210.10800674890999</v>
      </c>
      <c r="T477" s="6">
        <f t="shared" si="91"/>
        <v>0.97625979692020537</v>
      </c>
      <c r="U477" s="4" t="s">
        <v>494</v>
      </c>
      <c r="AJ477" s="14">
        <v>0.9</v>
      </c>
      <c r="AK477" s="14">
        <v>1</v>
      </c>
    </row>
    <row r="478" spans="2:37" x14ac:dyDescent="0.25">
      <c r="B478" s="16" t="s">
        <v>495</v>
      </c>
      <c r="C478" s="8">
        <v>266.68</v>
      </c>
      <c r="D478" s="14">
        <v>192.42</v>
      </c>
      <c r="E478" s="8">
        <v>104.99</v>
      </c>
      <c r="F478" s="15">
        <f t="shared" si="92"/>
        <v>219.19935332933807</v>
      </c>
      <c r="G478" s="8">
        <v>0.87</v>
      </c>
      <c r="H478" s="4">
        <v>448.87</v>
      </c>
      <c r="J478" s="14">
        <v>1</v>
      </c>
      <c r="K478" s="47">
        <f t="shared" si="82"/>
        <v>0</v>
      </c>
      <c r="L478" s="15">
        <f t="shared" si="86"/>
        <v>221.17241379310343</v>
      </c>
      <c r="M478" s="47">
        <f t="shared" si="87"/>
        <v>109.04943935237711</v>
      </c>
      <c r="N478" s="15">
        <f t="shared" si="88"/>
        <v>192.42</v>
      </c>
      <c r="O478" s="47">
        <f t="shared" si="83"/>
        <v>0</v>
      </c>
      <c r="P478" s="15">
        <f t="shared" si="84"/>
        <v>109.04943935237711</v>
      </c>
      <c r="Q478" s="47">
        <f t="shared" si="85"/>
        <v>-1.662608324587282</v>
      </c>
      <c r="R478" s="15">
        <f t="shared" si="89"/>
        <v>44.989999999999995</v>
      </c>
      <c r="S478" s="47">
        <f t="shared" si="90"/>
        <v>197.60960629483574</v>
      </c>
      <c r="T478" s="6">
        <f t="shared" si="91"/>
        <v>0.97373808696783293</v>
      </c>
      <c r="U478" s="4" t="s">
        <v>495</v>
      </c>
      <c r="AJ478" s="14">
        <v>0.9</v>
      </c>
      <c r="AK478" s="14">
        <v>1</v>
      </c>
    </row>
    <row r="479" spans="2:37" x14ac:dyDescent="0.25">
      <c r="B479" s="16" t="s">
        <v>496</v>
      </c>
      <c r="C479" s="8">
        <v>283.77999999999997</v>
      </c>
      <c r="D479" s="14">
        <v>192.68</v>
      </c>
      <c r="E479" s="8">
        <v>104.58</v>
      </c>
      <c r="F479" s="15">
        <f t="shared" si="92"/>
        <v>219.23174678864373</v>
      </c>
      <c r="G479" s="8">
        <v>0.87</v>
      </c>
      <c r="H479" s="4">
        <v>448.89</v>
      </c>
      <c r="J479" s="14">
        <v>1</v>
      </c>
      <c r="K479" s="47">
        <f t="shared" ref="K479:K542" si="93">DEGREES(ACOS(J479))</f>
        <v>0</v>
      </c>
      <c r="L479" s="15">
        <f t="shared" si="86"/>
        <v>221.4712643678161</v>
      </c>
      <c r="M479" s="47">
        <f t="shared" si="87"/>
        <v>109.19678814268799</v>
      </c>
      <c r="N479" s="15">
        <f t="shared" si="88"/>
        <v>192.68</v>
      </c>
      <c r="O479" s="47">
        <f t="shared" ref="O479:O542" si="94">N479*SIN(ACOS(J479))</f>
        <v>0</v>
      </c>
      <c r="P479" s="15">
        <f t="shared" ref="P479:P542" si="95">M479-O479</f>
        <v>109.19678814268799</v>
      </c>
      <c r="Q479" s="47">
        <f t="shared" ref="Q479:Q542" si="96">P479-P478</f>
        <v>0.1473487903108861</v>
      </c>
      <c r="R479" s="15">
        <f t="shared" si="89"/>
        <v>44.58</v>
      </c>
      <c r="S479" s="47">
        <f t="shared" si="90"/>
        <v>197.7699643525275</v>
      </c>
      <c r="T479" s="6">
        <f t="shared" si="91"/>
        <v>0.97426320842403269</v>
      </c>
      <c r="U479" s="4" t="s">
        <v>496</v>
      </c>
      <c r="AJ479" s="14">
        <v>0.9</v>
      </c>
      <c r="AK479" s="14">
        <v>1</v>
      </c>
    </row>
    <row r="480" spans="2:37" x14ac:dyDescent="0.25">
      <c r="B480" s="16" t="s">
        <v>497</v>
      </c>
      <c r="C480" s="8">
        <v>238.2</v>
      </c>
      <c r="D480" s="14">
        <v>195.65</v>
      </c>
      <c r="E480" s="8">
        <v>104.85</v>
      </c>
      <c r="F480" s="15">
        <f t="shared" si="92"/>
        <v>221.97397369962093</v>
      </c>
      <c r="G480" s="8">
        <v>0.87</v>
      </c>
      <c r="H480" s="4">
        <v>449.37</v>
      </c>
      <c r="J480" s="14">
        <v>1</v>
      </c>
      <c r="K480" s="47">
        <f t="shared" si="93"/>
        <v>0</v>
      </c>
      <c r="L480" s="15">
        <f t="shared" si="86"/>
        <v>224.88505747126439</v>
      </c>
      <c r="M480" s="47">
        <f t="shared" si="87"/>
        <v>110.87996470893142</v>
      </c>
      <c r="N480" s="15">
        <f t="shared" si="88"/>
        <v>195.65</v>
      </c>
      <c r="O480" s="47">
        <f t="shared" si="94"/>
        <v>0</v>
      </c>
      <c r="P480" s="15">
        <f t="shared" si="95"/>
        <v>110.87996470893142</v>
      </c>
      <c r="Q480" s="47">
        <f t="shared" si="96"/>
        <v>1.6831765662434321</v>
      </c>
      <c r="R480" s="15">
        <f t="shared" si="89"/>
        <v>44.849999999999994</v>
      </c>
      <c r="S480" s="47">
        <f t="shared" si="90"/>
        <v>200.72479916542449</v>
      </c>
      <c r="T480" s="6">
        <f t="shared" si="91"/>
        <v>0.97471762738573142</v>
      </c>
      <c r="U480" s="4" t="s">
        <v>497</v>
      </c>
      <c r="AJ480" s="14">
        <v>0.9</v>
      </c>
      <c r="AK480" s="14">
        <v>1</v>
      </c>
    </row>
    <row r="481" spans="2:37" x14ac:dyDescent="0.25">
      <c r="B481" s="16" t="s">
        <v>498</v>
      </c>
      <c r="C481" s="8">
        <v>301.94</v>
      </c>
      <c r="D481" s="14">
        <v>190.33</v>
      </c>
      <c r="E481" s="8">
        <v>105.28</v>
      </c>
      <c r="F481" s="15">
        <f t="shared" si="92"/>
        <v>217.50721206433596</v>
      </c>
      <c r="G481" s="8">
        <v>0.87</v>
      </c>
      <c r="H481" s="4">
        <v>450.53</v>
      </c>
      <c r="J481" s="14">
        <v>1</v>
      </c>
      <c r="K481" s="47">
        <f t="shared" si="93"/>
        <v>0</v>
      </c>
      <c r="L481" s="15">
        <f t="shared" si="86"/>
        <v>218.77011494252875</v>
      </c>
      <c r="M481" s="47">
        <f t="shared" si="87"/>
        <v>107.86498176872433</v>
      </c>
      <c r="N481" s="15">
        <f t="shared" si="88"/>
        <v>190.33</v>
      </c>
      <c r="O481" s="47">
        <f t="shared" si="94"/>
        <v>0</v>
      </c>
      <c r="P481" s="15">
        <f t="shared" si="95"/>
        <v>107.86498176872433</v>
      </c>
      <c r="Q481" s="47">
        <f t="shared" si="96"/>
        <v>-3.0149829402070907</v>
      </c>
      <c r="R481" s="15">
        <f t="shared" si="89"/>
        <v>45.28</v>
      </c>
      <c r="S481" s="47">
        <f t="shared" si="90"/>
        <v>195.641987569131</v>
      </c>
      <c r="T481" s="6">
        <f t="shared" si="91"/>
        <v>0.97284842770648106</v>
      </c>
      <c r="U481" s="4" t="s">
        <v>498</v>
      </c>
      <c r="AJ481" s="14">
        <v>0.9</v>
      </c>
      <c r="AK481" s="14">
        <v>1</v>
      </c>
    </row>
    <row r="482" spans="2:37" x14ac:dyDescent="0.25">
      <c r="B482" s="16" t="s">
        <v>499</v>
      </c>
      <c r="C482" s="8">
        <v>281.32</v>
      </c>
      <c r="D482" s="14">
        <v>205.69</v>
      </c>
      <c r="E482" s="8">
        <v>108.67</v>
      </c>
      <c r="F482" s="15">
        <f t="shared" si="92"/>
        <v>232.63177985821284</v>
      </c>
      <c r="G482" s="8">
        <v>0.88</v>
      </c>
      <c r="H482" s="4">
        <v>451.83</v>
      </c>
      <c r="J482" s="14">
        <v>1</v>
      </c>
      <c r="K482" s="47">
        <f t="shared" si="93"/>
        <v>0</v>
      </c>
      <c r="L482" s="15">
        <f t="shared" si="86"/>
        <v>233.73863636363637</v>
      </c>
      <c r="M482" s="47">
        <f t="shared" si="87"/>
        <v>111.01970108558309</v>
      </c>
      <c r="N482" s="15">
        <f t="shared" si="88"/>
        <v>205.69</v>
      </c>
      <c r="O482" s="47">
        <f t="shared" si="94"/>
        <v>0</v>
      </c>
      <c r="P482" s="15">
        <f t="shared" si="95"/>
        <v>111.01970108558309</v>
      </c>
      <c r="Q482" s="47">
        <f t="shared" si="96"/>
        <v>3.1547193168587597</v>
      </c>
      <c r="R482" s="15">
        <f t="shared" si="89"/>
        <v>48.67</v>
      </c>
      <c r="S482" s="47">
        <f t="shared" si="90"/>
        <v>211.36968798765827</v>
      </c>
      <c r="T482" s="6">
        <f t="shared" si="91"/>
        <v>0.97312912725693235</v>
      </c>
      <c r="U482" s="4" t="s">
        <v>499</v>
      </c>
      <c r="AJ482" s="14">
        <v>0.9</v>
      </c>
      <c r="AK482" s="14">
        <v>1</v>
      </c>
    </row>
    <row r="483" spans="2:37" x14ac:dyDescent="0.25">
      <c r="B483" s="16" t="s">
        <v>500</v>
      </c>
      <c r="C483" s="8">
        <v>308.44</v>
      </c>
      <c r="D483" s="14">
        <v>195.3</v>
      </c>
      <c r="E483" s="8">
        <v>109.32</v>
      </c>
      <c r="F483" s="15">
        <f t="shared" si="92"/>
        <v>223.81454912493959</v>
      </c>
      <c r="G483" s="8">
        <v>0.87</v>
      </c>
      <c r="H483" s="4">
        <v>451.57</v>
      </c>
      <c r="J483" s="14">
        <v>1</v>
      </c>
      <c r="K483" s="47">
        <f t="shared" si="93"/>
        <v>0</v>
      </c>
      <c r="L483" s="15">
        <f t="shared" si="86"/>
        <v>224.48275862068968</v>
      </c>
      <c r="M483" s="47">
        <f t="shared" si="87"/>
        <v>110.68161056812832</v>
      </c>
      <c r="N483" s="15">
        <f t="shared" si="88"/>
        <v>195.3</v>
      </c>
      <c r="O483" s="47">
        <f t="shared" si="94"/>
        <v>0</v>
      </c>
      <c r="P483" s="15">
        <f t="shared" si="95"/>
        <v>110.68161056812832</v>
      </c>
      <c r="Q483" s="47">
        <f t="shared" si="96"/>
        <v>-0.33809051745477348</v>
      </c>
      <c r="R483" s="15">
        <f t="shared" si="89"/>
        <v>49.319999999999993</v>
      </c>
      <c r="S483" s="47">
        <f t="shared" si="90"/>
        <v>201.43125973889951</v>
      </c>
      <c r="T483" s="6">
        <f t="shared" si="91"/>
        <v>0.96956152810220719</v>
      </c>
      <c r="U483" s="4" t="s">
        <v>500</v>
      </c>
      <c r="AJ483" s="14">
        <v>0.9</v>
      </c>
      <c r="AK483" s="14">
        <v>1</v>
      </c>
    </row>
    <row r="484" spans="2:37" x14ac:dyDescent="0.25">
      <c r="B484" s="16" t="s">
        <v>501</v>
      </c>
      <c r="C484" s="8">
        <v>320.92</v>
      </c>
      <c r="D484" s="14">
        <v>202.8</v>
      </c>
      <c r="E484" s="8">
        <v>107.27</v>
      </c>
      <c r="F484" s="15">
        <f t="shared" si="92"/>
        <v>229.42252047259876</v>
      </c>
      <c r="G484" s="8">
        <v>0.88</v>
      </c>
      <c r="H484" s="4">
        <v>452.26</v>
      </c>
      <c r="J484" s="14">
        <v>1</v>
      </c>
      <c r="K484" s="47">
        <f t="shared" si="93"/>
        <v>0</v>
      </c>
      <c r="L484" s="15">
        <f t="shared" si="86"/>
        <v>230.45454545454547</v>
      </c>
      <c r="M484" s="47">
        <f t="shared" si="87"/>
        <v>109.45984432960402</v>
      </c>
      <c r="N484" s="15">
        <f t="shared" si="88"/>
        <v>202.8</v>
      </c>
      <c r="O484" s="47">
        <f t="shared" si="94"/>
        <v>0</v>
      </c>
      <c r="P484" s="15">
        <f t="shared" si="95"/>
        <v>109.45984432960402</v>
      </c>
      <c r="Q484" s="47">
        <f t="shared" si="96"/>
        <v>-1.221766238524296</v>
      </c>
      <c r="R484" s="15">
        <f t="shared" si="89"/>
        <v>47.269999999999996</v>
      </c>
      <c r="S484" s="47">
        <f t="shared" si="90"/>
        <v>208.23614695820703</v>
      </c>
      <c r="T484" s="6">
        <f t="shared" si="91"/>
        <v>0.97389431644018054</v>
      </c>
      <c r="U484" s="4" t="s">
        <v>501</v>
      </c>
      <c r="AJ484" s="14">
        <v>0.9</v>
      </c>
      <c r="AK484" s="14">
        <v>1</v>
      </c>
    </row>
    <row r="485" spans="2:37" x14ac:dyDescent="0.25">
      <c r="B485" s="16" t="s">
        <v>502</v>
      </c>
      <c r="C485" s="8">
        <v>268.88</v>
      </c>
      <c r="D485" s="14">
        <v>193.08</v>
      </c>
      <c r="E485" s="8">
        <v>107.36</v>
      </c>
      <c r="F485" s="15">
        <f t="shared" si="92"/>
        <v>220.92092703046492</v>
      </c>
      <c r="G485" s="8">
        <v>0.87</v>
      </c>
      <c r="H485" s="4">
        <v>453.2</v>
      </c>
      <c r="J485" s="14">
        <v>1</v>
      </c>
      <c r="K485" s="47">
        <f t="shared" si="93"/>
        <v>0</v>
      </c>
      <c r="L485" s="15">
        <f t="shared" si="86"/>
        <v>221.93103448275863</v>
      </c>
      <c r="M485" s="47">
        <f t="shared" si="87"/>
        <v>109.4234785893201</v>
      </c>
      <c r="N485" s="15">
        <f t="shared" si="88"/>
        <v>193.08</v>
      </c>
      <c r="O485" s="47">
        <f t="shared" si="94"/>
        <v>0</v>
      </c>
      <c r="P485" s="15">
        <f t="shared" si="95"/>
        <v>109.4234785893201</v>
      </c>
      <c r="Q485" s="47">
        <f t="shared" si="96"/>
        <v>-3.6365740283926584E-2</v>
      </c>
      <c r="R485" s="15">
        <f t="shared" si="89"/>
        <v>47.36</v>
      </c>
      <c r="S485" s="47">
        <f t="shared" si="90"/>
        <v>198.80356133631008</v>
      </c>
      <c r="T485" s="6">
        <f t="shared" si="91"/>
        <v>0.9712099657680292</v>
      </c>
      <c r="U485" s="4" t="s">
        <v>502</v>
      </c>
      <c r="AJ485" s="14">
        <v>0.9</v>
      </c>
      <c r="AK485" s="14">
        <v>1</v>
      </c>
    </row>
    <row r="486" spans="2:37" x14ac:dyDescent="0.25">
      <c r="B486" s="16" t="s">
        <v>503</v>
      </c>
      <c r="C486" s="8">
        <v>306.06</v>
      </c>
      <c r="D486" s="14">
        <v>187.85</v>
      </c>
      <c r="E486" s="8">
        <v>109.93</v>
      </c>
      <c r="F486" s="15">
        <f t="shared" si="92"/>
        <v>217.65161933695785</v>
      </c>
      <c r="G486" s="8">
        <v>0.86</v>
      </c>
      <c r="H486" s="4">
        <v>453.15</v>
      </c>
      <c r="J486" s="14">
        <v>1</v>
      </c>
      <c r="K486" s="47">
        <f t="shared" si="93"/>
        <v>0</v>
      </c>
      <c r="L486" s="15">
        <f t="shared" si="86"/>
        <v>218.43023255813952</v>
      </c>
      <c r="M486" s="47">
        <f t="shared" si="87"/>
        <v>111.46364427652146</v>
      </c>
      <c r="N486" s="15">
        <f t="shared" si="88"/>
        <v>187.85</v>
      </c>
      <c r="O486" s="47">
        <f t="shared" si="94"/>
        <v>0</v>
      </c>
      <c r="P486" s="15">
        <f t="shared" si="95"/>
        <v>111.46364427652146</v>
      </c>
      <c r="Q486" s="47">
        <f t="shared" si="96"/>
        <v>2.040165687201366</v>
      </c>
      <c r="R486" s="15">
        <f t="shared" si="89"/>
        <v>49.930000000000007</v>
      </c>
      <c r="S486" s="47">
        <f t="shared" si="90"/>
        <v>194.37239361596593</v>
      </c>
      <c r="T486" s="6">
        <f t="shared" si="91"/>
        <v>0.9664438272605077</v>
      </c>
      <c r="U486" s="4" t="s">
        <v>503</v>
      </c>
      <c r="AJ486" s="14">
        <v>0.9</v>
      </c>
      <c r="AK486" s="14">
        <v>1</v>
      </c>
    </row>
    <row r="487" spans="2:37" x14ac:dyDescent="0.25">
      <c r="B487" s="16" t="s">
        <v>504</v>
      </c>
      <c r="C487" s="8">
        <v>275.98</v>
      </c>
      <c r="D487" s="14">
        <v>193.97</v>
      </c>
      <c r="E487" s="8">
        <v>109.43</v>
      </c>
      <c r="F487" s="15">
        <f t="shared" si="92"/>
        <v>222.70897108109497</v>
      </c>
      <c r="G487" s="8">
        <v>0.86</v>
      </c>
      <c r="H487" s="4">
        <v>452.86</v>
      </c>
      <c r="J487" s="14">
        <v>1</v>
      </c>
      <c r="K487" s="47">
        <f t="shared" si="93"/>
        <v>0</v>
      </c>
      <c r="L487" s="15">
        <f t="shared" si="86"/>
        <v>225.54651162790697</v>
      </c>
      <c r="M487" s="47">
        <f t="shared" si="87"/>
        <v>115.09503902218189</v>
      </c>
      <c r="N487" s="15">
        <f t="shared" si="88"/>
        <v>193.97</v>
      </c>
      <c r="O487" s="47">
        <f t="shared" si="94"/>
        <v>0</v>
      </c>
      <c r="P487" s="15">
        <f t="shared" si="95"/>
        <v>115.09503902218189</v>
      </c>
      <c r="Q487" s="47">
        <f t="shared" si="96"/>
        <v>3.6313947456604296</v>
      </c>
      <c r="R487" s="15">
        <f t="shared" si="89"/>
        <v>49.430000000000007</v>
      </c>
      <c r="S487" s="47">
        <f t="shared" si="90"/>
        <v>200.16914297663365</v>
      </c>
      <c r="T487" s="6">
        <f t="shared" si="91"/>
        <v>0.96903047650377716</v>
      </c>
      <c r="U487" s="4" t="s">
        <v>504</v>
      </c>
      <c r="AJ487" s="14">
        <v>0.9</v>
      </c>
      <c r="AK487" s="14">
        <v>1</v>
      </c>
    </row>
    <row r="488" spans="2:37" x14ac:dyDescent="0.25">
      <c r="B488" s="16" t="s">
        <v>505</v>
      </c>
      <c r="C488" s="8">
        <v>243.58</v>
      </c>
      <c r="D488" s="14">
        <v>184.91</v>
      </c>
      <c r="E488" s="8">
        <v>109.26</v>
      </c>
      <c r="F488" s="15">
        <f t="shared" si="92"/>
        <v>214.77768901820318</v>
      </c>
      <c r="G488" s="8">
        <v>0.85</v>
      </c>
      <c r="H488" s="4">
        <v>452.7</v>
      </c>
      <c r="J488" s="14">
        <v>1</v>
      </c>
      <c r="K488" s="47">
        <f t="shared" si="93"/>
        <v>0</v>
      </c>
      <c r="L488" s="15">
        <f t="shared" si="86"/>
        <v>217.54117647058823</v>
      </c>
      <c r="M488" s="47">
        <f t="shared" si="87"/>
        <v>114.59692561411764</v>
      </c>
      <c r="N488" s="15">
        <f t="shared" si="88"/>
        <v>184.91</v>
      </c>
      <c r="O488" s="47">
        <f t="shared" si="94"/>
        <v>0</v>
      </c>
      <c r="P488" s="15">
        <f t="shared" si="95"/>
        <v>114.59692561411764</v>
      </c>
      <c r="Q488" s="47">
        <f t="shared" si="96"/>
        <v>-0.49811340806425619</v>
      </c>
      <c r="R488" s="15">
        <f t="shared" si="89"/>
        <v>49.260000000000005</v>
      </c>
      <c r="S488" s="47">
        <f t="shared" si="90"/>
        <v>191.35897078527569</v>
      </c>
      <c r="T488" s="6">
        <f t="shared" si="91"/>
        <v>0.96629909348481968</v>
      </c>
      <c r="U488" s="4" t="s">
        <v>505</v>
      </c>
      <c r="AJ488" s="14">
        <v>0.9</v>
      </c>
      <c r="AK488" s="14">
        <v>1</v>
      </c>
    </row>
    <row r="489" spans="2:37" x14ac:dyDescent="0.25">
      <c r="B489" s="16" t="s">
        <v>506</v>
      </c>
      <c r="C489" s="8">
        <v>314.36</v>
      </c>
      <c r="D489" s="14">
        <v>198.97</v>
      </c>
      <c r="E489" s="8">
        <v>111.46</v>
      </c>
      <c r="F489" s="15">
        <f t="shared" si="92"/>
        <v>228.06225575487056</v>
      </c>
      <c r="G489" s="8">
        <v>0.87</v>
      </c>
      <c r="H489" s="4">
        <v>453.79</v>
      </c>
      <c r="J489" s="14">
        <v>1</v>
      </c>
      <c r="K489" s="47">
        <f t="shared" si="93"/>
        <v>0</v>
      </c>
      <c r="L489" s="15">
        <f t="shared" si="86"/>
        <v>228.70114942528735</v>
      </c>
      <c r="M489" s="47">
        <f t="shared" si="87"/>
        <v>112.76149541597793</v>
      </c>
      <c r="N489" s="15">
        <f t="shared" si="88"/>
        <v>198.97</v>
      </c>
      <c r="O489" s="47">
        <f t="shared" si="94"/>
        <v>0</v>
      </c>
      <c r="P489" s="15">
        <f t="shared" si="95"/>
        <v>112.76149541597793</v>
      </c>
      <c r="Q489" s="47">
        <f t="shared" si="96"/>
        <v>-1.8354301981397043</v>
      </c>
      <c r="R489" s="15">
        <f t="shared" si="89"/>
        <v>51.459999999999994</v>
      </c>
      <c r="S489" s="47">
        <f t="shared" si="90"/>
        <v>205.51689103331628</v>
      </c>
      <c r="T489" s="6">
        <f t="shared" si="91"/>
        <v>0.96814426784874352</v>
      </c>
      <c r="U489" s="4" t="s">
        <v>506</v>
      </c>
      <c r="AJ489" s="14">
        <v>0.9</v>
      </c>
      <c r="AK489" s="14">
        <v>1</v>
      </c>
    </row>
    <row r="490" spans="2:37" x14ac:dyDescent="0.25">
      <c r="B490" s="16" t="s">
        <v>507</v>
      </c>
      <c r="C490" s="8">
        <v>218.26</v>
      </c>
      <c r="D490" s="14">
        <v>188.21</v>
      </c>
      <c r="E490" s="8">
        <v>111.84</v>
      </c>
      <c r="F490" s="15">
        <f t="shared" si="92"/>
        <v>218.93192937531975</v>
      </c>
      <c r="G490" s="8">
        <v>0.85</v>
      </c>
      <c r="H490" s="4">
        <v>454.14</v>
      </c>
      <c r="J490" s="14">
        <v>1</v>
      </c>
      <c r="K490" s="47">
        <f t="shared" si="93"/>
        <v>0</v>
      </c>
      <c r="L490" s="15">
        <f t="shared" si="86"/>
        <v>221.42352941176472</v>
      </c>
      <c r="M490" s="47">
        <f t="shared" si="87"/>
        <v>116.64208193084788</v>
      </c>
      <c r="N490" s="15">
        <f t="shared" si="88"/>
        <v>188.21</v>
      </c>
      <c r="O490" s="47">
        <f t="shared" si="94"/>
        <v>0</v>
      </c>
      <c r="P490" s="15">
        <f t="shared" si="95"/>
        <v>116.64208193084788</v>
      </c>
      <c r="Q490" s="47">
        <f t="shared" si="96"/>
        <v>3.8805865148699468</v>
      </c>
      <c r="R490" s="15">
        <f t="shared" si="89"/>
        <v>51.84</v>
      </c>
      <c r="S490" s="47">
        <f t="shared" si="90"/>
        <v>195.21882516806622</v>
      </c>
      <c r="T490" s="6">
        <f t="shared" si="91"/>
        <v>0.96409759580290355</v>
      </c>
      <c r="U490" s="4" t="s">
        <v>507</v>
      </c>
      <c r="AJ490" s="14">
        <v>0.9</v>
      </c>
      <c r="AK490" s="14">
        <v>1</v>
      </c>
    </row>
    <row r="491" spans="2:37" x14ac:dyDescent="0.25">
      <c r="B491" s="16" t="s">
        <v>508</v>
      </c>
      <c r="C491" s="8">
        <v>223.86</v>
      </c>
      <c r="D491" s="14">
        <v>195.95</v>
      </c>
      <c r="E491" s="8">
        <v>110.72</v>
      </c>
      <c r="F491" s="15">
        <f t="shared" si="92"/>
        <v>225.06736969183248</v>
      </c>
      <c r="G491" s="8">
        <v>0.86</v>
      </c>
      <c r="H491" s="4">
        <v>454.03</v>
      </c>
      <c r="J491" s="14">
        <v>1</v>
      </c>
      <c r="K491" s="47">
        <f t="shared" si="93"/>
        <v>0</v>
      </c>
      <c r="L491" s="15">
        <f t="shared" si="86"/>
        <v>227.8488372093023</v>
      </c>
      <c r="M491" s="47">
        <f t="shared" si="87"/>
        <v>116.26990202813084</v>
      </c>
      <c r="N491" s="15">
        <f t="shared" si="88"/>
        <v>195.95</v>
      </c>
      <c r="O491" s="47">
        <f t="shared" si="94"/>
        <v>0</v>
      </c>
      <c r="P491" s="15">
        <f t="shared" si="95"/>
        <v>116.26990202813084</v>
      </c>
      <c r="Q491" s="47">
        <f t="shared" si="96"/>
        <v>-0.37217990271703627</v>
      </c>
      <c r="R491" s="15">
        <f t="shared" si="89"/>
        <v>50.72</v>
      </c>
      <c r="S491" s="47">
        <f t="shared" si="90"/>
        <v>202.40780839681062</v>
      </c>
      <c r="T491" s="6">
        <f t="shared" si="91"/>
        <v>0.96809506289327329</v>
      </c>
      <c r="U491" s="4" t="s">
        <v>508</v>
      </c>
      <c r="AJ491" s="14">
        <v>0.9</v>
      </c>
      <c r="AK491" s="14">
        <v>1</v>
      </c>
    </row>
    <row r="492" spans="2:37" x14ac:dyDescent="0.25">
      <c r="B492" s="16" t="s">
        <v>509</v>
      </c>
      <c r="C492" s="8">
        <v>328.32</v>
      </c>
      <c r="D492" s="14">
        <v>189.55</v>
      </c>
      <c r="E492" s="8">
        <v>109.86</v>
      </c>
      <c r="F492" s="15">
        <f t="shared" si="92"/>
        <v>219.08542192487388</v>
      </c>
      <c r="G492" s="8">
        <v>0.86</v>
      </c>
      <c r="H492" s="4">
        <v>454.71</v>
      </c>
      <c r="J492" s="14">
        <v>1</v>
      </c>
      <c r="K492" s="47">
        <f t="shared" si="93"/>
        <v>0</v>
      </c>
      <c r="L492" s="15">
        <f t="shared" si="86"/>
        <v>220.40697674418607</v>
      </c>
      <c r="M492" s="47">
        <f t="shared" si="87"/>
        <v>112.47236503920493</v>
      </c>
      <c r="N492" s="15">
        <f t="shared" si="88"/>
        <v>189.55</v>
      </c>
      <c r="O492" s="47">
        <f t="shared" si="94"/>
        <v>0</v>
      </c>
      <c r="P492" s="15">
        <f t="shared" si="95"/>
        <v>112.47236503920493</v>
      </c>
      <c r="Q492" s="47">
        <f t="shared" si="96"/>
        <v>-3.7975369889259127</v>
      </c>
      <c r="R492" s="15">
        <f t="shared" si="89"/>
        <v>49.86</v>
      </c>
      <c r="S492" s="47">
        <f t="shared" si="90"/>
        <v>195.9980155511785</v>
      </c>
      <c r="T492" s="6">
        <f t="shared" si="91"/>
        <v>0.96710162838615676</v>
      </c>
      <c r="U492" s="4" t="s">
        <v>509</v>
      </c>
      <c r="AJ492" s="14">
        <v>0.9</v>
      </c>
      <c r="AK492" s="14">
        <v>1</v>
      </c>
    </row>
    <row r="493" spans="2:37" x14ac:dyDescent="0.25">
      <c r="B493" s="16" t="s">
        <v>510</v>
      </c>
      <c r="C493" s="8">
        <v>234.66</v>
      </c>
      <c r="D493" s="14">
        <v>188.83</v>
      </c>
      <c r="E493" s="8">
        <v>110.94</v>
      </c>
      <c r="F493" s="15">
        <f t="shared" si="92"/>
        <v>219.00788227824131</v>
      </c>
      <c r="G493" s="8">
        <v>0.85</v>
      </c>
      <c r="H493" s="4">
        <v>454.11</v>
      </c>
      <c r="J493" s="14">
        <v>1</v>
      </c>
      <c r="K493" s="47">
        <f t="shared" si="93"/>
        <v>0</v>
      </c>
      <c r="L493" s="15">
        <f t="shared" si="86"/>
        <v>222.15294117647062</v>
      </c>
      <c r="M493" s="47">
        <f t="shared" si="87"/>
        <v>117.02632342065782</v>
      </c>
      <c r="N493" s="15">
        <f t="shared" si="88"/>
        <v>188.83</v>
      </c>
      <c r="O493" s="47">
        <f t="shared" si="94"/>
        <v>0</v>
      </c>
      <c r="P493" s="15">
        <f t="shared" si="95"/>
        <v>117.02632342065782</v>
      </c>
      <c r="Q493" s="47">
        <f t="shared" si="96"/>
        <v>4.5539583814528868</v>
      </c>
      <c r="R493" s="15">
        <f t="shared" si="89"/>
        <v>50.94</v>
      </c>
      <c r="S493" s="47">
        <f t="shared" si="90"/>
        <v>195.58029680926452</v>
      </c>
      <c r="T493" s="6">
        <f t="shared" si="91"/>
        <v>0.96548580343015022</v>
      </c>
      <c r="U493" s="4" t="s">
        <v>510</v>
      </c>
      <c r="AJ493" s="14">
        <v>0.9</v>
      </c>
      <c r="AK493" s="14">
        <v>1</v>
      </c>
    </row>
    <row r="494" spans="2:37" x14ac:dyDescent="0.25">
      <c r="B494" s="16" t="s">
        <v>511</v>
      </c>
      <c r="C494" s="8">
        <v>309.10000000000002</v>
      </c>
      <c r="D494" s="14">
        <v>195.92</v>
      </c>
      <c r="E494" s="8">
        <v>110.45</v>
      </c>
      <c r="F494" s="15">
        <f t="shared" si="92"/>
        <v>224.90853452014665</v>
      </c>
      <c r="G494" s="8">
        <v>0.87</v>
      </c>
      <c r="H494" s="4">
        <v>453.98</v>
      </c>
      <c r="J494" s="14">
        <v>1</v>
      </c>
      <c r="K494" s="47">
        <f t="shared" si="93"/>
        <v>0</v>
      </c>
      <c r="L494" s="15">
        <f t="shared" si="86"/>
        <v>225.19540229885055</v>
      </c>
      <c r="M494" s="47">
        <f t="shared" si="87"/>
        <v>111.03298076040807</v>
      </c>
      <c r="N494" s="15">
        <f t="shared" si="88"/>
        <v>195.92</v>
      </c>
      <c r="O494" s="47">
        <f t="shared" si="94"/>
        <v>0</v>
      </c>
      <c r="P494" s="15">
        <f t="shared" si="95"/>
        <v>111.03298076040807</v>
      </c>
      <c r="Q494" s="47">
        <f t="shared" si="96"/>
        <v>-5.9933426602497519</v>
      </c>
      <c r="R494" s="15">
        <f t="shared" si="89"/>
        <v>50.45</v>
      </c>
      <c r="S494" s="47">
        <f t="shared" si="90"/>
        <v>202.31126735799961</v>
      </c>
      <c r="T494" s="6">
        <f t="shared" si="91"/>
        <v>0.96840874242219066</v>
      </c>
      <c r="U494" s="4" t="s">
        <v>511</v>
      </c>
      <c r="AJ494" s="14">
        <v>0.9</v>
      </c>
      <c r="AK494" s="14">
        <v>1</v>
      </c>
    </row>
    <row r="495" spans="2:37" x14ac:dyDescent="0.25">
      <c r="B495" s="16" t="s">
        <v>512</v>
      </c>
      <c r="C495" s="8">
        <v>230.9</v>
      </c>
      <c r="D495" s="14">
        <v>184.27</v>
      </c>
      <c r="E495" s="8">
        <v>109.86</v>
      </c>
      <c r="F495" s="15">
        <f t="shared" si="92"/>
        <v>214.53356963421834</v>
      </c>
      <c r="G495" s="8">
        <v>0.85</v>
      </c>
      <c r="H495" s="4">
        <v>455.19</v>
      </c>
      <c r="J495" s="14">
        <v>1</v>
      </c>
      <c r="K495" s="47">
        <f t="shared" si="93"/>
        <v>0</v>
      </c>
      <c r="L495" s="15">
        <f t="shared" si="86"/>
        <v>216.78823529411767</v>
      </c>
      <c r="M495" s="47">
        <f t="shared" si="87"/>
        <v>114.20028923753966</v>
      </c>
      <c r="N495" s="15">
        <f t="shared" si="88"/>
        <v>184.27</v>
      </c>
      <c r="O495" s="47">
        <f t="shared" si="94"/>
        <v>0</v>
      </c>
      <c r="P495" s="15">
        <f t="shared" si="95"/>
        <v>114.20028923753966</v>
      </c>
      <c r="Q495" s="47">
        <f t="shared" si="96"/>
        <v>3.1673084771315985</v>
      </c>
      <c r="R495" s="15">
        <f t="shared" si="89"/>
        <v>49.86</v>
      </c>
      <c r="S495" s="47">
        <f t="shared" si="90"/>
        <v>190.89644444043478</v>
      </c>
      <c r="T495" s="6">
        <f t="shared" si="91"/>
        <v>0.96528775347357287</v>
      </c>
      <c r="U495" s="4" t="s">
        <v>512</v>
      </c>
      <c r="AJ495" s="14">
        <v>0.9</v>
      </c>
      <c r="AK495" s="14">
        <v>1</v>
      </c>
    </row>
    <row r="496" spans="2:37" x14ac:dyDescent="0.25">
      <c r="B496" s="16" t="s">
        <v>513</v>
      </c>
      <c r="C496" s="8">
        <v>266.36</v>
      </c>
      <c r="D496" s="14">
        <v>198.88</v>
      </c>
      <c r="E496" s="8">
        <v>110.33</v>
      </c>
      <c r="F496" s="15">
        <f t="shared" si="92"/>
        <v>227.43342608332662</v>
      </c>
      <c r="G496" s="8">
        <v>0.87</v>
      </c>
      <c r="H496" s="4">
        <v>455.69</v>
      </c>
      <c r="J496" s="14">
        <v>1</v>
      </c>
      <c r="K496" s="47">
        <f t="shared" si="93"/>
        <v>0</v>
      </c>
      <c r="L496" s="15">
        <f t="shared" si="86"/>
        <v>228.59770114942529</v>
      </c>
      <c r="M496" s="47">
        <f t="shared" si="87"/>
        <v>112.71049006548571</v>
      </c>
      <c r="N496" s="15">
        <f t="shared" si="88"/>
        <v>198.88</v>
      </c>
      <c r="O496" s="47">
        <f t="shared" si="94"/>
        <v>0</v>
      </c>
      <c r="P496" s="15">
        <f t="shared" si="95"/>
        <v>112.71049006548571</v>
      </c>
      <c r="Q496" s="47">
        <f t="shared" si="96"/>
        <v>-1.4897991720539494</v>
      </c>
      <c r="R496" s="15">
        <f t="shared" si="89"/>
        <v>50.33</v>
      </c>
      <c r="S496" s="47">
        <f t="shared" si="90"/>
        <v>205.149611990859</v>
      </c>
      <c r="T496" s="6">
        <f t="shared" si="91"/>
        <v>0.96943883086097005</v>
      </c>
      <c r="U496" s="4" t="s">
        <v>513</v>
      </c>
      <c r="AJ496" s="14">
        <v>0.9</v>
      </c>
      <c r="AK496" s="14">
        <v>1</v>
      </c>
    </row>
    <row r="497" spans="2:37" x14ac:dyDescent="0.25">
      <c r="B497" s="16" t="s">
        <v>514</v>
      </c>
      <c r="C497" s="8">
        <v>313.44</v>
      </c>
      <c r="D497" s="14">
        <v>190.3</v>
      </c>
      <c r="E497" s="8">
        <v>113.52</v>
      </c>
      <c r="F497" s="15">
        <f t="shared" si="92"/>
        <v>221.58718464748813</v>
      </c>
      <c r="G497" s="8">
        <v>0.85</v>
      </c>
      <c r="H497" s="4">
        <v>456.99</v>
      </c>
      <c r="J497" s="14">
        <v>1</v>
      </c>
      <c r="K497" s="47">
        <f t="shared" si="93"/>
        <v>0</v>
      </c>
      <c r="L497" s="15">
        <f t="shared" si="86"/>
        <v>223.88235294117649</v>
      </c>
      <c r="M497" s="47">
        <f t="shared" si="87"/>
        <v>117.93734759811036</v>
      </c>
      <c r="N497" s="15">
        <f t="shared" si="88"/>
        <v>190.3</v>
      </c>
      <c r="O497" s="47">
        <f t="shared" si="94"/>
        <v>0</v>
      </c>
      <c r="P497" s="15">
        <f t="shared" si="95"/>
        <v>117.93734759811036</v>
      </c>
      <c r="Q497" s="47">
        <f t="shared" si="96"/>
        <v>5.2268575326246491</v>
      </c>
      <c r="R497" s="15">
        <f t="shared" si="89"/>
        <v>53.519999999999996</v>
      </c>
      <c r="S497" s="47">
        <f t="shared" si="90"/>
        <v>197.6827771961938</v>
      </c>
      <c r="T497" s="6">
        <f t="shared" si="91"/>
        <v>0.96265341219449474</v>
      </c>
      <c r="U497" s="4" t="s">
        <v>514</v>
      </c>
      <c r="AJ497" s="14">
        <v>0.9</v>
      </c>
      <c r="AK497" s="14">
        <v>1</v>
      </c>
    </row>
    <row r="498" spans="2:37" x14ac:dyDescent="0.25">
      <c r="B498" s="16" t="s">
        <v>515</v>
      </c>
      <c r="C498" s="8">
        <v>293.88</v>
      </c>
      <c r="D498" s="14">
        <v>196.24</v>
      </c>
      <c r="E498" s="8">
        <v>113.52</v>
      </c>
      <c r="F498" s="15">
        <f t="shared" si="92"/>
        <v>226.70890586829623</v>
      </c>
      <c r="G498" s="8">
        <v>0.86</v>
      </c>
      <c r="H498" s="4">
        <v>456.58</v>
      </c>
      <c r="J498" s="14">
        <v>1</v>
      </c>
      <c r="K498" s="47">
        <f t="shared" si="93"/>
        <v>0</v>
      </c>
      <c r="L498" s="15">
        <f t="shared" si="86"/>
        <v>228.18604651162792</v>
      </c>
      <c r="M498" s="47">
        <f t="shared" si="87"/>
        <v>116.44197792294158</v>
      </c>
      <c r="N498" s="15">
        <f t="shared" si="88"/>
        <v>196.24</v>
      </c>
      <c r="O498" s="47">
        <f t="shared" si="94"/>
        <v>0</v>
      </c>
      <c r="P498" s="15">
        <f t="shared" si="95"/>
        <v>116.44197792294158</v>
      </c>
      <c r="Q498" s="47">
        <f t="shared" si="96"/>
        <v>-1.4953696751687886</v>
      </c>
      <c r="R498" s="15">
        <f t="shared" si="89"/>
        <v>53.519999999999996</v>
      </c>
      <c r="S498" s="47">
        <f t="shared" si="90"/>
        <v>203.40729583768621</v>
      </c>
      <c r="T498" s="6">
        <f t="shared" si="91"/>
        <v>0.96476382123773219</v>
      </c>
      <c r="U498" s="4" t="s">
        <v>515</v>
      </c>
      <c r="AJ498" s="14">
        <v>0.9</v>
      </c>
      <c r="AK498" s="14">
        <v>1</v>
      </c>
    </row>
    <row r="499" spans="2:37" x14ac:dyDescent="0.25">
      <c r="B499" s="16" t="s">
        <v>516</v>
      </c>
      <c r="C499" s="8">
        <v>278.52</v>
      </c>
      <c r="D499" s="14">
        <v>188.76</v>
      </c>
      <c r="E499" s="8">
        <v>111.84</v>
      </c>
      <c r="F499" s="15">
        <f t="shared" si="92"/>
        <v>219.40492975318489</v>
      </c>
      <c r="G499" s="8">
        <v>0.85</v>
      </c>
      <c r="H499" s="4">
        <v>457.31</v>
      </c>
      <c r="J499" s="14">
        <v>1</v>
      </c>
      <c r="K499" s="47">
        <f t="shared" si="93"/>
        <v>0</v>
      </c>
      <c r="L499" s="15">
        <f t="shared" si="86"/>
        <v>222.07058823529411</v>
      </c>
      <c r="M499" s="47">
        <f t="shared" si="87"/>
        <v>116.98294131696957</v>
      </c>
      <c r="N499" s="15">
        <f t="shared" si="88"/>
        <v>188.76</v>
      </c>
      <c r="O499" s="47">
        <f t="shared" si="94"/>
        <v>0</v>
      </c>
      <c r="P499" s="15">
        <f t="shared" si="95"/>
        <v>116.98294131696957</v>
      </c>
      <c r="Q499" s="47">
        <f t="shared" si="96"/>
        <v>0.54096339402799742</v>
      </c>
      <c r="R499" s="15">
        <f t="shared" si="89"/>
        <v>51.84</v>
      </c>
      <c r="S499" s="47">
        <f t="shared" si="90"/>
        <v>195.74913333141478</v>
      </c>
      <c r="T499" s="6">
        <f t="shared" si="91"/>
        <v>0.96429545708597453</v>
      </c>
      <c r="U499" s="4" t="s">
        <v>516</v>
      </c>
      <c r="AJ499" s="14">
        <v>0.9</v>
      </c>
      <c r="AK499" s="14">
        <v>1</v>
      </c>
    </row>
    <row r="500" spans="2:37" x14ac:dyDescent="0.25">
      <c r="B500" s="16" t="s">
        <v>517</v>
      </c>
      <c r="C500" s="8">
        <v>303.45999999999998</v>
      </c>
      <c r="D500" s="14">
        <v>189.62</v>
      </c>
      <c r="E500" s="8">
        <v>113.8</v>
      </c>
      <c r="F500" s="15">
        <f t="shared" si="92"/>
        <v>221.14742684462777</v>
      </c>
      <c r="G500" s="8">
        <v>0.85</v>
      </c>
      <c r="H500" s="4">
        <v>457.82</v>
      </c>
      <c r="J500" s="14">
        <v>1</v>
      </c>
      <c r="K500" s="47">
        <f t="shared" si="93"/>
        <v>0</v>
      </c>
      <c r="L500" s="15">
        <f t="shared" si="86"/>
        <v>223.08235294117648</v>
      </c>
      <c r="M500" s="47">
        <f t="shared" si="87"/>
        <v>117.51592144799625</v>
      </c>
      <c r="N500" s="15">
        <f t="shared" si="88"/>
        <v>189.62</v>
      </c>
      <c r="O500" s="47">
        <f t="shared" si="94"/>
        <v>0</v>
      </c>
      <c r="P500" s="15">
        <f t="shared" si="95"/>
        <v>117.51592144799625</v>
      </c>
      <c r="Q500" s="47">
        <f t="shared" si="96"/>
        <v>0.53298013102667596</v>
      </c>
      <c r="R500" s="15">
        <f t="shared" si="89"/>
        <v>53.8</v>
      </c>
      <c r="S500" s="47">
        <f t="shared" si="90"/>
        <v>197.10450121699404</v>
      </c>
      <c r="T500" s="6">
        <f t="shared" si="91"/>
        <v>0.96202775090988779</v>
      </c>
      <c r="U500" s="4" t="s">
        <v>517</v>
      </c>
      <c r="AJ500" s="14">
        <v>0.9</v>
      </c>
      <c r="AK500" s="14">
        <v>1</v>
      </c>
    </row>
    <row r="501" spans="2:37" x14ac:dyDescent="0.25">
      <c r="B501" s="16" t="s">
        <v>518</v>
      </c>
      <c r="C501" s="8">
        <v>224.92</v>
      </c>
      <c r="D501" s="14">
        <v>197.17</v>
      </c>
      <c r="E501" s="8">
        <v>112.33</v>
      </c>
      <c r="F501" s="15">
        <f t="shared" si="92"/>
        <v>226.92297768185571</v>
      </c>
      <c r="G501" s="8">
        <v>0.86</v>
      </c>
      <c r="H501" s="4">
        <v>457.55</v>
      </c>
      <c r="J501" s="14">
        <v>1</v>
      </c>
      <c r="K501" s="47">
        <f t="shared" si="93"/>
        <v>0</v>
      </c>
      <c r="L501" s="15">
        <f t="shared" si="86"/>
        <v>229.26744186046511</v>
      </c>
      <c r="M501" s="47">
        <f t="shared" si="87"/>
        <v>116.99380751664486</v>
      </c>
      <c r="N501" s="15">
        <f t="shared" si="88"/>
        <v>197.17</v>
      </c>
      <c r="O501" s="47">
        <f t="shared" si="94"/>
        <v>0</v>
      </c>
      <c r="P501" s="15">
        <f t="shared" si="95"/>
        <v>116.99380751664486</v>
      </c>
      <c r="Q501" s="47">
        <f t="shared" si="96"/>
        <v>-0.52211393135138451</v>
      </c>
      <c r="R501" s="15">
        <f t="shared" si="89"/>
        <v>52.33</v>
      </c>
      <c r="S501" s="47">
        <f t="shared" si="90"/>
        <v>203.99617104249774</v>
      </c>
      <c r="T501" s="6">
        <f t="shared" si="91"/>
        <v>0.96653774917630353</v>
      </c>
      <c r="U501" s="4" t="s">
        <v>518</v>
      </c>
      <c r="AJ501" s="14">
        <v>0.9</v>
      </c>
      <c r="AK501" s="14">
        <v>1</v>
      </c>
    </row>
    <row r="502" spans="2:37" x14ac:dyDescent="0.25">
      <c r="B502" s="16" t="s">
        <v>519</v>
      </c>
      <c r="C502" s="8">
        <v>325.98</v>
      </c>
      <c r="D502" s="14">
        <v>188.97</v>
      </c>
      <c r="E502" s="8">
        <v>112.09</v>
      </c>
      <c r="F502" s="15">
        <f t="shared" si="92"/>
        <v>219.7130606040524</v>
      </c>
      <c r="G502" s="8">
        <v>0.85</v>
      </c>
      <c r="H502" s="4">
        <v>456.84</v>
      </c>
      <c r="J502" s="14">
        <v>1</v>
      </c>
      <c r="K502" s="47">
        <f t="shared" si="93"/>
        <v>0</v>
      </c>
      <c r="L502" s="15">
        <f t="shared" si="86"/>
        <v>222.31764705882352</v>
      </c>
      <c r="M502" s="47">
        <f t="shared" si="87"/>
        <v>117.11308762803424</v>
      </c>
      <c r="N502" s="15">
        <f t="shared" si="88"/>
        <v>188.97</v>
      </c>
      <c r="O502" s="47">
        <f t="shared" si="94"/>
        <v>0</v>
      </c>
      <c r="P502" s="15">
        <f t="shared" si="95"/>
        <v>117.11308762803424</v>
      </c>
      <c r="Q502" s="47">
        <f t="shared" si="96"/>
        <v>0.11928011138937222</v>
      </c>
      <c r="R502" s="15">
        <f t="shared" si="89"/>
        <v>52.09</v>
      </c>
      <c r="S502" s="47">
        <f t="shared" si="90"/>
        <v>196.01793030230678</v>
      </c>
      <c r="T502" s="6">
        <f t="shared" si="91"/>
        <v>0.96404446118047882</v>
      </c>
      <c r="U502" s="4" t="s">
        <v>519</v>
      </c>
      <c r="AJ502" s="14">
        <v>0.9</v>
      </c>
      <c r="AK502" s="14">
        <v>1</v>
      </c>
    </row>
    <row r="503" spans="2:37" x14ac:dyDescent="0.25">
      <c r="B503" s="16" t="s">
        <v>520</v>
      </c>
      <c r="C503" s="8">
        <v>313.76</v>
      </c>
      <c r="D503" s="14">
        <v>195.28</v>
      </c>
      <c r="E503" s="8">
        <v>108.67</v>
      </c>
      <c r="F503" s="15">
        <f t="shared" si="92"/>
        <v>223.48030629118082</v>
      </c>
      <c r="G503" s="8">
        <v>0.87</v>
      </c>
      <c r="H503" s="4">
        <v>455.87</v>
      </c>
      <c r="J503" s="14">
        <v>1</v>
      </c>
      <c r="K503" s="47">
        <f t="shared" si="93"/>
        <v>0</v>
      </c>
      <c r="L503" s="15">
        <f t="shared" si="86"/>
        <v>224.45977011494253</v>
      </c>
      <c r="M503" s="47">
        <f t="shared" si="87"/>
        <v>110.67027604579671</v>
      </c>
      <c r="N503" s="15">
        <f t="shared" si="88"/>
        <v>195.28</v>
      </c>
      <c r="O503" s="47">
        <f t="shared" si="94"/>
        <v>0</v>
      </c>
      <c r="P503" s="15">
        <f t="shared" si="95"/>
        <v>110.67027604579671</v>
      </c>
      <c r="Q503" s="47">
        <f t="shared" si="96"/>
        <v>-6.4428115822375247</v>
      </c>
      <c r="R503" s="15">
        <f t="shared" si="89"/>
        <v>48.67</v>
      </c>
      <c r="S503" s="47">
        <f t="shared" si="90"/>
        <v>201.25368891029055</v>
      </c>
      <c r="T503" s="6">
        <f t="shared" si="91"/>
        <v>0.97031761781542625</v>
      </c>
      <c r="U503" s="4" t="s">
        <v>520</v>
      </c>
      <c r="AJ503" s="14">
        <v>0.9</v>
      </c>
      <c r="AK503" s="14">
        <v>1</v>
      </c>
    </row>
    <row r="504" spans="2:37" x14ac:dyDescent="0.25">
      <c r="B504" s="16" t="s">
        <v>521</v>
      </c>
      <c r="C504" s="8">
        <v>299.72000000000003</v>
      </c>
      <c r="D504" s="14">
        <v>190.58</v>
      </c>
      <c r="E504" s="8">
        <v>112.61</v>
      </c>
      <c r="F504" s="15">
        <f t="shared" si="92"/>
        <v>221.36338563547497</v>
      </c>
      <c r="G504" s="8">
        <v>0.85</v>
      </c>
      <c r="H504" s="4">
        <v>455.97</v>
      </c>
      <c r="J504" s="14">
        <v>1</v>
      </c>
      <c r="K504" s="47">
        <f t="shared" si="93"/>
        <v>0</v>
      </c>
      <c r="L504" s="15">
        <f t="shared" si="86"/>
        <v>224.21176470588239</v>
      </c>
      <c r="M504" s="47">
        <f t="shared" si="87"/>
        <v>118.11087601286324</v>
      </c>
      <c r="N504" s="15">
        <f t="shared" si="88"/>
        <v>190.58</v>
      </c>
      <c r="O504" s="47">
        <f t="shared" si="94"/>
        <v>0</v>
      </c>
      <c r="P504" s="15">
        <f t="shared" si="95"/>
        <v>118.11087601286324</v>
      </c>
      <c r="Q504" s="47">
        <f t="shared" si="96"/>
        <v>7.4405999670665324</v>
      </c>
      <c r="R504" s="15">
        <f t="shared" si="89"/>
        <v>52.61</v>
      </c>
      <c r="S504" s="47">
        <f t="shared" si="90"/>
        <v>197.70824084999595</v>
      </c>
      <c r="T504" s="6">
        <f t="shared" si="91"/>
        <v>0.96394565639070029</v>
      </c>
      <c r="U504" s="4" t="s">
        <v>521</v>
      </c>
      <c r="AJ504" s="14">
        <v>0.9</v>
      </c>
      <c r="AK504" s="14">
        <v>1</v>
      </c>
    </row>
    <row r="505" spans="2:37" x14ac:dyDescent="0.25">
      <c r="B505" s="16" t="s">
        <v>522</v>
      </c>
      <c r="C505" s="8">
        <v>300.38</v>
      </c>
      <c r="D505" s="14">
        <v>203.61</v>
      </c>
      <c r="E505" s="8">
        <v>113.25</v>
      </c>
      <c r="F505" s="15">
        <f t="shared" si="92"/>
        <v>232.98625410096622</v>
      </c>
      <c r="G505" s="8">
        <v>0.87</v>
      </c>
      <c r="H505" s="4">
        <v>456.44</v>
      </c>
      <c r="J505" s="14">
        <v>1</v>
      </c>
      <c r="K505" s="47">
        <f t="shared" si="93"/>
        <v>0</v>
      </c>
      <c r="L505" s="15">
        <f t="shared" si="86"/>
        <v>234.0344827586207</v>
      </c>
      <c r="M505" s="47">
        <f t="shared" si="87"/>
        <v>115.39110459691042</v>
      </c>
      <c r="N505" s="15">
        <f t="shared" si="88"/>
        <v>203.61</v>
      </c>
      <c r="O505" s="47">
        <f t="shared" si="94"/>
        <v>0</v>
      </c>
      <c r="P505" s="15">
        <f t="shared" si="95"/>
        <v>115.39110459691042</v>
      </c>
      <c r="Q505" s="47">
        <f t="shared" si="96"/>
        <v>-2.7197714159528203</v>
      </c>
      <c r="R505" s="15">
        <f t="shared" si="89"/>
        <v>53.25</v>
      </c>
      <c r="S505" s="47">
        <f t="shared" si="90"/>
        <v>210.45805900463876</v>
      </c>
      <c r="T505" s="6">
        <f t="shared" si="91"/>
        <v>0.96746116999735421</v>
      </c>
      <c r="U505" s="4" t="s">
        <v>522</v>
      </c>
      <c r="AJ505" s="14">
        <v>0.9</v>
      </c>
      <c r="AK505" s="14">
        <v>1</v>
      </c>
    </row>
    <row r="506" spans="2:37" x14ac:dyDescent="0.25">
      <c r="B506" s="16" t="s">
        <v>523</v>
      </c>
      <c r="C506" s="8">
        <v>278.39999999999998</v>
      </c>
      <c r="D506" s="14">
        <v>189.89</v>
      </c>
      <c r="E506" s="8">
        <v>112.09</v>
      </c>
      <c r="F506" s="15">
        <f t="shared" si="92"/>
        <v>220.50483033258024</v>
      </c>
      <c r="G506" s="8">
        <v>0.85</v>
      </c>
      <c r="H506" s="4">
        <v>456.89</v>
      </c>
      <c r="J506" s="14">
        <v>1</v>
      </c>
      <c r="K506" s="47">
        <f t="shared" si="93"/>
        <v>0</v>
      </c>
      <c r="L506" s="15">
        <f t="shared" si="86"/>
        <v>223.39999999999998</v>
      </c>
      <c r="M506" s="47">
        <f t="shared" si="87"/>
        <v>117.68325241936508</v>
      </c>
      <c r="N506" s="15">
        <f t="shared" si="88"/>
        <v>189.89</v>
      </c>
      <c r="O506" s="47">
        <f t="shared" si="94"/>
        <v>0</v>
      </c>
      <c r="P506" s="15">
        <f t="shared" si="95"/>
        <v>117.68325241936508</v>
      </c>
      <c r="Q506" s="47">
        <f t="shared" si="96"/>
        <v>2.2921478224546519</v>
      </c>
      <c r="R506" s="15">
        <f t="shared" si="89"/>
        <v>52.09</v>
      </c>
      <c r="S506" s="47">
        <f t="shared" si="90"/>
        <v>196.90500298367229</v>
      </c>
      <c r="T506" s="6">
        <f t="shared" si="91"/>
        <v>0.96437366812739644</v>
      </c>
      <c r="U506" s="4" t="s">
        <v>523</v>
      </c>
      <c r="AJ506" s="14">
        <v>0.9</v>
      </c>
      <c r="AK506" s="14">
        <v>1</v>
      </c>
    </row>
    <row r="507" spans="2:37" x14ac:dyDescent="0.25">
      <c r="B507" s="16" t="s">
        <v>524</v>
      </c>
      <c r="C507" s="8">
        <v>336.06</v>
      </c>
      <c r="D507" s="14">
        <v>193.26</v>
      </c>
      <c r="E507" s="8">
        <v>112.63</v>
      </c>
      <c r="F507" s="15">
        <f t="shared" si="92"/>
        <v>223.68492237967226</v>
      </c>
      <c r="G507" s="8">
        <v>0.86</v>
      </c>
      <c r="H507" s="4">
        <v>456.71</v>
      </c>
      <c r="J507" s="14">
        <v>1</v>
      </c>
      <c r="K507" s="47">
        <f t="shared" si="93"/>
        <v>0</v>
      </c>
      <c r="L507" s="15">
        <f t="shared" si="86"/>
        <v>224.72093023255815</v>
      </c>
      <c r="M507" s="47">
        <f t="shared" si="87"/>
        <v>114.67374976247292</v>
      </c>
      <c r="N507" s="15">
        <f t="shared" si="88"/>
        <v>193.26</v>
      </c>
      <c r="O507" s="47">
        <f t="shared" si="94"/>
        <v>0</v>
      </c>
      <c r="P507" s="15">
        <f t="shared" si="95"/>
        <v>114.67374976247292</v>
      </c>
      <c r="Q507" s="47">
        <f t="shared" si="96"/>
        <v>-3.0095026568921526</v>
      </c>
      <c r="R507" s="15">
        <f t="shared" si="89"/>
        <v>52.629999999999995</v>
      </c>
      <c r="S507" s="47">
        <f t="shared" si="90"/>
        <v>200.29813903279279</v>
      </c>
      <c r="T507" s="6">
        <f t="shared" si="91"/>
        <v>0.96486168535175199</v>
      </c>
      <c r="U507" s="4" t="s">
        <v>524</v>
      </c>
      <c r="AJ507" s="14">
        <v>0.9</v>
      </c>
      <c r="AK507" s="14">
        <v>1</v>
      </c>
    </row>
    <row r="508" spans="2:37" x14ac:dyDescent="0.25">
      <c r="B508" s="16" t="s">
        <v>525</v>
      </c>
      <c r="C508" s="8">
        <v>320.74</v>
      </c>
      <c r="D508" s="14">
        <v>196.59</v>
      </c>
      <c r="E508" s="8">
        <v>112.44</v>
      </c>
      <c r="F508" s="15">
        <f t="shared" si="92"/>
        <v>226.47379914683287</v>
      </c>
      <c r="G508" s="8">
        <v>0.86</v>
      </c>
      <c r="H508" s="4">
        <v>457.11</v>
      </c>
      <c r="J508" s="14">
        <v>1</v>
      </c>
      <c r="K508" s="47">
        <f t="shared" si="93"/>
        <v>0</v>
      </c>
      <c r="L508" s="15">
        <f t="shared" si="86"/>
        <v>228.59302325581396</v>
      </c>
      <c r="M508" s="47">
        <f t="shared" si="87"/>
        <v>116.64965572702346</v>
      </c>
      <c r="N508" s="15">
        <f t="shared" si="88"/>
        <v>196.59</v>
      </c>
      <c r="O508" s="47">
        <f t="shared" si="94"/>
        <v>0</v>
      </c>
      <c r="P508" s="15">
        <f t="shared" si="95"/>
        <v>116.64965572702346</v>
      </c>
      <c r="Q508" s="47">
        <f t="shared" si="96"/>
        <v>1.9759059645505346</v>
      </c>
      <c r="R508" s="15">
        <f t="shared" si="89"/>
        <v>52.44</v>
      </c>
      <c r="S508" s="47">
        <f t="shared" si="90"/>
        <v>203.46395675893066</v>
      </c>
      <c r="T508" s="6">
        <f t="shared" si="91"/>
        <v>0.96621535888503784</v>
      </c>
      <c r="U508" s="4" t="s">
        <v>525</v>
      </c>
      <c r="AJ508" s="14">
        <v>0.9</v>
      </c>
      <c r="AK508" s="14">
        <v>1</v>
      </c>
    </row>
    <row r="509" spans="2:37" x14ac:dyDescent="0.25">
      <c r="B509" s="16" t="s">
        <v>526</v>
      </c>
      <c r="C509" s="8">
        <v>228.02</v>
      </c>
      <c r="D509" s="14">
        <v>190.83</v>
      </c>
      <c r="E509" s="8">
        <v>114.13</v>
      </c>
      <c r="F509" s="15">
        <f t="shared" si="92"/>
        <v>222.35499949405232</v>
      </c>
      <c r="G509" s="8">
        <v>0.85</v>
      </c>
      <c r="H509" s="4">
        <v>456.67</v>
      </c>
      <c r="J509" s="14">
        <v>1</v>
      </c>
      <c r="K509" s="47">
        <f t="shared" si="93"/>
        <v>0</v>
      </c>
      <c r="L509" s="15">
        <f t="shared" si="86"/>
        <v>224.5058823529412</v>
      </c>
      <c r="M509" s="47">
        <f t="shared" si="87"/>
        <v>118.26581209746402</v>
      </c>
      <c r="N509" s="15">
        <f t="shared" si="88"/>
        <v>190.83</v>
      </c>
      <c r="O509" s="47">
        <f t="shared" si="94"/>
        <v>0</v>
      </c>
      <c r="P509" s="15">
        <f t="shared" si="95"/>
        <v>118.26581209746402</v>
      </c>
      <c r="Q509" s="47">
        <f t="shared" si="96"/>
        <v>1.6161563704405637</v>
      </c>
      <c r="R509" s="15">
        <f t="shared" si="89"/>
        <v>54.129999999999995</v>
      </c>
      <c r="S509" s="47">
        <f t="shared" si="90"/>
        <v>198.35862925519524</v>
      </c>
      <c r="T509" s="6">
        <f t="shared" si="91"/>
        <v>0.96204536559128273</v>
      </c>
      <c r="U509" s="4" t="s">
        <v>526</v>
      </c>
      <c r="AJ509" s="14">
        <v>0.9</v>
      </c>
      <c r="AK509" s="14">
        <v>1</v>
      </c>
    </row>
    <row r="510" spans="2:37" x14ac:dyDescent="0.25">
      <c r="B510" s="16" t="s">
        <v>527</v>
      </c>
      <c r="C510" s="8">
        <v>312.12</v>
      </c>
      <c r="D510" s="14">
        <v>202.43</v>
      </c>
      <c r="E510" s="8">
        <v>114.14</v>
      </c>
      <c r="F510" s="15">
        <f t="shared" si="92"/>
        <v>232.3915757939603</v>
      </c>
      <c r="G510" s="8">
        <v>0.86</v>
      </c>
      <c r="H510" s="4">
        <v>456.83</v>
      </c>
      <c r="J510" s="14">
        <v>1</v>
      </c>
      <c r="K510" s="47">
        <f t="shared" si="93"/>
        <v>0</v>
      </c>
      <c r="L510" s="15">
        <f t="shared" si="86"/>
        <v>235.38372093023256</v>
      </c>
      <c r="M510" s="47">
        <f t="shared" si="87"/>
        <v>120.11490822941838</v>
      </c>
      <c r="N510" s="15">
        <f t="shared" si="88"/>
        <v>202.43</v>
      </c>
      <c r="O510" s="47">
        <f t="shared" si="94"/>
        <v>0</v>
      </c>
      <c r="P510" s="15">
        <f t="shared" si="95"/>
        <v>120.11490822941838</v>
      </c>
      <c r="Q510" s="47">
        <f t="shared" si="96"/>
        <v>1.8490961319543544</v>
      </c>
      <c r="R510" s="15">
        <f t="shared" si="89"/>
        <v>54.14</v>
      </c>
      <c r="S510" s="47">
        <f t="shared" si="90"/>
        <v>209.54485080764931</v>
      </c>
      <c r="T510" s="6">
        <f t="shared" si="91"/>
        <v>0.96604616729914139</v>
      </c>
      <c r="U510" s="4" t="s">
        <v>527</v>
      </c>
      <c r="AJ510" s="14">
        <v>0.9</v>
      </c>
      <c r="AK510" s="14">
        <v>1</v>
      </c>
    </row>
    <row r="511" spans="2:37" x14ac:dyDescent="0.25">
      <c r="B511" s="16" t="s">
        <v>528</v>
      </c>
      <c r="C511" s="8">
        <v>235.84</v>
      </c>
      <c r="D511" s="14">
        <v>187.92</v>
      </c>
      <c r="E511" s="8">
        <v>112.36</v>
      </c>
      <c r="F511" s="15">
        <f t="shared" si="92"/>
        <v>218.94907170390104</v>
      </c>
      <c r="G511" s="8">
        <v>0.85</v>
      </c>
      <c r="H511" s="4">
        <v>457.88</v>
      </c>
      <c r="J511" s="14">
        <v>1</v>
      </c>
      <c r="K511" s="47">
        <f t="shared" si="93"/>
        <v>0</v>
      </c>
      <c r="L511" s="15">
        <f t="shared" si="86"/>
        <v>221.08235294117645</v>
      </c>
      <c r="M511" s="47">
        <f t="shared" si="87"/>
        <v>116.46235607271096</v>
      </c>
      <c r="N511" s="15">
        <f t="shared" si="88"/>
        <v>187.92</v>
      </c>
      <c r="O511" s="47">
        <f t="shared" si="94"/>
        <v>0</v>
      </c>
      <c r="P511" s="15">
        <f t="shared" si="95"/>
        <v>116.46235607271096</v>
      </c>
      <c r="Q511" s="47">
        <f t="shared" si="96"/>
        <v>-3.6525521567074151</v>
      </c>
      <c r="R511" s="15">
        <f t="shared" si="89"/>
        <v>52.36</v>
      </c>
      <c r="S511" s="47">
        <f t="shared" si="90"/>
        <v>195.07817920003251</v>
      </c>
      <c r="T511" s="6">
        <f t="shared" si="91"/>
        <v>0.96330609999854189</v>
      </c>
      <c r="U511" s="4" t="s">
        <v>528</v>
      </c>
      <c r="AJ511" s="14">
        <v>0.9</v>
      </c>
      <c r="AK511" s="14">
        <v>1</v>
      </c>
    </row>
    <row r="512" spans="2:37" x14ac:dyDescent="0.25">
      <c r="B512" s="16" t="s">
        <v>529</v>
      </c>
      <c r="C512" s="8">
        <v>365.6</v>
      </c>
      <c r="D512" s="14">
        <v>200.24</v>
      </c>
      <c r="E512" s="8">
        <v>114.88</v>
      </c>
      <c r="F512" s="15">
        <f t="shared" si="92"/>
        <v>230.85378922599475</v>
      </c>
      <c r="G512" s="8">
        <v>0.86</v>
      </c>
      <c r="H512" s="4">
        <v>458.08</v>
      </c>
      <c r="J512" s="14">
        <v>1</v>
      </c>
      <c r="K512" s="47">
        <f t="shared" si="93"/>
        <v>0</v>
      </c>
      <c r="L512" s="15">
        <f t="shared" si="86"/>
        <v>232.83720930232559</v>
      </c>
      <c r="M512" s="47">
        <f t="shared" si="87"/>
        <v>118.81543854102028</v>
      </c>
      <c r="N512" s="15">
        <f t="shared" si="88"/>
        <v>200.24</v>
      </c>
      <c r="O512" s="47">
        <f t="shared" si="94"/>
        <v>0</v>
      </c>
      <c r="P512" s="15">
        <f t="shared" si="95"/>
        <v>118.81543854102028</v>
      </c>
      <c r="Q512" s="47">
        <f t="shared" si="96"/>
        <v>2.3530824683093243</v>
      </c>
      <c r="R512" s="15">
        <f t="shared" si="89"/>
        <v>54.879999999999995</v>
      </c>
      <c r="S512" s="47">
        <f t="shared" si="90"/>
        <v>207.62435309953406</v>
      </c>
      <c r="T512" s="6">
        <f t="shared" si="91"/>
        <v>0.9644340705254647</v>
      </c>
      <c r="U512" s="4" t="s">
        <v>529</v>
      </c>
      <c r="AJ512" s="14">
        <v>0.9</v>
      </c>
      <c r="AK512" s="14">
        <v>1</v>
      </c>
    </row>
    <row r="513" spans="2:37" x14ac:dyDescent="0.25">
      <c r="B513" s="16" t="s">
        <v>530</v>
      </c>
      <c r="C513" s="8">
        <v>231.98</v>
      </c>
      <c r="D513" s="14">
        <v>187.64</v>
      </c>
      <c r="E513" s="8">
        <v>112.37</v>
      </c>
      <c r="F513" s="15">
        <f t="shared" si="92"/>
        <v>218.7139375988645</v>
      </c>
      <c r="G513" s="8">
        <v>0.85</v>
      </c>
      <c r="H513" s="4">
        <v>457.39</v>
      </c>
      <c r="J513" s="14">
        <v>1</v>
      </c>
      <c r="K513" s="47">
        <f t="shared" si="93"/>
        <v>0</v>
      </c>
      <c r="L513" s="15">
        <f t="shared" si="86"/>
        <v>220.75294117647059</v>
      </c>
      <c r="M513" s="47">
        <f t="shared" si="87"/>
        <v>116.28882765795811</v>
      </c>
      <c r="N513" s="15">
        <f t="shared" si="88"/>
        <v>187.64</v>
      </c>
      <c r="O513" s="47">
        <f t="shared" si="94"/>
        <v>0</v>
      </c>
      <c r="P513" s="15">
        <f t="shared" si="95"/>
        <v>116.28882765795811</v>
      </c>
      <c r="Q513" s="47">
        <f t="shared" si="96"/>
        <v>-2.5266108830621761</v>
      </c>
      <c r="R513" s="15">
        <f t="shared" si="89"/>
        <v>52.370000000000005</v>
      </c>
      <c r="S513" s="47">
        <f t="shared" si="90"/>
        <v>194.81115599472221</v>
      </c>
      <c r="T513" s="6">
        <f t="shared" si="91"/>
        <v>0.96318919233292521</v>
      </c>
      <c r="U513" s="4" t="s">
        <v>530</v>
      </c>
      <c r="AJ513" s="14">
        <v>0.9</v>
      </c>
      <c r="AK513" s="14">
        <v>1</v>
      </c>
    </row>
    <row r="514" spans="2:37" x14ac:dyDescent="0.25">
      <c r="B514" s="16" t="s">
        <v>531</v>
      </c>
      <c r="C514" s="8">
        <v>227.04</v>
      </c>
      <c r="D514" s="14">
        <v>187.64</v>
      </c>
      <c r="E514" s="8">
        <v>113.12</v>
      </c>
      <c r="F514" s="15">
        <f t="shared" si="92"/>
        <v>219.10021451381556</v>
      </c>
      <c r="G514" s="8">
        <v>0.85</v>
      </c>
      <c r="H514" s="4">
        <v>458.05</v>
      </c>
      <c r="J514" s="14">
        <v>1</v>
      </c>
      <c r="K514" s="47">
        <f t="shared" si="93"/>
        <v>0</v>
      </c>
      <c r="L514" s="15">
        <f t="shared" si="86"/>
        <v>220.75294117647059</v>
      </c>
      <c r="M514" s="47">
        <f t="shared" si="87"/>
        <v>116.28882765795811</v>
      </c>
      <c r="N514" s="15">
        <f t="shared" si="88"/>
        <v>187.64</v>
      </c>
      <c r="O514" s="47">
        <f t="shared" si="94"/>
        <v>0</v>
      </c>
      <c r="P514" s="15">
        <f t="shared" si="95"/>
        <v>116.28882765795811</v>
      </c>
      <c r="Q514" s="47">
        <f t="shared" si="96"/>
        <v>0</v>
      </c>
      <c r="R514" s="15">
        <f t="shared" si="89"/>
        <v>53.120000000000005</v>
      </c>
      <c r="S514" s="47">
        <f t="shared" si="90"/>
        <v>195.01411230985309</v>
      </c>
      <c r="T514" s="6">
        <f t="shared" si="91"/>
        <v>0.9621867760106686</v>
      </c>
      <c r="U514" s="4" t="s">
        <v>531</v>
      </c>
      <c r="AJ514" s="14">
        <v>0.9</v>
      </c>
      <c r="AK514" s="14">
        <v>1</v>
      </c>
    </row>
    <row r="515" spans="2:37" x14ac:dyDescent="0.25">
      <c r="B515" s="16" t="s">
        <v>532</v>
      </c>
      <c r="C515" s="8">
        <v>319.27999999999997</v>
      </c>
      <c r="D515" s="14">
        <v>203.92</v>
      </c>
      <c r="E515" s="8">
        <v>111.29</v>
      </c>
      <c r="F515" s="15">
        <f t="shared" si="92"/>
        <v>232.31192500601426</v>
      </c>
      <c r="G515" s="8">
        <v>0.87</v>
      </c>
      <c r="H515" s="4">
        <v>457.93</v>
      </c>
      <c r="J515" s="14">
        <v>1</v>
      </c>
      <c r="K515" s="47">
        <f t="shared" si="93"/>
        <v>0</v>
      </c>
      <c r="L515" s="15">
        <f t="shared" si="86"/>
        <v>234.39080459770113</v>
      </c>
      <c r="M515" s="47">
        <f t="shared" si="87"/>
        <v>115.5667896930503</v>
      </c>
      <c r="N515" s="15">
        <f t="shared" si="88"/>
        <v>203.92</v>
      </c>
      <c r="O515" s="47">
        <f t="shared" si="94"/>
        <v>0</v>
      </c>
      <c r="P515" s="15">
        <f t="shared" si="95"/>
        <v>115.5667896930503</v>
      </c>
      <c r="Q515" s="47">
        <f t="shared" si="96"/>
        <v>-0.72203796490781258</v>
      </c>
      <c r="R515" s="15">
        <f t="shared" si="89"/>
        <v>51.290000000000006</v>
      </c>
      <c r="S515" s="47">
        <f t="shared" si="90"/>
        <v>210.27132591012023</v>
      </c>
      <c r="T515" s="6">
        <f t="shared" si="91"/>
        <v>0.96979461710896764</v>
      </c>
      <c r="U515" s="4" t="s">
        <v>532</v>
      </c>
      <c r="AJ515" s="14">
        <v>0.9</v>
      </c>
      <c r="AK515" s="14">
        <v>1</v>
      </c>
    </row>
    <row r="516" spans="2:37" x14ac:dyDescent="0.25">
      <c r="B516" s="16" t="s">
        <v>533</v>
      </c>
      <c r="C516" s="8">
        <v>325.08</v>
      </c>
      <c r="D516" s="14">
        <v>200.48</v>
      </c>
      <c r="E516" s="8">
        <v>110.86</v>
      </c>
      <c r="F516" s="15">
        <f t="shared" si="92"/>
        <v>229.08987319390613</v>
      </c>
      <c r="G516" s="8">
        <v>0.87</v>
      </c>
      <c r="H516" s="4">
        <v>457.86</v>
      </c>
      <c r="J516" s="14">
        <v>1</v>
      </c>
      <c r="K516" s="47">
        <f t="shared" si="93"/>
        <v>0</v>
      </c>
      <c r="L516" s="15">
        <f t="shared" ref="L516:L578" si="97">D516/G516</f>
        <v>230.43678160919538</v>
      </c>
      <c r="M516" s="47">
        <f t="shared" ref="M516:M578" si="98">L516*SIN(ACOS(G516))</f>
        <v>113.61725185201414</v>
      </c>
      <c r="N516" s="15">
        <f t="shared" ref="N516:N578" si="99">D516/J516</f>
        <v>200.48</v>
      </c>
      <c r="O516" s="47">
        <f t="shared" si="94"/>
        <v>0</v>
      </c>
      <c r="P516" s="15">
        <f t="shared" si="95"/>
        <v>113.61725185201414</v>
      </c>
      <c r="Q516" s="47">
        <f t="shared" si="96"/>
        <v>-1.949537841036161</v>
      </c>
      <c r="R516" s="15">
        <f t="shared" ref="R516:R578" si="100">E516-$V$4</f>
        <v>50.86</v>
      </c>
      <c r="S516" s="47">
        <f t="shared" ref="S516:S578" si="101">IF(R516&gt;1,SQRT((D516)^2+(R516)^2),0)</f>
        <v>206.83077623990098</v>
      </c>
      <c r="T516" s="6">
        <f t="shared" ref="T516:T578" si="102">IF(S516&gt;0,D516/S516,1)</f>
        <v>0.96929481987470378</v>
      </c>
      <c r="U516" s="4" t="s">
        <v>533</v>
      </c>
      <c r="AJ516" s="14">
        <v>0.9</v>
      </c>
      <c r="AK516" s="14">
        <v>1</v>
      </c>
    </row>
    <row r="517" spans="2:37" x14ac:dyDescent="0.25">
      <c r="B517" s="16" t="s">
        <v>534</v>
      </c>
      <c r="C517" s="8">
        <v>369.14</v>
      </c>
      <c r="D517" s="14">
        <v>210.88</v>
      </c>
      <c r="E517" s="8">
        <v>110.14</v>
      </c>
      <c r="F517" s="15">
        <f t="shared" si="92"/>
        <v>237.91005443234215</v>
      </c>
      <c r="G517" s="8">
        <v>0.88</v>
      </c>
      <c r="H517" s="4">
        <v>457.84</v>
      </c>
      <c r="J517" s="14">
        <v>1</v>
      </c>
      <c r="K517" s="47">
        <f t="shared" si="93"/>
        <v>0</v>
      </c>
      <c r="L517" s="15">
        <f t="shared" si="97"/>
        <v>239.63636363636363</v>
      </c>
      <c r="M517" s="47">
        <f t="shared" si="98"/>
        <v>113.82096633247976</v>
      </c>
      <c r="N517" s="15">
        <f t="shared" si="99"/>
        <v>210.88</v>
      </c>
      <c r="O517" s="47">
        <f t="shared" si="94"/>
        <v>0</v>
      </c>
      <c r="P517" s="15">
        <f t="shared" si="95"/>
        <v>113.82096633247976</v>
      </c>
      <c r="Q517" s="47">
        <f t="shared" si="96"/>
        <v>0.2037144804656208</v>
      </c>
      <c r="R517" s="15">
        <f t="shared" si="100"/>
        <v>50.14</v>
      </c>
      <c r="S517" s="47">
        <f t="shared" si="101"/>
        <v>216.75883834344563</v>
      </c>
      <c r="T517" s="6">
        <f t="shared" si="102"/>
        <v>0.97287843767583371</v>
      </c>
      <c r="U517" s="4" t="s">
        <v>534</v>
      </c>
      <c r="AJ517" s="14">
        <v>0.9</v>
      </c>
      <c r="AK517" s="14">
        <v>1</v>
      </c>
    </row>
    <row r="518" spans="2:37" x14ac:dyDescent="0.25">
      <c r="B518" s="16" t="s">
        <v>535</v>
      </c>
      <c r="C518" s="8">
        <v>241.54</v>
      </c>
      <c r="D518" s="14">
        <v>197</v>
      </c>
      <c r="E518" s="8">
        <v>111.63</v>
      </c>
      <c r="F518" s="15">
        <f t="shared" si="92"/>
        <v>226.42936404097415</v>
      </c>
      <c r="G518" s="8">
        <v>0.86</v>
      </c>
      <c r="H518" s="4">
        <v>457.84</v>
      </c>
      <c r="J518" s="14">
        <v>1</v>
      </c>
      <c r="K518" s="47">
        <f t="shared" si="93"/>
        <v>0</v>
      </c>
      <c r="L518" s="15">
        <f t="shared" si="97"/>
        <v>229.06976744186048</v>
      </c>
      <c r="M518" s="47">
        <f t="shared" si="98"/>
        <v>116.89293544037652</v>
      </c>
      <c r="N518" s="15">
        <f t="shared" si="99"/>
        <v>197</v>
      </c>
      <c r="O518" s="47">
        <f t="shared" si="94"/>
        <v>0</v>
      </c>
      <c r="P518" s="15">
        <f t="shared" si="95"/>
        <v>116.89293544037652</v>
      </c>
      <c r="Q518" s="47">
        <f t="shared" si="96"/>
        <v>3.0719691078967628</v>
      </c>
      <c r="R518" s="15">
        <f t="shared" si="100"/>
        <v>51.629999999999995</v>
      </c>
      <c r="S518" s="47">
        <f t="shared" si="101"/>
        <v>203.65327618282993</v>
      </c>
      <c r="T518" s="6">
        <f t="shared" si="102"/>
        <v>0.96733037490220908</v>
      </c>
      <c r="U518" s="4" t="s">
        <v>535</v>
      </c>
      <c r="AJ518" s="14">
        <v>0.9</v>
      </c>
      <c r="AK518" s="14">
        <v>1</v>
      </c>
    </row>
    <row r="519" spans="2:37" x14ac:dyDescent="0.25">
      <c r="B519" s="16" t="s">
        <v>536</v>
      </c>
      <c r="C519" s="8">
        <v>274.39999999999998</v>
      </c>
      <c r="D519" s="14">
        <v>212.27</v>
      </c>
      <c r="E519" s="8">
        <v>112.32</v>
      </c>
      <c r="F519" s="15">
        <f t="shared" si="92"/>
        <v>240.15481527548016</v>
      </c>
      <c r="G519" s="8">
        <v>0.88</v>
      </c>
      <c r="H519" s="4">
        <v>458.14</v>
      </c>
      <c r="J519" s="14">
        <v>1</v>
      </c>
      <c r="K519" s="47">
        <f t="shared" si="93"/>
        <v>0</v>
      </c>
      <c r="L519" s="15">
        <f t="shared" si="97"/>
        <v>241.21590909090909</v>
      </c>
      <c r="M519" s="47">
        <f t="shared" si="98"/>
        <v>114.57120885525171</v>
      </c>
      <c r="N519" s="15">
        <f t="shared" si="99"/>
        <v>212.27</v>
      </c>
      <c r="O519" s="47">
        <f t="shared" si="94"/>
        <v>0</v>
      </c>
      <c r="P519" s="15">
        <f t="shared" si="95"/>
        <v>114.57120885525171</v>
      </c>
      <c r="Q519" s="47">
        <f t="shared" si="96"/>
        <v>-2.3217265851248072</v>
      </c>
      <c r="R519" s="15">
        <f t="shared" si="100"/>
        <v>52.319999999999993</v>
      </c>
      <c r="S519" s="47">
        <f t="shared" si="101"/>
        <v>218.62281514059782</v>
      </c>
      <c r="T519" s="6">
        <f t="shared" si="102"/>
        <v>0.97094166436146079</v>
      </c>
      <c r="U519" s="4" t="s">
        <v>536</v>
      </c>
      <c r="AJ519" s="14">
        <v>0.9</v>
      </c>
      <c r="AK519" s="14">
        <v>1</v>
      </c>
    </row>
    <row r="520" spans="2:37" x14ac:dyDescent="0.25">
      <c r="B520" s="16" t="s">
        <v>537</v>
      </c>
      <c r="C520" s="8">
        <v>230.96</v>
      </c>
      <c r="D520" s="14">
        <v>196.33</v>
      </c>
      <c r="E520" s="8">
        <v>110.61</v>
      </c>
      <c r="F520" s="15">
        <f t="shared" si="92"/>
        <v>225.34427217038379</v>
      </c>
      <c r="G520" s="8">
        <v>0.86</v>
      </c>
      <c r="H520" s="4">
        <v>458.39</v>
      </c>
      <c r="J520" s="14">
        <v>1</v>
      </c>
      <c r="K520" s="47">
        <f t="shared" si="93"/>
        <v>0</v>
      </c>
      <c r="L520" s="15">
        <f t="shared" si="97"/>
        <v>228.29069767441862</v>
      </c>
      <c r="M520" s="47">
        <f t="shared" si="98"/>
        <v>116.49538078684834</v>
      </c>
      <c r="N520" s="15">
        <f t="shared" si="99"/>
        <v>196.33</v>
      </c>
      <c r="O520" s="47">
        <f t="shared" si="94"/>
        <v>0</v>
      </c>
      <c r="P520" s="15">
        <f t="shared" si="95"/>
        <v>116.49538078684834</v>
      </c>
      <c r="Q520" s="47">
        <f t="shared" si="96"/>
        <v>1.9241719315966321</v>
      </c>
      <c r="R520" s="15">
        <f t="shared" si="100"/>
        <v>50.61</v>
      </c>
      <c r="S520" s="47">
        <f t="shared" si="101"/>
        <v>202.74822070735914</v>
      </c>
      <c r="T520" s="6">
        <f t="shared" si="102"/>
        <v>0.96834388639778501</v>
      </c>
      <c r="U520" s="4" t="s">
        <v>537</v>
      </c>
      <c r="AJ520" s="14">
        <v>0.9</v>
      </c>
      <c r="AK520" s="14">
        <v>1</v>
      </c>
    </row>
    <row r="521" spans="2:37" x14ac:dyDescent="0.25">
      <c r="B521" s="16" t="s">
        <v>538</v>
      </c>
      <c r="C521" s="8">
        <v>377.8</v>
      </c>
      <c r="D521" s="14">
        <v>204.8</v>
      </c>
      <c r="E521" s="8">
        <v>112.11</v>
      </c>
      <c r="F521" s="15">
        <f t="shared" si="92"/>
        <v>233.47739098251034</v>
      </c>
      <c r="G521" s="8">
        <v>0.87</v>
      </c>
      <c r="H521" s="4">
        <v>457.71</v>
      </c>
      <c r="J521" s="14">
        <v>1</v>
      </c>
      <c r="K521" s="47">
        <f t="shared" si="93"/>
        <v>0</v>
      </c>
      <c r="L521" s="15">
        <f t="shared" si="97"/>
        <v>235.40229885057474</v>
      </c>
      <c r="M521" s="47">
        <f t="shared" si="98"/>
        <v>116.06550867564097</v>
      </c>
      <c r="N521" s="15">
        <f t="shared" si="99"/>
        <v>204.8</v>
      </c>
      <c r="O521" s="47">
        <f t="shared" si="94"/>
        <v>0</v>
      </c>
      <c r="P521" s="15">
        <f t="shared" si="95"/>
        <v>116.06550867564097</v>
      </c>
      <c r="Q521" s="47">
        <f t="shared" si="96"/>
        <v>-0.42987211120737356</v>
      </c>
      <c r="R521" s="15">
        <f t="shared" si="100"/>
        <v>52.11</v>
      </c>
      <c r="S521" s="47">
        <f t="shared" si="101"/>
        <v>211.32555950476035</v>
      </c>
      <c r="T521" s="6">
        <f t="shared" si="102"/>
        <v>0.96912082229876528</v>
      </c>
      <c r="U521" s="4" t="s">
        <v>538</v>
      </c>
      <c r="AJ521" s="14">
        <v>0.9</v>
      </c>
      <c r="AK521" s="14">
        <v>1</v>
      </c>
    </row>
    <row r="522" spans="2:37" x14ac:dyDescent="0.25">
      <c r="B522" s="16" t="s">
        <v>539</v>
      </c>
      <c r="C522" s="8">
        <v>289.10000000000002</v>
      </c>
      <c r="D522" s="14">
        <v>197.09</v>
      </c>
      <c r="E522" s="8">
        <v>114.28</v>
      </c>
      <c r="F522" s="15">
        <f t="shared" si="92"/>
        <v>227.82534209345545</v>
      </c>
      <c r="G522" s="8">
        <v>0.86</v>
      </c>
      <c r="H522" s="4">
        <v>461.9</v>
      </c>
      <c r="J522" s="14">
        <v>1</v>
      </c>
      <c r="K522" s="47">
        <f t="shared" si="93"/>
        <v>0</v>
      </c>
      <c r="L522" s="15">
        <f t="shared" si="97"/>
        <v>229.17441860465118</v>
      </c>
      <c r="M522" s="47">
        <f t="shared" si="98"/>
        <v>116.9463383042833</v>
      </c>
      <c r="N522" s="15">
        <f t="shared" si="99"/>
        <v>197.09</v>
      </c>
      <c r="O522" s="47">
        <f t="shared" si="94"/>
        <v>0</v>
      </c>
      <c r="P522" s="15">
        <f t="shared" si="95"/>
        <v>116.9463383042833</v>
      </c>
      <c r="Q522" s="47">
        <f t="shared" si="96"/>
        <v>0.88082962864233139</v>
      </c>
      <c r="R522" s="15">
        <f t="shared" si="100"/>
        <v>54.28</v>
      </c>
      <c r="S522" s="47">
        <f t="shared" si="101"/>
        <v>204.42794941005499</v>
      </c>
      <c r="T522" s="6">
        <f t="shared" si="102"/>
        <v>0.96410496005447843</v>
      </c>
      <c r="U522" s="4" t="s">
        <v>539</v>
      </c>
      <c r="AJ522" s="14">
        <v>0.9</v>
      </c>
      <c r="AK522" s="14">
        <v>1</v>
      </c>
    </row>
    <row r="523" spans="2:37" x14ac:dyDescent="0.25">
      <c r="B523" s="16" t="s">
        <v>540</v>
      </c>
      <c r="C523" s="8">
        <v>229.36</v>
      </c>
      <c r="D523" s="14">
        <v>202.22</v>
      </c>
      <c r="E523" s="8">
        <v>112.02</v>
      </c>
      <c r="F523" s="15">
        <f t="shared" si="92"/>
        <v>231.17397950461466</v>
      </c>
      <c r="G523" s="8">
        <v>0.87</v>
      </c>
      <c r="H523" s="4">
        <v>457.89</v>
      </c>
      <c r="J523" s="14">
        <v>1</v>
      </c>
      <c r="K523" s="47">
        <f t="shared" si="93"/>
        <v>0</v>
      </c>
      <c r="L523" s="15">
        <f t="shared" si="97"/>
        <v>232.43678160919541</v>
      </c>
      <c r="M523" s="47">
        <f t="shared" si="98"/>
        <v>114.60335529486383</v>
      </c>
      <c r="N523" s="15">
        <f t="shared" si="99"/>
        <v>202.22</v>
      </c>
      <c r="O523" s="47">
        <f t="shared" si="94"/>
        <v>0</v>
      </c>
      <c r="P523" s="15">
        <f t="shared" si="95"/>
        <v>114.60335529486383</v>
      </c>
      <c r="Q523" s="47">
        <f t="shared" si="96"/>
        <v>-2.3429830094194699</v>
      </c>
      <c r="R523" s="15">
        <f t="shared" si="100"/>
        <v>52.019999999999996</v>
      </c>
      <c r="S523" s="47">
        <f t="shared" si="101"/>
        <v>208.80375667118633</v>
      </c>
      <c r="T523" s="6">
        <f t="shared" si="102"/>
        <v>0.96846916561202434</v>
      </c>
      <c r="U523" s="4" t="s">
        <v>540</v>
      </c>
      <c r="AJ523" s="14">
        <v>0.9</v>
      </c>
      <c r="AK523" s="14">
        <v>1</v>
      </c>
    </row>
    <row r="524" spans="2:37" x14ac:dyDescent="0.25">
      <c r="B524" s="16" t="s">
        <v>541</v>
      </c>
      <c r="C524" s="8">
        <v>226.54</v>
      </c>
      <c r="D524" s="14">
        <v>197.62</v>
      </c>
      <c r="E524" s="8">
        <v>113.01</v>
      </c>
      <c r="F524" s="15">
        <f t="shared" si="92"/>
        <v>227.65088293261681</v>
      </c>
      <c r="G524" s="8">
        <v>0.86</v>
      </c>
      <c r="H524" s="4">
        <v>458.03</v>
      </c>
      <c r="J524" s="14">
        <v>1</v>
      </c>
      <c r="K524" s="47">
        <f t="shared" si="93"/>
        <v>0</v>
      </c>
      <c r="L524" s="15">
        <f t="shared" si="97"/>
        <v>229.79069767441862</v>
      </c>
      <c r="M524" s="47">
        <f t="shared" si="98"/>
        <v>117.26082183617874</v>
      </c>
      <c r="N524" s="15">
        <f t="shared" si="99"/>
        <v>197.62</v>
      </c>
      <c r="O524" s="47">
        <f t="shared" si="94"/>
        <v>0</v>
      </c>
      <c r="P524" s="15">
        <f t="shared" si="95"/>
        <v>117.26082183617874</v>
      </c>
      <c r="Q524" s="47">
        <f t="shared" si="96"/>
        <v>2.6574665413149035</v>
      </c>
      <c r="R524" s="15">
        <f t="shared" si="100"/>
        <v>53.010000000000005</v>
      </c>
      <c r="S524" s="47">
        <f t="shared" si="101"/>
        <v>204.60626701056839</v>
      </c>
      <c r="T524" s="6">
        <f t="shared" si="102"/>
        <v>0.96585506830928336</v>
      </c>
      <c r="U524" s="4" t="s">
        <v>541</v>
      </c>
      <c r="AJ524" s="14">
        <v>0.9</v>
      </c>
      <c r="AK524" s="14">
        <v>1</v>
      </c>
    </row>
    <row r="525" spans="2:37" x14ac:dyDescent="0.25">
      <c r="B525" s="16" t="s">
        <v>542</v>
      </c>
      <c r="C525" s="8">
        <v>320.77999999999997</v>
      </c>
      <c r="D525" s="14">
        <v>194.87</v>
      </c>
      <c r="E525" s="8">
        <v>114.28</v>
      </c>
      <c r="F525" s="15">
        <f t="shared" si="92"/>
        <v>225.90758132475327</v>
      </c>
      <c r="G525" s="8">
        <v>0.85</v>
      </c>
      <c r="H525" s="4">
        <v>458.79</v>
      </c>
      <c r="J525" s="14">
        <v>1</v>
      </c>
      <c r="K525" s="47">
        <f t="shared" si="93"/>
        <v>0</v>
      </c>
      <c r="L525" s="15">
        <f t="shared" si="97"/>
        <v>229.25882352941179</v>
      </c>
      <c r="M525" s="47">
        <f t="shared" si="98"/>
        <v>120.76957922461254</v>
      </c>
      <c r="N525" s="15">
        <f t="shared" si="99"/>
        <v>194.87</v>
      </c>
      <c r="O525" s="47">
        <f t="shared" si="94"/>
        <v>0</v>
      </c>
      <c r="P525" s="15">
        <f t="shared" si="95"/>
        <v>120.76957922461254</v>
      </c>
      <c r="Q525" s="47">
        <f t="shared" si="96"/>
        <v>3.508757388433807</v>
      </c>
      <c r="R525" s="15">
        <f t="shared" si="100"/>
        <v>54.28</v>
      </c>
      <c r="S525" s="47">
        <f t="shared" si="101"/>
        <v>202.28849522402408</v>
      </c>
      <c r="T525" s="6">
        <f t="shared" si="102"/>
        <v>0.96332715206661423</v>
      </c>
      <c r="U525" s="4" t="s">
        <v>542</v>
      </c>
      <c r="AJ525" s="14">
        <v>0.9</v>
      </c>
      <c r="AK525" s="14">
        <v>1</v>
      </c>
    </row>
    <row r="526" spans="2:37" x14ac:dyDescent="0.25">
      <c r="B526" s="16" t="s">
        <v>543</v>
      </c>
      <c r="C526" s="8">
        <v>325.16000000000003</v>
      </c>
      <c r="D526" s="14">
        <v>201.38</v>
      </c>
      <c r="E526" s="8">
        <v>115.15</v>
      </c>
      <c r="F526" s="15">
        <f t="shared" si="92"/>
        <v>231.97721202738859</v>
      </c>
      <c r="G526" s="8">
        <v>0.86</v>
      </c>
      <c r="H526" s="4">
        <v>458.8</v>
      </c>
      <c r="J526" s="14">
        <v>1</v>
      </c>
      <c r="K526" s="47">
        <f t="shared" si="93"/>
        <v>0</v>
      </c>
      <c r="L526" s="15">
        <f t="shared" si="97"/>
        <v>234.16279069767441</v>
      </c>
      <c r="M526" s="47">
        <f t="shared" si="98"/>
        <v>119.4918748171727</v>
      </c>
      <c r="N526" s="15">
        <f t="shared" si="99"/>
        <v>201.38</v>
      </c>
      <c r="O526" s="47">
        <f t="shared" si="94"/>
        <v>0</v>
      </c>
      <c r="P526" s="15">
        <f t="shared" si="95"/>
        <v>119.4918748171727</v>
      </c>
      <c r="Q526" s="47">
        <f t="shared" si="96"/>
        <v>-1.2777044074398418</v>
      </c>
      <c r="R526" s="15">
        <f t="shared" si="100"/>
        <v>55.150000000000006</v>
      </c>
      <c r="S526" s="47">
        <f t="shared" si="101"/>
        <v>208.79517930258831</v>
      </c>
      <c r="T526" s="6">
        <f t="shared" si="102"/>
        <v>0.96448586922669244</v>
      </c>
      <c r="U526" s="4" t="s">
        <v>543</v>
      </c>
      <c r="AJ526" s="14">
        <v>0.9</v>
      </c>
      <c r="AK526" s="14">
        <v>1</v>
      </c>
    </row>
    <row r="527" spans="2:37" x14ac:dyDescent="0.25">
      <c r="B527" s="16" t="s">
        <v>544</v>
      </c>
      <c r="C527" s="8">
        <v>231</v>
      </c>
      <c r="D527" s="14">
        <v>196.92</v>
      </c>
      <c r="E527" s="8">
        <v>113.61</v>
      </c>
      <c r="F527" s="15">
        <f t="shared" si="92"/>
        <v>227.34273355442878</v>
      </c>
      <c r="G527" s="8">
        <v>0.86</v>
      </c>
      <c r="H527" s="4">
        <v>459.13</v>
      </c>
      <c r="J527" s="14">
        <v>1</v>
      </c>
      <c r="K527" s="47">
        <f t="shared" si="93"/>
        <v>0</v>
      </c>
      <c r="L527" s="15">
        <f t="shared" si="97"/>
        <v>228.97674418604649</v>
      </c>
      <c r="M527" s="47">
        <f t="shared" si="98"/>
        <v>116.84546622801493</v>
      </c>
      <c r="N527" s="15">
        <f t="shared" si="99"/>
        <v>196.92</v>
      </c>
      <c r="O527" s="47">
        <f t="shared" si="94"/>
        <v>0</v>
      </c>
      <c r="P527" s="15">
        <f t="shared" si="95"/>
        <v>116.84546622801493</v>
      </c>
      <c r="Q527" s="47">
        <f t="shared" si="96"/>
        <v>-2.6464085891577724</v>
      </c>
      <c r="R527" s="15">
        <f t="shared" si="100"/>
        <v>53.61</v>
      </c>
      <c r="S527" s="47">
        <f t="shared" si="101"/>
        <v>204.08703657998464</v>
      </c>
      <c r="T527" s="6">
        <f t="shared" si="102"/>
        <v>0.96488245064416045</v>
      </c>
      <c r="U527" s="4" t="s">
        <v>544</v>
      </c>
      <c r="AJ527" s="14">
        <v>0.9</v>
      </c>
      <c r="AK527" s="14">
        <v>1</v>
      </c>
    </row>
    <row r="528" spans="2:37" x14ac:dyDescent="0.25">
      <c r="B528" s="16" t="s">
        <v>545</v>
      </c>
      <c r="C528" s="8">
        <v>305.64</v>
      </c>
      <c r="D528" s="14">
        <v>203.73</v>
      </c>
      <c r="E528" s="8">
        <v>112.72</v>
      </c>
      <c r="F528" s="15">
        <f t="shared" si="92"/>
        <v>232.83408534834413</v>
      </c>
      <c r="G528" s="8">
        <v>0.87</v>
      </c>
      <c r="H528" s="4">
        <v>458.77</v>
      </c>
      <c r="J528" s="14">
        <v>1</v>
      </c>
      <c r="K528" s="47">
        <f t="shared" si="93"/>
        <v>0</v>
      </c>
      <c r="L528" s="15">
        <f t="shared" si="97"/>
        <v>234.17241379310343</v>
      </c>
      <c r="M528" s="47">
        <f t="shared" si="98"/>
        <v>115.45911173090005</v>
      </c>
      <c r="N528" s="15">
        <f t="shared" si="99"/>
        <v>203.73</v>
      </c>
      <c r="O528" s="47">
        <f t="shared" si="94"/>
        <v>0</v>
      </c>
      <c r="P528" s="15">
        <f t="shared" si="95"/>
        <v>115.45911173090005</v>
      </c>
      <c r="Q528" s="47">
        <f t="shared" si="96"/>
        <v>-1.3863544971148798</v>
      </c>
      <c r="R528" s="15">
        <f t="shared" si="100"/>
        <v>52.72</v>
      </c>
      <c r="S528" s="47">
        <f t="shared" si="101"/>
        <v>210.44075484563345</v>
      </c>
      <c r="T528" s="6">
        <f t="shared" si="102"/>
        <v>0.96811095431321725</v>
      </c>
      <c r="U528" s="4" t="s">
        <v>545</v>
      </c>
      <c r="AJ528" s="14">
        <v>0.9</v>
      </c>
      <c r="AK528" s="14">
        <v>1</v>
      </c>
    </row>
    <row r="529" spans="2:37" x14ac:dyDescent="0.25">
      <c r="B529" s="16" t="s">
        <v>546</v>
      </c>
      <c r="C529" s="8">
        <v>318.38</v>
      </c>
      <c r="D529" s="14">
        <v>192.55</v>
      </c>
      <c r="E529" s="8">
        <v>112.38</v>
      </c>
      <c r="F529" s="15">
        <f t="shared" si="92"/>
        <v>222.94565907413403</v>
      </c>
      <c r="G529" s="8">
        <v>0.86</v>
      </c>
      <c r="H529" s="4">
        <v>459.62</v>
      </c>
      <c r="J529" s="14">
        <v>1</v>
      </c>
      <c r="K529" s="47">
        <f t="shared" si="93"/>
        <v>0</v>
      </c>
      <c r="L529" s="15">
        <f t="shared" si="97"/>
        <v>223.89534883720933</v>
      </c>
      <c r="M529" s="47">
        <f t="shared" si="98"/>
        <v>114.25246050276397</v>
      </c>
      <c r="N529" s="15">
        <f t="shared" si="99"/>
        <v>192.55</v>
      </c>
      <c r="O529" s="47">
        <f t="shared" si="94"/>
        <v>0</v>
      </c>
      <c r="P529" s="15">
        <f t="shared" si="95"/>
        <v>114.25246050276397</v>
      </c>
      <c r="Q529" s="47">
        <f t="shared" si="96"/>
        <v>-1.2066512281360815</v>
      </c>
      <c r="R529" s="15">
        <f t="shared" si="100"/>
        <v>52.379999999999995</v>
      </c>
      <c r="S529" s="47">
        <f t="shared" si="101"/>
        <v>199.5474051447425</v>
      </c>
      <c r="T529" s="6">
        <f t="shared" si="102"/>
        <v>0.96493361996029514</v>
      </c>
      <c r="U529" s="4" t="s">
        <v>546</v>
      </c>
      <c r="AJ529" s="14">
        <v>0.9</v>
      </c>
      <c r="AK529" s="14">
        <v>1</v>
      </c>
    </row>
    <row r="530" spans="2:37" x14ac:dyDescent="0.25">
      <c r="B530" s="16" t="s">
        <v>547</v>
      </c>
      <c r="C530" s="8">
        <v>280.27999999999997</v>
      </c>
      <c r="D530" s="14">
        <v>203</v>
      </c>
      <c r="E530" s="8">
        <v>113.96</v>
      </c>
      <c r="F530" s="15">
        <f t="shared" ref="F530:F546" si="103">SQRT((D530)^2+(E530)^2)</f>
        <v>232.80008934706188</v>
      </c>
      <c r="G530" s="8">
        <v>0.86</v>
      </c>
      <c r="H530" s="4">
        <v>460.19</v>
      </c>
      <c r="J530" s="14">
        <v>1</v>
      </c>
      <c r="K530" s="47">
        <f t="shared" si="93"/>
        <v>0</v>
      </c>
      <c r="L530" s="15">
        <f t="shared" si="97"/>
        <v>236.04651162790699</v>
      </c>
      <c r="M530" s="47">
        <f t="shared" si="98"/>
        <v>120.45312636749459</v>
      </c>
      <c r="N530" s="15">
        <f t="shared" si="99"/>
        <v>203</v>
      </c>
      <c r="O530" s="47">
        <f t="shared" si="94"/>
        <v>0</v>
      </c>
      <c r="P530" s="15">
        <f t="shared" si="95"/>
        <v>120.45312636749459</v>
      </c>
      <c r="Q530" s="47">
        <f t="shared" si="96"/>
        <v>6.2006658647306239</v>
      </c>
      <c r="R530" s="15">
        <f t="shared" si="100"/>
        <v>53.959999999999994</v>
      </c>
      <c r="S530" s="47">
        <f t="shared" si="101"/>
        <v>210.04923613286479</v>
      </c>
      <c r="T530" s="6">
        <f t="shared" si="102"/>
        <v>0.96644007727594938</v>
      </c>
      <c r="U530" s="4" t="s">
        <v>547</v>
      </c>
      <c r="AJ530" s="14">
        <v>0.9</v>
      </c>
      <c r="AK530" s="14">
        <v>1</v>
      </c>
    </row>
    <row r="531" spans="2:37" x14ac:dyDescent="0.25">
      <c r="B531" s="16" t="s">
        <v>548</v>
      </c>
      <c r="C531" s="8">
        <v>320.60000000000002</v>
      </c>
      <c r="D531" s="14">
        <v>195.13</v>
      </c>
      <c r="E531" s="8">
        <v>115.14</v>
      </c>
      <c r="F531" s="15">
        <f t="shared" si="103"/>
        <v>226.56773049134776</v>
      </c>
      <c r="G531" s="8">
        <v>0.85</v>
      </c>
      <c r="H531" s="4">
        <v>459.92</v>
      </c>
      <c r="J531" s="14">
        <v>1</v>
      </c>
      <c r="K531" s="47">
        <f t="shared" si="93"/>
        <v>0</v>
      </c>
      <c r="L531" s="15">
        <f t="shared" si="97"/>
        <v>229.56470588235294</v>
      </c>
      <c r="M531" s="47">
        <f t="shared" si="98"/>
        <v>120.93071275259734</v>
      </c>
      <c r="N531" s="15">
        <f t="shared" si="99"/>
        <v>195.13</v>
      </c>
      <c r="O531" s="47">
        <f t="shared" si="94"/>
        <v>0</v>
      </c>
      <c r="P531" s="15">
        <f t="shared" si="95"/>
        <v>120.93071275259734</v>
      </c>
      <c r="Q531" s="47">
        <f t="shared" si="96"/>
        <v>0.47758638510275375</v>
      </c>
      <c r="R531" s="15">
        <f t="shared" si="100"/>
        <v>55.14</v>
      </c>
      <c r="S531" s="47">
        <f t="shared" si="101"/>
        <v>202.77114316391274</v>
      </c>
      <c r="T531" s="6">
        <f t="shared" si="102"/>
        <v>0.96231641719484751</v>
      </c>
      <c r="U531" s="4" t="s">
        <v>548</v>
      </c>
      <c r="AJ531" s="14">
        <v>0.9</v>
      </c>
      <c r="AK531" s="14">
        <v>1</v>
      </c>
    </row>
    <row r="532" spans="2:37" x14ac:dyDescent="0.25">
      <c r="B532" s="16" t="s">
        <v>549</v>
      </c>
      <c r="C532" s="8">
        <v>287.56</v>
      </c>
      <c r="D532" s="14">
        <v>204.79</v>
      </c>
      <c r="E532" s="8">
        <v>114.54</v>
      </c>
      <c r="F532" s="15">
        <f t="shared" si="103"/>
        <v>234.64516977768793</v>
      </c>
      <c r="G532" s="8">
        <v>0.86</v>
      </c>
      <c r="H532" s="4">
        <v>460.79</v>
      </c>
      <c r="J532" s="14">
        <v>1</v>
      </c>
      <c r="K532" s="47">
        <f t="shared" si="93"/>
        <v>0</v>
      </c>
      <c r="L532" s="15">
        <f t="shared" si="97"/>
        <v>238.12790697674419</v>
      </c>
      <c r="M532" s="47">
        <f t="shared" si="98"/>
        <v>121.51524999408481</v>
      </c>
      <c r="N532" s="15">
        <f t="shared" si="99"/>
        <v>204.79</v>
      </c>
      <c r="O532" s="47">
        <f t="shared" si="94"/>
        <v>0</v>
      </c>
      <c r="P532" s="15">
        <f t="shared" si="95"/>
        <v>121.51524999408481</v>
      </c>
      <c r="Q532" s="47">
        <f t="shared" si="96"/>
        <v>0.58453724148746744</v>
      </c>
      <c r="R532" s="15">
        <f t="shared" si="100"/>
        <v>54.540000000000006</v>
      </c>
      <c r="S532" s="47">
        <f t="shared" si="101"/>
        <v>211.92818524207675</v>
      </c>
      <c r="T532" s="6">
        <f t="shared" si="102"/>
        <v>0.96631790512468596</v>
      </c>
      <c r="U532" s="4" t="s">
        <v>549</v>
      </c>
      <c r="AJ532" s="14">
        <v>0.9</v>
      </c>
      <c r="AK532" s="14">
        <v>1</v>
      </c>
    </row>
    <row r="533" spans="2:37" x14ac:dyDescent="0.25">
      <c r="B533" s="16" t="s">
        <v>550</v>
      </c>
      <c r="C533" s="8">
        <v>333.12</v>
      </c>
      <c r="D533" s="14">
        <v>193.25</v>
      </c>
      <c r="E533" s="8">
        <v>114.91</v>
      </c>
      <c r="F533" s="15">
        <f t="shared" si="103"/>
        <v>224.83298379019035</v>
      </c>
      <c r="G533" s="8">
        <v>0.85</v>
      </c>
      <c r="H533" s="4">
        <v>460.67</v>
      </c>
      <c r="J533" s="14">
        <v>1</v>
      </c>
      <c r="K533" s="47">
        <f t="shared" si="93"/>
        <v>0</v>
      </c>
      <c r="L533" s="15">
        <f t="shared" si="97"/>
        <v>227.35294117647061</v>
      </c>
      <c r="M533" s="47">
        <f t="shared" si="98"/>
        <v>119.76559339639952</v>
      </c>
      <c r="N533" s="15">
        <f t="shared" si="99"/>
        <v>193.25</v>
      </c>
      <c r="O533" s="47">
        <f t="shared" si="94"/>
        <v>0</v>
      </c>
      <c r="P533" s="15">
        <f t="shared" si="95"/>
        <v>119.76559339639952</v>
      </c>
      <c r="Q533" s="47">
        <f t="shared" si="96"/>
        <v>-1.7496565976852878</v>
      </c>
      <c r="R533" s="15">
        <f t="shared" si="100"/>
        <v>54.91</v>
      </c>
      <c r="S533" s="47">
        <f t="shared" si="101"/>
        <v>200.89965306092492</v>
      </c>
      <c r="T533" s="6">
        <f t="shared" si="102"/>
        <v>0.96192301507556566</v>
      </c>
      <c r="U533" s="4" t="s">
        <v>550</v>
      </c>
      <c r="AJ533" s="14">
        <v>0.9</v>
      </c>
      <c r="AK533" s="14">
        <v>1</v>
      </c>
    </row>
    <row r="534" spans="2:37" x14ac:dyDescent="0.25">
      <c r="B534" s="16" t="s">
        <v>551</v>
      </c>
      <c r="C534" s="8">
        <v>300.33999999999997</v>
      </c>
      <c r="D534" s="14">
        <v>200.94</v>
      </c>
      <c r="E534" s="8">
        <v>113.43</v>
      </c>
      <c r="F534" s="15">
        <f t="shared" si="103"/>
        <v>230.74498586101498</v>
      </c>
      <c r="G534" s="8">
        <v>0.86</v>
      </c>
      <c r="H534" s="4">
        <v>460.84</v>
      </c>
      <c r="J534" s="14">
        <v>1</v>
      </c>
      <c r="K534" s="47">
        <f t="shared" si="93"/>
        <v>0</v>
      </c>
      <c r="L534" s="15">
        <f t="shared" si="97"/>
        <v>233.65116279069767</v>
      </c>
      <c r="M534" s="47">
        <f t="shared" si="98"/>
        <v>119.23079414918405</v>
      </c>
      <c r="N534" s="15">
        <f t="shared" si="99"/>
        <v>200.94</v>
      </c>
      <c r="O534" s="47">
        <f t="shared" si="94"/>
        <v>0</v>
      </c>
      <c r="P534" s="15">
        <f t="shared" si="95"/>
        <v>119.23079414918405</v>
      </c>
      <c r="Q534" s="47">
        <f t="shared" si="96"/>
        <v>-0.53479924721547434</v>
      </c>
      <c r="R534" s="15">
        <f t="shared" si="100"/>
        <v>53.430000000000007</v>
      </c>
      <c r="S534" s="47">
        <f t="shared" si="101"/>
        <v>207.92221742757556</v>
      </c>
      <c r="T534" s="6">
        <f t="shared" si="102"/>
        <v>0.96641908924423803</v>
      </c>
      <c r="U534" s="4" t="s">
        <v>551</v>
      </c>
      <c r="AJ534" s="14">
        <v>0.9</v>
      </c>
      <c r="AK534" s="14">
        <v>1</v>
      </c>
    </row>
    <row r="535" spans="2:37" x14ac:dyDescent="0.25">
      <c r="B535" s="16" t="s">
        <v>552</v>
      </c>
      <c r="C535" s="8">
        <v>273.98</v>
      </c>
      <c r="D535" s="14">
        <v>191.22</v>
      </c>
      <c r="E535" s="8">
        <v>114.13</v>
      </c>
      <c r="F535" s="15">
        <f t="shared" si="103"/>
        <v>222.6897961290548</v>
      </c>
      <c r="G535" s="8">
        <v>0.85</v>
      </c>
      <c r="H535" s="4">
        <v>460.98</v>
      </c>
      <c r="J535" s="14">
        <v>1</v>
      </c>
      <c r="K535" s="47">
        <f t="shared" si="93"/>
        <v>0</v>
      </c>
      <c r="L535" s="15">
        <f t="shared" si="97"/>
        <v>224.96470588235294</v>
      </c>
      <c r="M535" s="47">
        <f t="shared" si="98"/>
        <v>118.50751238944122</v>
      </c>
      <c r="N535" s="15">
        <f t="shared" si="99"/>
        <v>191.22</v>
      </c>
      <c r="O535" s="47">
        <f t="shared" si="94"/>
        <v>0</v>
      </c>
      <c r="P535" s="15">
        <f t="shared" si="95"/>
        <v>118.50751238944122</v>
      </c>
      <c r="Q535" s="47">
        <f t="shared" si="96"/>
        <v>-0.72328175974283226</v>
      </c>
      <c r="R535" s="15">
        <f t="shared" si="100"/>
        <v>54.129999999999995</v>
      </c>
      <c r="S535" s="47">
        <f t="shared" si="101"/>
        <v>198.73385544491407</v>
      </c>
      <c r="T535" s="6">
        <f t="shared" si="102"/>
        <v>0.96219136680012329</v>
      </c>
      <c r="U535" s="4" t="s">
        <v>552</v>
      </c>
      <c r="AJ535" s="14">
        <v>0.9</v>
      </c>
      <c r="AK535" s="14">
        <v>1</v>
      </c>
    </row>
    <row r="536" spans="2:37" x14ac:dyDescent="0.25">
      <c r="B536" s="16" t="s">
        <v>553</v>
      </c>
      <c r="C536" s="8">
        <v>271.18</v>
      </c>
      <c r="D536" s="14">
        <v>197.55</v>
      </c>
      <c r="E536" s="8">
        <v>117.8</v>
      </c>
      <c r="F536" s="15">
        <f t="shared" si="103"/>
        <v>230.00617926481888</v>
      </c>
      <c r="G536" s="8">
        <v>0.85</v>
      </c>
      <c r="H536" s="4">
        <v>461.02</v>
      </c>
      <c r="J536" s="14">
        <v>1</v>
      </c>
      <c r="K536" s="47">
        <f t="shared" si="93"/>
        <v>0</v>
      </c>
      <c r="L536" s="15">
        <f t="shared" si="97"/>
        <v>232.41176470588238</v>
      </c>
      <c r="M536" s="47">
        <f t="shared" si="98"/>
        <v>122.43049405153286</v>
      </c>
      <c r="N536" s="15">
        <f t="shared" si="99"/>
        <v>197.55</v>
      </c>
      <c r="O536" s="47">
        <f t="shared" si="94"/>
        <v>0</v>
      </c>
      <c r="P536" s="15">
        <f t="shared" si="95"/>
        <v>122.43049405153286</v>
      </c>
      <c r="Q536" s="47">
        <f t="shared" si="96"/>
        <v>3.9229816620916438</v>
      </c>
      <c r="R536" s="15">
        <f t="shared" si="100"/>
        <v>57.8</v>
      </c>
      <c r="S536" s="47">
        <f t="shared" si="101"/>
        <v>205.83207354540255</v>
      </c>
      <c r="T536" s="6">
        <f t="shared" si="102"/>
        <v>0.95976295917955823</v>
      </c>
      <c r="U536" s="4" t="s">
        <v>553</v>
      </c>
      <c r="AJ536" s="14">
        <v>0.9</v>
      </c>
      <c r="AK536" s="14">
        <v>1</v>
      </c>
    </row>
    <row r="537" spans="2:37" x14ac:dyDescent="0.25">
      <c r="B537" s="16" t="s">
        <v>554</v>
      </c>
      <c r="C537" s="8">
        <v>334.54</v>
      </c>
      <c r="D537" s="14">
        <v>196.55</v>
      </c>
      <c r="E537" s="8">
        <v>114.88</v>
      </c>
      <c r="F537" s="15">
        <f t="shared" si="103"/>
        <v>227.66052995633655</v>
      </c>
      <c r="G537" s="8">
        <v>0.86</v>
      </c>
      <c r="H537" s="4">
        <v>460.51</v>
      </c>
      <c r="J537" s="14">
        <v>1</v>
      </c>
      <c r="K537" s="47">
        <f t="shared" si="93"/>
        <v>0</v>
      </c>
      <c r="L537" s="15">
        <f t="shared" si="97"/>
        <v>228.54651162790699</v>
      </c>
      <c r="M537" s="47">
        <f t="shared" si="98"/>
        <v>116.62592112084268</v>
      </c>
      <c r="N537" s="15">
        <f t="shared" si="99"/>
        <v>196.55</v>
      </c>
      <c r="O537" s="47">
        <f t="shared" si="94"/>
        <v>0</v>
      </c>
      <c r="P537" s="15">
        <f t="shared" si="95"/>
        <v>116.62592112084268</v>
      </c>
      <c r="Q537" s="47">
        <f t="shared" si="96"/>
        <v>-5.8045729306901848</v>
      </c>
      <c r="R537" s="15">
        <f t="shared" si="100"/>
        <v>54.879999999999995</v>
      </c>
      <c r="S537" s="47">
        <f t="shared" si="101"/>
        <v>204.06792227099291</v>
      </c>
      <c r="T537" s="6">
        <f t="shared" si="102"/>
        <v>0.96315970590904809</v>
      </c>
      <c r="U537" s="4" t="s">
        <v>554</v>
      </c>
      <c r="AJ537" s="14">
        <v>0.9</v>
      </c>
      <c r="AK537" s="14">
        <v>1</v>
      </c>
    </row>
    <row r="538" spans="2:37" x14ac:dyDescent="0.25">
      <c r="B538" s="16" t="s">
        <v>555</v>
      </c>
      <c r="C538" s="8">
        <v>225.78</v>
      </c>
      <c r="D538" s="14">
        <v>193.66</v>
      </c>
      <c r="E538" s="8">
        <v>116.28</v>
      </c>
      <c r="F538" s="15">
        <f t="shared" si="103"/>
        <v>225.88765791870966</v>
      </c>
      <c r="G538" s="8">
        <v>0.85</v>
      </c>
      <c r="H538" s="4">
        <v>460.6</v>
      </c>
      <c r="J538" s="14">
        <v>1</v>
      </c>
      <c r="K538" s="47">
        <f t="shared" si="93"/>
        <v>0</v>
      </c>
      <c r="L538" s="15">
        <f t="shared" si="97"/>
        <v>227.83529411764707</v>
      </c>
      <c r="M538" s="47">
        <f t="shared" si="98"/>
        <v>120.01968857514478</v>
      </c>
      <c r="N538" s="15">
        <f t="shared" si="99"/>
        <v>193.66</v>
      </c>
      <c r="O538" s="47">
        <f t="shared" si="94"/>
        <v>0</v>
      </c>
      <c r="P538" s="15">
        <f t="shared" si="95"/>
        <v>120.01968857514478</v>
      </c>
      <c r="Q538" s="47">
        <f t="shared" si="96"/>
        <v>3.3937674543021075</v>
      </c>
      <c r="R538" s="15">
        <f t="shared" si="100"/>
        <v>56.28</v>
      </c>
      <c r="S538" s="47">
        <f t="shared" si="101"/>
        <v>201.67209524373965</v>
      </c>
      <c r="T538" s="6">
        <f t="shared" si="102"/>
        <v>0.96027167152671133</v>
      </c>
      <c r="U538" s="4" t="s">
        <v>555</v>
      </c>
      <c r="AJ538" s="14">
        <v>0.9</v>
      </c>
      <c r="AK538" s="14">
        <v>1</v>
      </c>
    </row>
    <row r="539" spans="2:37" x14ac:dyDescent="0.25">
      <c r="B539" s="16" t="s">
        <v>556</v>
      </c>
      <c r="C539" s="8">
        <v>323.12</v>
      </c>
      <c r="D539" s="14">
        <v>201.59</v>
      </c>
      <c r="E539" s="8">
        <v>116.04</v>
      </c>
      <c r="F539" s="15">
        <f t="shared" si="103"/>
        <v>232.60225643789445</v>
      </c>
      <c r="G539" s="8">
        <v>0.86</v>
      </c>
      <c r="H539" s="4">
        <v>460.55</v>
      </c>
      <c r="J539" s="14">
        <v>1</v>
      </c>
      <c r="K539" s="47">
        <f t="shared" si="93"/>
        <v>0</v>
      </c>
      <c r="L539" s="15">
        <f t="shared" si="97"/>
        <v>234.40697674418607</v>
      </c>
      <c r="M539" s="47">
        <f t="shared" si="98"/>
        <v>119.61648149962186</v>
      </c>
      <c r="N539" s="15">
        <f t="shared" si="99"/>
        <v>201.59</v>
      </c>
      <c r="O539" s="47">
        <f t="shared" si="94"/>
        <v>0</v>
      </c>
      <c r="P539" s="15">
        <f t="shared" si="95"/>
        <v>119.61648149962186</v>
      </c>
      <c r="Q539" s="47">
        <f t="shared" si="96"/>
        <v>-0.40320707552292845</v>
      </c>
      <c r="R539" s="15">
        <f t="shared" si="100"/>
        <v>56.040000000000006</v>
      </c>
      <c r="S539" s="47">
        <f t="shared" si="101"/>
        <v>209.23434158856429</v>
      </c>
      <c r="T539" s="6">
        <f t="shared" si="102"/>
        <v>0.96346516766546852</v>
      </c>
      <c r="U539" s="4" t="s">
        <v>556</v>
      </c>
      <c r="AJ539" s="14">
        <v>0.9</v>
      </c>
      <c r="AK539" s="14">
        <v>1</v>
      </c>
    </row>
    <row r="540" spans="2:37" x14ac:dyDescent="0.25">
      <c r="B540" s="16" t="s">
        <v>557</v>
      </c>
      <c r="C540" s="8">
        <v>239.26</v>
      </c>
      <c r="D540" s="14">
        <v>189.55</v>
      </c>
      <c r="E540" s="8">
        <v>114.36</v>
      </c>
      <c r="F540" s="15">
        <f t="shared" si="103"/>
        <v>221.3761778060142</v>
      </c>
      <c r="G540" s="8">
        <v>0.85</v>
      </c>
      <c r="H540" s="4">
        <v>460.7</v>
      </c>
      <c r="J540" s="14">
        <v>1</v>
      </c>
      <c r="K540" s="47">
        <f t="shared" si="93"/>
        <v>0</v>
      </c>
      <c r="L540" s="15">
        <f t="shared" si="97"/>
        <v>223.00000000000003</v>
      </c>
      <c r="M540" s="47">
        <f t="shared" si="98"/>
        <v>117.47253934430805</v>
      </c>
      <c r="N540" s="15">
        <f t="shared" si="99"/>
        <v>189.55</v>
      </c>
      <c r="O540" s="47">
        <f t="shared" si="94"/>
        <v>0</v>
      </c>
      <c r="P540" s="15">
        <f t="shared" si="95"/>
        <v>117.47253934430805</v>
      </c>
      <c r="Q540" s="47">
        <f t="shared" si="96"/>
        <v>-2.1439421553138089</v>
      </c>
      <c r="R540" s="15">
        <f t="shared" si="100"/>
        <v>54.36</v>
      </c>
      <c r="S540" s="47">
        <f t="shared" si="101"/>
        <v>197.19080125604239</v>
      </c>
      <c r="T540" s="6">
        <f t="shared" si="102"/>
        <v>0.96125173584481161</v>
      </c>
      <c r="U540" s="4" t="s">
        <v>557</v>
      </c>
      <c r="AJ540" s="14">
        <v>0.9</v>
      </c>
      <c r="AK540" s="14">
        <v>1</v>
      </c>
    </row>
    <row r="541" spans="2:37" x14ac:dyDescent="0.25">
      <c r="B541" s="16" t="s">
        <v>558</v>
      </c>
      <c r="C541" s="8">
        <v>242.46</v>
      </c>
      <c r="D541" s="14">
        <v>208.2</v>
      </c>
      <c r="E541" s="8">
        <v>116.67</v>
      </c>
      <c r="F541" s="15">
        <f t="shared" si="103"/>
        <v>238.66111727719704</v>
      </c>
      <c r="G541" s="8">
        <v>0.86</v>
      </c>
      <c r="H541" s="4">
        <v>460.2</v>
      </c>
      <c r="J541" s="14">
        <v>1</v>
      </c>
      <c r="K541" s="47">
        <f t="shared" si="93"/>
        <v>0</v>
      </c>
      <c r="L541" s="15">
        <f t="shared" si="97"/>
        <v>242.09302325581393</v>
      </c>
      <c r="M541" s="47">
        <f t="shared" si="98"/>
        <v>123.53862517099689</v>
      </c>
      <c r="N541" s="15">
        <f t="shared" si="99"/>
        <v>208.2</v>
      </c>
      <c r="O541" s="47">
        <f t="shared" si="94"/>
        <v>0</v>
      </c>
      <c r="P541" s="15">
        <f t="shared" si="95"/>
        <v>123.53862517099689</v>
      </c>
      <c r="Q541" s="47">
        <f t="shared" si="96"/>
        <v>6.0660858266888482</v>
      </c>
      <c r="R541" s="15">
        <f t="shared" si="100"/>
        <v>56.67</v>
      </c>
      <c r="S541" s="47">
        <f t="shared" si="101"/>
        <v>215.77471793516497</v>
      </c>
      <c r="T541" s="6">
        <f t="shared" si="102"/>
        <v>0.96489524811965688</v>
      </c>
      <c r="U541" s="4" t="s">
        <v>558</v>
      </c>
      <c r="AJ541" s="14">
        <v>0.9</v>
      </c>
      <c r="AK541" s="14">
        <v>1</v>
      </c>
    </row>
    <row r="542" spans="2:37" x14ac:dyDescent="0.25">
      <c r="B542" s="16" t="s">
        <v>559</v>
      </c>
      <c r="C542" s="8">
        <v>315.88</v>
      </c>
      <c r="D542" s="14">
        <v>194.3</v>
      </c>
      <c r="E542" s="8">
        <v>115.98</v>
      </c>
      <c r="F542" s="15">
        <f t="shared" si="103"/>
        <v>226.28267808208389</v>
      </c>
      <c r="G542" s="8">
        <v>0.85</v>
      </c>
      <c r="H542" s="4">
        <v>460.56</v>
      </c>
      <c r="J542" s="14">
        <v>1</v>
      </c>
      <c r="K542" s="47">
        <f t="shared" si="93"/>
        <v>0</v>
      </c>
      <c r="L542" s="15">
        <f t="shared" si="97"/>
        <v>228.58823529411768</v>
      </c>
      <c r="M542" s="47">
        <f t="shared" si="98"/>
        <v>120.41632495172279</v>
      </c>
      <c r="N542" s="15">
        <f t="shared" si="99"/>
        <v>194.3</v>
      </c>
      <c r="O542" s="47">
        <f t="shared" si="94"/>
        <v>0</v>
      </c>
      <c r="P542" s="15">
        <f t="shared" si="95"/>
        <v>120.41632495172279</v>
      </c>
      <c r="Q542" s="47">
        <f t="shared" si="96"/>
        <v>-3.1223002192741092</v>
      </c>
      <c r="R542" s="15">
        <f t="shared" si="100"/>
        <v>55.980000000000004</v>
      </c>
      <c r="S542" s="47">
        <f t="shared" si="101"/>
        <v>202.20348760592634</v>
      </c>
      <c r="T542" s="6">
        <f t="shared" si="102"/>
        <v>0.96091319838493883</v>
      </c>
      <c r="U542" s="4" t="s">
        <v>559</v>
      </c>
      <c r="AJ542" s="14">
        <v>0.9</v>
      </c>
      <c r="AK542" s="14">
        <v>1</v>
      </c>
    </row>
    <row r="543" spans="2:37" x14ac:dyDescent="0.25">
      <c r="B543" s="16" t="s">
        <v>560</v>
      </c>
      <c r="C543" s="8">
        <v>230.5</v>
      </c>
      <c r="D543" s="14">
        <v>208.26</v>
      </c>
      <c r="E543" s="8">
        <v>118.1</v>
      </c>
      <c r="F543" s="15">
        <f t="shared" si="103"/>
        <v>239.41561686740488</v>
      </c>
      <c r="G543" s="8">
        <v>0.86</v>
      </c>
      <c r="H543" s="4">
        <v>460.8</v>
      </c>
      <c r="J543" s="14">
        <v>1</v>
      </c>
      <c r="K543" s="47">
        <f>DEGREES(ACOS(J543))</f>
        <v>0</v>
      </c>
      <c r="L543" s="15">
        <f t="shared" si="97"/>
        <v>242.16279069767441</v>
      </c>
      <c r="M543" s="47">
        <f t="shared" si="98"/>
        <v>123.57422708026809</v>
      </c>
      <c r="N543" s="15">
        <f t="shared" si="99"/>
        <v>208.26</v>
      </c>
      <c r="O543" s="47">
        <f>N543*SIN(ACOS(J543))</f>
        <v>0</v>
      </c>
      <c r="P543" s="15">
        <f>M543-O543</f>
        <v>123.57422708026809</v>
      </c>
      <c r="Q543" s="47">
        <f>P543-P542</f>
        <v>3.1579021285453024</v>
      </c>
      <c r="R543" s="15">
        <f t="shared" si="100"/>
        <v>58.099999999999994</v>
      </c>
      <c r="S543" s="47">
        <f t="shared" si="101"/>
        <v>216.21248252587083</v>
      </c>
      <c r="T543" s="6">
        <f t="shared" si="102"/>
        <v>0.96321913317414831</v>
      </c>
      <c r="U543" s="4" t="s">
        <v>560</v>
      </c>
      <c r="AJ543" s="14">
        <v>0.9</v>
      </c>
      <c r="AK543" s="14">
        <v>1</v>
      </c>
    </row>
    <row r="544" spans="2:37" x14ac:dyDescent="0.25">
      <c r="B544" s="16" t="s">
        <v>561</v>
      </c>
      <c r="C544" s="8">
        <v>287.8</v>
      </c>
      <c r="D544" s="14">
        <v>192.37</v>
      </c>
      <c r="E544" s="8">
        <v>114.59</v>
      </c>
      <c r="F544" s="15">
        <f t="shared" si="103"/>
        <v>223.91311931193312</v>
      </c>
      <c r="G544" s="8">
        <v>0.85</v>
      </c>
      <c r="H544" s="4">
        <v>461.2</v>
      </c>
      <c r="J544" s="14">
        <v>1</v>
      </c>
      <c r="K544" s="47">
        <f>DEGREES(ACOS(J544))</f>
        <v>0</v>
      </c>
      <c r="L544" s="15">
        <f t="shared" si="97"/>
        <v>226.31764705882355</v>
      </c>
      <c r="M544" s="47">
        <f t="shared" si="98"/>
        <v>119.2202183786048</v>
      </c>
      <c r="N544" s="15">
        <f t="shared" si="99"/>
        <v>192.37</v>
      </c>
      <c r="O544" s="47">
        <f>N544*SIN(ACOS(J544))</f>
        <v>0</v>
      </c>
      <c r="P544" s="15">
        <f>M544-O544</f>
        <v>119.2202183786048</v>
      </c>
      <c r="Q544" s="47">
        <f>P544-P543</f>
        <v>-4.3540087016632896</v>
      </c>
      <c r="R544" s="15">
        <f t="shared" si="100"/>
        <v>54.59</v>
      </c>
      <c r="S544" s="47">
        <f t="shared" si="101"/>
        <v>199.96570956041438</v>
      </c>
      <c r="T544" s="6">
        <f t="shared" si="102"/>
        <v>0.96201493957582995</v>
      </c>
      <c r="U544" s="4" t="s">
        <v>561</v>
      </c>
      <c r="AJ544" s="14">
        <v>0.9</v>
      </c>
      <c r="AK544" s="14">
        <v>1</v>
      </c>
    </row>
    <row r="545" spans="2:37" x14ac:dyDescent="0.25">
      <c r="B545" s="16" t="s">
        <v>562</v>
      </c>
      <c r="C545" s="8">
        <v>29.6</v>
      </c>
      <c r="D545" s="14">
        <v>38.07</v>
      </c>
      <c r="E545" s="8">
        <v>7.69</v>
      </c>
      <c r="F545" s="15">
        <f t="shared" si="103"/>
        <v>38.83891090131133</v>
      </c>
      <c r="G545" s="8">
        <v>0.93</v>
      </c>
      <c r="H545" s="4">
        <v>466.06</v>
      </c>
      <c r="J545" s="14">
        <v>1</v>
      </c>
      <c r="K545" s="47">
        <f>DEGREES(ACOS(J545))</f>
        <v>0</v>
      </c>
      <c r="L545" s="15">
        <f t="shared" si="97"/>
        <v>40.935483870967737</v>
      </c>
      <c r="M545" s="47">
        <f t="shared" si="98"/>
        <v>15.046226761226881</v>
      </c>
      <c r="N545" s="15">
        <f t="shared" si="99"/>
        <v>38.07</v>
      </c>
      <c r="O545" s="47">
        <f>N545*SIN(ACOS(J545))</f>
        <v>0</v>
      </c>
      <c r="P545" s="15">
        <f>M545-O545</f>
        <v>15.046226761226881</v>
      </c>
      <c r="Q545" s="47">
        <f>P545-P544</f>
        <v>-104.17399161737792</v>
      </c>
      <c r="R545" s="15">
        <f t="shared" si="100"/>
        <v>-52.31</v>
      </c>
      <c r="S545" s="47">
        <f t="shared" si="101"/>
        <v>0</v>
      </c>
      <c r="T545" s="6">
        <f t="shared" si="102"/>
        <v>1</v>
      </c>
      <c r="U545" s="4" t="s">
        <v>562</v>
      </c>
      <c r="AJ545" s="14">
        <v>0.9</v>
      </c>
      <c r="AK545" s="14">
        <v>1</v>
      </c>
    </row>
    <row r="546" spans="2:37" x14ac:dyDescent="0.25">
      <c r="B546" s="16" t="s">
        <v>563</v>
      </c>
      <c r="C546" s="8">
        <v>21.62</v>
      </c>
      <c r="D546" s="14">
        <v>13.48</v>
      </c>
      <c r="E546" s="8">
        <v>11.18</v>
      </c>
      <c r="F546" s="15">
        <f t="shared" si="103"/>
        <v>17.512932364398601</v>
      </c>
      <c r="G546" s="8">
        <v>0.77</v>
      </c>
      <c r="H546" s="4">
        <v>466.33</v>
      </c>
      <c r="J546" s="14">
        <v>1</v>
      </c>
      <c r="K546" s="47">
        <f>DEGREES(ACOS(J546))</f>
        <v>0</v>
      </c>
      <c r="L546" s="15">
        <f t="shared" si="97"/>
        <v>17.506493506493506</v>
      </c>
      <c r="M546" s="47">
        <f t="shared" si="98"/>
        <v>11.169911140779019</v>
      </c>
      <c r="N546" s="15">
        <f t="shared" si="99"/>
        <v>13.48</v>
      </c>
      <c r="O546" s="47">
        <f>N546*SIN(ACOS(J546))</f>
        <v>0</v>
      </c>
      <c r="P546" s="15">
        <f>M546-O546</f>
        <v>11.169911140779019</v>
      </c>
      <c r="Q546" s="47">
        <f>P546-P545</f>
        <v>-3.8763156204478619</v>
      </c>
      <c r="R546" s="15">
        <f t="shared" si="100"/>
        <v>-48.82</v>
      </c>
      <c r="S546" s="47">
        <f t="shared" si="101"/>
        <v>0</v>
      </c>
      <c r="T546" s="6">
        <f t="shared" si="102"/>
        <v>1</v>
      </c>
      <c r="U546" s="4" t="s">
        <v>563</v>
      </c>
      <c r="AJ546" s="14">
        <v>0.9</v>
      </c>
      <c r="AK546" s="14">
        <v>1</v>
      </c>
    </row>
    <row r="547" spans="2:37" x14ac:dyDescent="0.25">
      <c r="B547" s="16" t="s">
        <v>564</v>
      </c>
      <c r="C547" s="8">
        <v>69.099999999999994</v>
      </c>
      <c r="D547" s="14">
        <v>55.78</v>
      </c>
      <c r="E547" s="8">
        <v>23.64</v>
      </c>
      <c r="F547" s="15">
        <f t="shared" ref="F547:F578" si="104">SQRT((D547)^2+(E547)^2)</f>
        <v>60.582654283218723</v>
      </c>
      <c r="G547" s="8">
        <v>0.91</v>
      </c>
      <c r="H547" s="4">
        <v>456.01</v>
      </c>
      <c r="J547" s="14">
        <v>1</v>
      </c>
      <c r="K547" s="47">
        <f t="shared" ref="K547:K578" si="105">DEGREES(ACOS(J547))</f>
        <v>0</v>
      </c>
      <c r="L547" s="15">
        <f t="shared" si="97"/>
        <v>61.296703296703299</v>
      </c>
      <c r="M547" s="47">
        <f t="shared" si="98"/>
        <v>25.414118813055012</v>
      </c>
      <c r="N547" s="15">
        <f t="shared" si="99"/>
        <v>55.78</v>
      </c>
      <c r="O547" s="47">
        <f t="shared" ref="O547:O578" si="106">N547*SIN(ACOS(J547))</f>
        <v>0</v>
      </c>
      <c r="P547" s="15">
        <f t="shared" ref="P547:P578" si="107">M547-O547</f>
        <v>25.414118813055012</v>
      </c>
      <c r="Q547" s="47">
        <f>P547-P546</f>
        <v>14.244207672275992</v>
      </c>
      <c r="R547" s="15">
        <f t="shared" si="100"/>
        <v>-36.36</v>
      </c>
      <c r="S547" s="47">
        <f t="shared" si="101"/>
        <v>0</v>
      </c>
      <c r="T547" s="6">
        <f t="shared" si="102"/>
        <v>1</v>
      </c>
      <c r="U547" s="4" t="s">
        <v>564</v>
      </c>
      <c r="AJ547" s="14">
        <v>0.9</v>
      </c>
      <c r="AK547" s="14">
        <v>1</v>
      </c>
    </row>
    <row r="548" spans="2:37" x14ac:dyDescent="0.25">
      <c r="B548" s="16" t="s">
        <v>565</v>
      </c>
      <c r="C548" s="8">
        <v>129.1</v>
      </c>
      <c r="D548" s="14">
        <v>105.53</v>
      </c>
      <c r="E548" s="8">
        <v>11.64</v>
      </c>
      <c r="F548" s="15">
        <f t="shared" si="104"/>
        <v>106.17000753508498</v>
      </c>
      <c r="G548" s="8">
        <v>0.99</v>
      </c>
      <c r="H548" s="4">
        <v>455.91</v>
      </c>
      <c r="J548" s="14">
        <v>1</v>
      </c>
      <c r="K548" s="47">
        <f t="shared" si="105"/>
        <v>0</v>
      </c>
      <c r="L548" s="15">
        <f t="shared" si="97"/>
        <v>106.5959595959596</v>
      </c>
      <c r="M548" s="47">
        <f t="shared" si="98"/>
        <v>15.037210585193348</v>
      </c>
      <c r="N548" s="15">
        <f t="shared" si="99"/>
        <v>105.53</v>
      </c>
      <c r="O548" s="47">
        <f t="shared" si="106"/>
        <v>0</v>
      </c>
      <c r="P548" s="15">
        <f t="shared" si="107"/>
        <v>15.037210585193348</v>
      </c>
      <c r="Q548" s="47">
        <f t="shared" ref="Q548:Q578" si="108">P548-P547</f>
        <v>-10.376908227861664</v>
      </c>
      <c r="R548" s="15">
        <f t="shared" si="100"/>
        <v>-48.36</v>
      </c>
      <c r="S548" s="47">
        <f t="shared" si="101"/>
        <v>0</v>
      </c>
      <c r="T548" s="6">
        <f t="shared" si="102"/>
        <v>1</v>
      </c>
      <c r="U548" s="4" t="s">
        <v>565</v>
      </c>
      <c r="AJ548" s="14">
        <v>0.9</v>
      </c>
      <c r="AK548" s="14">
        <v>1</v>
      </c>
    </row>
    <row r="549" spans="2:37" x14ac:dyDescent="0.25">
      <c r="B549" s="16" t="s">
        <v>566</v>
      </c>
      <c r="C549" s="8">
        <v>153.36000000000001</v>
      </c>
      <c r="D549" s="14">
        <v>106.12</v>
      </c>
      <c r="E549" s="8">
        <v>27.19</v>
      </c>
      <c r="F549" s="15">
        <f t="shared" si="104"/>
        <v>109.54793699563676</v>
      </c>
      <c r="G549" s="8">
        <v>0.96</v>
      </c>
      <c r="H549" s="4">
        <v>455.72</v>
      </c>
      <c r="J549" s="14">
        <v>1</v>
      </c>
      <c r="K549" s="47">
        <f t="shared" si="105"/>
        <v>0</v>
      </c>
      <c r="L549" s="15">
        <f t="shared" si="97"/>
        <v>110.54166666666667</v>
      </c>
      <c r="M549" s="47">
        <f t="shared" si="98"/>
        <v>30.951666666666689</v>
      </c>
      <c r="N549" s="15">
        <f t="shared" si="99"/>
        <v>106.12</v>
      </c>
      <c r="O549" s="47">
        <f t="shared" si="106"/>
        <v>0</v>
      </c>
      <c r="P549" s="15">
        <f t="shared" si="107"/>
        <v>30.951666666666689</v>
      </c>
      <c r="Q549" s="47">
        <f t="shared" si="108"/>
        <v>15.914456081473341</v>
      </c>
      <c r="R549" s="15">
        <f t="shared" si="100"/>
        <v>-32.81</v>
      </c>
      <c r="S549" s="47">
        <f t="shared" si="101"/>
        <v>0</v>
      </c>
      <c r="T549" s="6">
        <f t="shared" si="102"/>
        <v>1</v>
      </c>
      <c r="U549" s="4" t="s">
        <v>566</v>
      </c>
      <c r="AJ549" s="14">
        <v>0.9</v>
      </c>
      <c r="AK549" s="14">
        <v>1</v>
      </c>
    </row>
    <row r="550" spans="2:37" x14ac:dyDescent="0.25">
      <c r="B550" s="16" t="s">
        <v>567</v>
      </c>
      <c r="C550" s="8">
        <v>113.12</v>
      </c>
      <c r="D550" s="14">
        <v>76.31</v>
      </c>
      <c r="E550" s="8">
        <v>28.24</v>
      </c>
      <c r="F550" s="15">
        <f t="shared" si="104"/>
        <v>81.367768188638436</v>
      </c>
      <c r="G550" s="8">
        <v>0.93</v>
      </c>
      <c r="H550" s="4">
        <v>457.21</v>
      </c>
      <c r="J550" s="14">
        <v>1</v>
      </c>
      <c r="K550" s="47">
        <f t="shared" si="105"/>
        <v>0</v>
      </c>
      <c r="L550" s="15">
        <f t="shared" si="97"/>
        <v>82.053763440860209</v>
      </c>
      <c r="M550" s="47">
        <f t="shared" si="98"/>
        <v>30.159641821623939</v>
      </c>
      <c r="N550" s="15">
        <f t="shared" si="99"/>
        <v>76.31</v>
      </c>
      <c r="O550" s="47">
        <f t="shared" si="106"/>
        <v>0</v>
      </c>
      <c r="P550" s="15">
        <f t="shared" si="107"/>
        <v>30.159641821623939</v>
      </c>
      <c r="Q550" s="47">
        <f t="shared" si="108"/>
        <v>-0.79202484504275006</v>
      </c>
      <c r="R550" s="15">
        <f t="shared" si="100"/>
        <v>-31.76</v>
      </c>
      <c r="S550" s="47">
        <f t="shared" si="101"/>
        <v>0</v>
      </c>
      <c r="T550" s="6">
        <f t="shared" si="102"/>
        <v>1</v>
      </c>
      <c r="U550" s="4" t="s">
        <v>567</v>
      </c>
      <c r="AJ550" s="14">
        <v>0.9</v>
      </c>
      <c r="AK550" s="14">
        <v>1</v>
      </c>
    </row>
    <row r="551" spans="2:37" x14ac:dyDescent="0.25">
      <c r="B551" s="16" t="s">
        <v>568</v>
      </c>
      <c r="C551" s="8">
        <v>93.58</v>
      </c>
      <c r="D551" s="14">
        <v>62.1</v>
      </c>
      <c r="E551" s="8">
        <v>24.84</v>
      </c>
      <c r="F551" s="15">
        <f t="shared" si="104"/>
        <v>66.883746904610547</v>
      </c>
      <c r="G551" s="8">
        <v>0.91</v>
      </c>
      <c r="H551" s="4">
        <v>457.71</v>
      </c>
      <c r="J551" s="14">
        <v>1</v>
      </c>
      <c r="K551" s="47">
        <f t="shared" si="105"/>
        <v>0</v>
      </c>
      <c r="L551" s="15">
        <f t="shared" si="97"/>
        <v>68.241758241758248</v>
      </c>
      <c r="M551" s="47">
        <f t="shared" si="98"/>
        <v>28.293595881870139</v>
      </c>
      <c r="N551" s="15">
        <f t="shared" si="99"/>
        <v>62.1</v>
      </c>
      <c r="O551" s="47">
        <f t="shared" si="106"/>
        <v>0</v>
      </c>
      <c r="P551" s="15">
        <f t="shared" si="107"/>
        <v>28.293595881870139</v>
      </c>
      <c r="Q551" s="47">
        <f t="shared" si="108"/>
        <v>-1.8660459397537998</v>
      </c>
      <c r="R551" s="15">
        <f t="shared" si="100"/>
        <v>-35.159999999999997</v>
      </c>
      <c r="S551" s="47">
        <f t="shared" si="101"/>
        <v>0</v>
      </c>
      <c r="T551" s="6">
        <f t="shared" si="102"/>
        <v>1</v>
      </c>
      <c r="U551" s="4" t="s">
        <v>568</v>
      </c>
      <c r="AJ551" s="14">
        <v>0.9</v>
      </c>
      <c r="AK551" s="14">
        <v>1</v>
      </c>
    </row>
    <row r="552" spans="2:37" x14ac:dyDescent="0.25">
      <c r="B552" s="16" t="s">
        <v>569</v>
      </c>
      <c r="C552" s="8">
        <v>157.62</v>
      </c>
      <c r="D552" s="14">
        <v>111.7</v>
      </c>
      <c r="E552" s="8">
        <v>25.4</v>
      </c>
      <c r="F552" s="15">
        <f t="shared" si="104"/>
        <v>114.55151679484651</v>
      </c>
      <c r="G552" s="8">
        <v>0.97</v>
      </c>
      <c r="H552" s="4">
        <v>458.05</v>
      </c>
      <c r="J552" s="14">
        <v>1</v>
      </c>
      <c r="K552" s="47">
        <f t="shared" si="105"/>
        <v>0</v>
      </c>
      <c r="L552" s="15">
        <f t="shared" si="97"/>
        <v>115.15463917525774</v>
      </c>
      <c r="M552" s="47">
        <f t="shared" si="98"/>
        <v>27.994658840282423</v>
      </c>
      <c r="N552" s="15">
        <f t="shared" si="99"/>
        <v>111.7</v>
      </c>
      <c r="O552" s="47">
        <f t="shared" si="106"/>
        <v>0</v>
      </c>
      <c r="P552" s="15">
        <f t="shared" si="107"/>
        <v>27.994658840282423</v>
      </c>
      <c r="Q552" s="47">
        <f t="shared" si="108"/>
        <v>-0.29893704158771683</v>
      </c>
      <c r="R552" s="15">
        <f t="shared" si="100"/>
        <v>-34.6</v>
      </c>
      <c r="S552" s="47">
        <f t="shared" si="101"/>
        <v>0</v>
      </c>
      <c r="T552" s="6">
        <f t="shared" si="102"/>
        <v>1</v>
      </c>
      <c r="U552" s="4" t="s">
        <v>569</v>
      </c>
      <c r="AJ552" s="14">
        <v>0.9</v>
      </c>
      <c r="AK552" s="14">
        <v>1</v>
      </c>
    </row>
    <row r="553" spans="2:37" x14ac:dyDescent="0.25">
      <c r="B553" s="16" t="s">
        <v>570</v>
      </c>
      <c r="C553" s="8">
        <v>258.42</v>
      </c>
      <c r="D553" s="14">
        <v>126.84</v>
      </c>
      <c r="E553" s="8">
        <v>36.159999999999997</v>
      </c>
      <c r="F553" s="15">
        <f t="shared" si="104"/>
        <v>131.89363593441499</v>
      </c>
      <c r="G553" s="8">
        <v>0.96</v>
      </c>
      <c r="H553" s="4">
        <v>458.87</v>
      </c>
      <c r="J553" s="14">
        <v>1</v>
      </c>
      <c r="K553" s="47">
        <f t="shared" si="105"/>
        <v>0</v>
      </c>
      <c r="L553" s="15">
        <f t="shared" si="97"/>
        <v>132.125</v>
      </c>
      <c r="M553" s="47">
        <f t="shared" si="98"/>
        <v>36.995000000000026</v>
      </c>
      <c r="N553" s="15">
        <f t="shared" si="99"/>
        <v>126.84</v>
      </c>
      <c r="O553" s="47">
        <f t="shared" si="106"/>
        <v>0</v>
      </c>
      <c r="P553" s="15">
        <f t="shared" si="107"/>
        <v>36.995000000000026</v>
      </c>
      <c r="Q553" s="47">
        <f t="shared" si="108"/>
        <v>9.0003411597176033</v>
      </c>
      <c r="R553" s="15">
        <f t="shared" si="100"/>
        <v>-23.840000000000003</v>
      </c>
      <c r="S553" s="47">
        <f t="shared" si="101"/>
        <v>0</v>
      </c>
      <c r="T553" s="6">
        <f t="shared" si="102"/>
        <v>1</v>
      </c>
      <c r="U553" s="4" t="s">
        <v>570</v>
      </c>
      <c r="AJ553" s="14">
        <v>0.9</v>
      </c>
      <c r="AK553" s="14">
        <v>1</v>
      </c>
    </row>
    <row r="554" spans="2:37" x14ac:dyDescent="0.25">
      <c r="B554" s="16" t="s">
        <v>571</v>
      </c>
      <c r="C554" s="8">
        <v>163.19999999999999</v>
      </c>
      <c r="D554" s="14">
        <v>140.32</v>
      </c>
      <c r="E554" s="8">
        <v>72.010000000000005</v>
      </c>
      <c r="F554" s="15">
        <f t="shared" si="104"/>
        <v>157.71855471059834</v>
      </c>
      <c r="G554" s="8">
        <v>0.86</v>
      </c>
      <c r="H554" s="4">
        <v>448.61</v>
      </c>
      <c r="J554" s="14">
        <v>1</v>
      </c>
      <c r="K554" s="47">
        <f t="shared" si="105"/>
        <v>0</v>
      </c>
      <c r="L554" s="15">
        <f t="shared" si="97"/>
        <v>163.16279069767441</v>
      </c>
      <c r="M554" s="47">
        <f t="shared" si="98"/>
        <v>83.260998482201174</v>
      </c>
      <c r="N554" s="15">
        <f t="shared" si="99"/>
        <v>140.32</v>
      </c>
      <c r="O554" s="47">
        <f t="shared" si="106"/>
        <v>0</v>
      </c>
      <c r="P554" s="15">
        <f t="shared" si="107"/>
        <v>83.260998482201174</v>
      </c>
      <c r="Q554" s="47">
        <f t="shared" si="108"/>
        <v>46.265998482201148</v>
      </c>
      <c r="R554" s="15">
        <f t="shared" si="100"/>
        <v>12.010000000000005</v>
      </c>
      <c r="S554" s="47">
        <f t="shared" si="101"/>
        <v>140.83303057166665</v>
      </c>
      <c r="T554" s="6">
        <f t="shared" si="102"/>
        <v>0.99635717154147585</v>
      </c>
      <c r="U554" s="4" t="s">
        <v>571</v>
      </c>
      <c r="AJ554" s="14">
        <v>0.9</v>
      </c>
      <c r="AK554" s="14">
        <v>1</v>
      </c>
    </row>
    <row r="555" spans="2:37" x14ac:dyDescent="0.25">
      <c r="B555" s="16" t="s">
        <v>572</v>
      </c>
      <c r="C555" s="8">
        <v>187.42</v>
      </c>
      <c r="D555" s="14">
        <v>145.72999999999999</v>
      </c>
      <c r="E555" s="8">
        <v>73.98</v>
      </c>
      <c r="F555" s="15">
        <f t="shared" si="104"/>
        <v>163.43277914788084</v>
      </c>
      <c r="G555" s="8">
        <v>0.86</v>
      </c>
      <c r="H555" s="4">
        <v>448.19</v>
      </c>
      <c r="J555" s="14">
        <v>1</v>
      </c>
      <c r="K555" s="47">
        <f t="shared" si="105"/>
        <v>0</v>
      </c>
      <c r="L555" s="15">
        <f t="shared" si="97"/>
        <v>169.45348837209301</v>
      </c>
      <c r="M555" s="47">
        <f t="shared" si="98"/>
        <v>86.471103968152633</v>
      </c>
      <c r="N555" s="15">
        <f t="shared" si="99"/>
        <v>145.72999999999999</v>
      </c>
      <c r="O555" s="47">
        <f t="shared" si="106"/>
        <v>0</v>
      </c>
      <c r="P555" s="15">
        <f t="shared" si="107"/>
        <v>86.471103968152633</v>
      </c>
      <c r="Q555" s="47">
        <f t="shared" si="108"/>
        <v>3.2101054859514591</v>
      </c>
      <c r="R555" s="15">
        <f t="shared" si="100"/>
        <v>13.980000000000004</v>
      </c>
      <c r="S555" s="47">
        <f t="shared" si="101"/>
        <v>146.39902083005882</v>
      </c>
      <c r="T555" s="6">
        <f t="shared" si="102"/>
        <v>0.99543015502244769</v>
      </c>
      <c r="U555" s="4" t="s">
        <v>572</v>
      </c>
      <c r="AJ555" s="14">
        <v>0.9</v>
      </c>
      <c r="AK555" s="14">
        <v>1</v>
      </c>
    </row>
    <row r="556" spans="2:37" x14ac:dyDescent="0.25">
      <c r="B556" s="16" t="s">
        <v>573</v>
      </c>
      <c r="C556" s="8">
        <v>395.5</v>
      </c>
      <c r="D556" s="14">
        <v>171.03</v>
      </c>
      <c r="E556" s="8">
        <v>94.93</v>
      </c>
      <c r="F556" s="15">
        <f t="shared" si="104"/>
        <v>195.60921706300039</v>
      </c>
      <c r="G556" s="8">
        <v>0.86</v>
      </c>
      <c r="H556" s="4">
        <v>445.27</v>
      </c>
      <c r="J556" s="14">
        <v>1</v>
      </c>
      <c r="K556" s="47">
        <f t="shared" si="105"/>
        <v>0</v>
      </c>
      <c r="L556" s="15">
        <f t="shared" si="97"/>
        <v>198.87209302325581</v>
      </c>
      <c r="M556" s="47">
        <f t="shared" si="98"/>
        <v>101.48324237750049</v>
      </c>
      <c r="N556" s="15">
        <f t="shared" si="99"/>
        <v>171.03</v>
      </c>
      <c r="O556" s="47">
        <f t="shared" si="106"/>
        <v>0</v>
      </c>
      <c r="P556" s="15">
        <f t="shared" si="107"/>
        <v>101.48324237750049</v>
      </c>
      <c r="Q556" s="47">
        <f t="shared" si="108"/>
        <v>15.012138409347855</v>
      </c>
      <c r="R556" s="15">
        <f t="shared" si="100"/>
        <v>34.930000000000007</v>
      </c>
      <c r="S556" s="47">
        <f t="shared" si="101"/>
        <v>174.56049323944981</v>
      </c>
      <c r="T556" s="6">
        <f t="shared" si="102"/>
        <v>0.97977495838874074</v>
      </c>
      <c r="U556" s="4" t="s">
        <v>573</v>
      </c>
      <c r="AJ556" s="14">
        <v>0.9</v>
      </c>
      <c r="AK556" s="14">
        <v>1</v>
      </c>
    </row>
    <row r="557" spans="2:37" x14ac:dyDescent="0.25">
      <c r="B557" s="16" t="s">
        <v>574</v>
      </c>
      <c r="C557" s="8">
        <v>419.14</v>
      </c>
      <c r="D557" s="14">
        <v>276.37</v>
      </c>
      <c r="E557" s="8">
        <v>114.19</v>
      </c>
      <c r="F557" s="15">
        <f t="shared" si="104"/>
        <v>299.03132444611884</v>
      </c>
      <c r="G557" s="8">
        <v>0.92</v>
      </c>
      <c r="H557" s="4">
        <v>445.11</v>
      </c>
      <c r="J557" s="14">
        <v>1</v>
      </c>
      <c r="K557" s="47">
        <f t="shared" si="105"/>
        <v>0</v>
      </c>
      <c r="L557" s="15">
        <f t="shared" si="97"/>
        <v>300.4021739130435</v>
      </c>
      <c r="M557" s="47">
        <f t="shared" si="98"/>
        <v>117.73312699356288</v>
      </c>
      <c r="N557" s="15">
        <f t="shared" si="99"/>
        <v>276.37</v>
      </c>
      <c r="O557" s="47">
        <f t="shared" si="106"/>
        <v>0</v>
      </c>
      <c r="P557" s="15">
        <f t="shared" si="107"/>
        <v>117.73312699356288</v>
      </c>
      <c r="Q557" s="47">
        <f t="shared" si="108"/>
        <v>16.249884616062388</v>
      </c>
      <c r="R557" s="15">
        <f t="shared" si="100"/>
        <v>54.19</v>
      </c>
      <c r="S557" s="47">
        <f t="shared" si="101"/>
        <v>281.63262062481328</v>
      </c>
      <c r="T557" s="6">
        <f t="shared" si="102"/>
        <v>0.98131388113657447</v>
      </c>
      <c r="U557" s="4" t="s">
        <v>574</v>
      </c>
      <c r="AJ557" s="14">
        <v>0.9</v>
      </c>
      <c r="AK557" s="14">
        <v>1</v>
      </c>
    </row>
    <row r="558" spans="2:37" x14ac:dyDescent="0.25">
      <c r="B558" s="16" t="s">
        <v>575</v>
      </c>
      <c r="C558" s="8">
        <v>259.08</v>
      </c>
      <c r="D558" s="14">
        <v>231.29</v>
      </c>
      <c r="E558" s="8">
        <v>113.52</v>
      </c>
      <c r="F558" s="15">
        <f t="shared" si="104"/>
        <v>257.64676303031638</v>
      </c>
      <c r="G558" s="8">
        <v>0.89</v>
      </c>
      <c r="H558" s="4">
        <v>442.61</v>
      </c>
      <c r="J558" s="14">
        <v>1</v>
      </c>
      <c r="K558" s="47">
        <f t="shared" si="105"/>
        <v>0</v>
      </c>
      <c r="L558" s="15">
        <f t="shared" si="97"/>
        <v>259.87640449438203</v>
      </c>
      <c r="M558" s="47">
        <f t="shared" si="98"/>
        <v>118.49338172627048</v>
      </c>
      <c r="N558" s="15">
        <f t="shared" si="99"/>
        <v>231.29</v>
      </c>
      <c r="O558" s="47">
        <f t="shared" si="106"/>
        <v>0</v>
      </c>
      <c r="P558" s="15">
        <f t="shared" si="107"/>
        <v>118.49338172627048</v>
      </c>
      <c r="Q558" s="47">
        <f t="shared" si="108"/>
        <v>0.76025473270760813</v>
      </c>
      <c r="R558" s="15">
        <f t="shared" si="100"/>
        <v>53.519999999999996</v>
      </c>
      <c r="S558" s="47">
        <f t="shared" si="101"/>
        <v>237.40146271663954</v>
      </c>
      <c r="T558" s="6">
        <f t="shared" si="102"/>
        <v>0.97425684472747276</v>
      </c>
      <c r="U558" s="4" t="s">
        <v>575</v>
      </c>
      <c r="AJ558" s="14">
        <v>0.9</v>
      </c>
      <c r="AK558" s="14">
        <v>1</v>
      </c>
    </row>
    <row r="559" spans="2:37" x14ac:dyDescent="0.25">
      <c r="B559" s="16" t="s">
        <v>576</v>
      </c>
      <c r="C559" s="8">
        <v>255.14</v>
      </c>
      <c r="D559" s="14">
        <v>239.43</v>
      </c>
      <c r="E559" s="8">
        <v>116.09</v>
      </c>
      <c r="F559" s="15">
        <f t="shared" si="104"/>
        <v>266.08948306913595</v>
      </c>
      <c r="G559" s="8">
        <v>0.89</v>
      </c>
      <c r="H559" s="4">
        <v>444.1</v>
      </c>
      <c r="J559" s="14">
        <v>1</v>
      </c>
      <c r="K559" s="47">
        <f t="shared" si="105"/>
        <v>0</v>
      </c>
      <c r="L559" s="15">
        <f t="shared" si="97"/>
        <v>269.02247191011236</v>
      </c>
      <c r="M559" s="47">
        <f t="shared" si="98"/>
        <v>122.66362742323898</v>
      </c>
      <c r="N559" s="15">
        <f t="shared" si="99"/>
        <v>239.43</v>
      </c>
      <c r="O559" s="47">
        <f t="shared" si="106"/>
        <v>0</v>
      </c>
      <c r="P559" s="15">
        <f t="shared" si="107"/>
        <v>122.66362742323898</v>
      </c>
      <c r="Q559" s="47">
        <f t="shared" si="108"/>
        <v>4.1702456969684931</v>
      </c>
      <c r="R559" s="15">
        <f t="shared" si="100"/>
        <v>56.09</v>
      </c>
      <c r="S559" s="47">
        <f t="shared" si="101"/>
        <v>245.91220587843947</v>
      </c>
      <c r="T559" s="6">
        <f t="shared" si="102"/>
        <v>0.97364016212499926</v>
      </c>
      <c r="U559" s="4" t="s">
        <v>576</v>
      </c>
      <c r="AJ559" s="14">
        <v>0.9</v>
      </c>
      <c r="AK559" s="14">
        <v>1</v>
      </c>
    </row>
    <row r="560" spans="2:37" x14ac:dyDescent="0.25">
      <c r="B560" s="16" t="s">
        <v>577</v>
      </c>
      <c r="C560" s="8">
        <v>270.95999999999998</v>
      </c>
      <c r="D560" s="14">
        <v>228.71</v>
      </c>
      <c r="E560" s="8">
        <v>115.63</v>
      </c>
      <c r="F560" s="15">
        <f t="shared" si="104"/>
        <v>256.27828819468886</v>
      </c>
      <c r="G560" s="8">
        <v>0.88</v>
      </c>
      <c r="H560" s="4">
        <v>443.9</v>
      </c>
      <c r="J560" s="14">
        <v>1</v>
      </c>
      <c r="K560" s="47">
        <f t="shared" si="105"/>
        <v>0</v>
      </c>
      <c r="L560" s="15">
        <f t="shared" si="97"/>
        <v>259.89772727272725</v>
      </c>
      <c r="M560" s="47">
        <f t="shared" si="98"/>
        <v>123.44458085120185</v>
      </c>
      <c r="N560" s="15">
        <f t="shared" si="99"/>
        <v>228.71</v>
      </c>
      <c r="O560" s="47">
        <f t="shared" si="106"/>
        <v>0</v>
      </c>
      <c r="P560" s="15">
        <f t="shared" si="107"/>
        <v>123.44458085120185</v>
      </c>
      <c r="Q560" s="47">
        <f t="shared" si="108"/>
        <v>0.78095342796287071</v>
      </c>
      <c r="R560" s="15">
        <f t="shared" si="100"/>
        <v>55.629999999999995</v>
      </c>
      <c r="S560" s="47">
        <f t="shared" si="101"/>
        <v>235.37833587652031</v>
      </c>
      <c r="T560" s="6">
        <f t="shared" si="102"/>
        <v>0.97166971271298941</v>
      </c>
      <c r="U560" s="4" t="s">
        <v>577</v>
      </c>
      <c r="AJ560" s="14">
        <v>0.9</v>
      </c>
      <c r="AK560" s="14">
        <v>1</v>
      </c>
    </row>
    <row r="561" spans="2:37" x14ac:dyDescent="0.25">
      <c r="B561" s="16" t="s">
        <v>578</v>
      </c>
      <c r="C561" s="8">
        <v>260.42</v>
      </c>
      <c r="D561" s="14">
        <v>216.24</v>
      </c>
      <c r="E561" s="8">
        <v>114.53</v>
      </c>
      <c r="F561" s="15">
        <f t="shared" si="104"/>
        <v>244.69748364051478</v>
      </c>
      <c r="G561" s="8">
        <v>0.87</v>
      </c>
      <c r="H561" s="4">
        <v>442.06</v>
      </c>
      <c r="J561" s="14">
        <v>1</v>
      </c>
      <c r="K561" s="47">
        <f t="shared" si="105"/>
        <v>0</v>
      </c>
      <c r="L561" s="15">
        <f t="shared" si="97"/>
        <v>248.55172413793105</v>
      </c>
      <c r="M561" s="47">
        <f t="shared" si="98"/>
        <v>122.54885544931933</v>
      </c>
      <c r="N561" s="15">
        <f t="shared" si="99"/>
        <v>216.24</v>
      </c>
      <c r="O561" s="47">
        <f t="shared" si="106"/>
        <v>0</v>
      </c>
      <c r="P561" s="15">
        <f t="shared" si="107"/>
        <v>122.54885544931933</v>
      </c>
      <c r="Q561" s="47">
        <f t="shared" si="108"/>
        <v>-0.89572540188251537</v>
      </c>
      <c r="R561" s="15">
        <f t="shared" si="100"/>
        <v>54.53</v>
      </c>
      <c r="S561" s="47">
        <f t="shared" si="101"/>
        <v>223.0095480018737</v>
      </c>
      <c r="T561" s="6">
        <f t="shared" si="102"/>
        <v>0.96964458220498784</v>
      </c>
      <c r="U561" s="4" t="s">
        <v>578</v>
      </c>
      <c r="AJ561" s="14">
        <v>0.9</v>
      </c>
      <c r="AK561" s="14">
        <v>1</v>
      </c>
    </row>
    <row r="562" spans="2:37" x14ac:dyDescent="0.25">
      <c r="B562" s="16" t="s">
        <v>579</v>
      </c>
      <c r="C562" s="8">
        <v>327.12</v>
      </c>
      <c r="D562" s="14">
        <v>204.84</v>
      </c>
      <c r="E562" s="8">
        <v>112.95</v>
      </c>
      <c r="F562" s="15">
        <f t="shared" si="104"/>
        <v>233.91692563814189</v>
      </c>
      <c r="G562" s="8">
        <v>0.87</v>
      </c>
      <c r="H562" s="4">
        <v>441.79</v>
      </c>
      <c r="J562" s="14">
        <v>1</v>
      </c>
      <c r="K562" s="47">
        <f t="shared" si="105"/>
        <v>0</v>
      </c>
      <c r="L562" s="15">
        <f t="shared" si="97"/>
        <v>235.44827586206898</v>
      </c>
      <c r="M562" s="47">
        <f t="shared" si="98"/>
        <v>116.08817772030417</v>
      </c>
      <c r="N562" s="15">
        <f t="shared" si="99"/>
        <v>204.84</v>
      </c>
      <c r="O562" s="47">
        <f t="shared" si="106"/>
        <v>0</v>
      </c>
      <c r="P562" s="15">
        <f t="shared" si="107"/>
        <v>116.08817772030417</v>
      </c>
      <c r="Q562" s="47">
        <f t="shared" si="108"/>
        <v>-6.4606777290151598</v>
      </c>
      <c r="R562" s="15">
        <f t="shared" si="100"/>
        <v>52.95</v>
      </c>
      <c r="S562" s="47">
        <f t="shared" si="101"/>
        <v>211.57298527931206</v>
      </c>
      <c r="T562" s="6">
        <f t="shared" si="102"/>
        <v>0.96817653600518339</v>
      </c>
      <c r="U562" s="4" t="s">
        <v>579</v>
      </c>
      <c r="AJ562" s="14">
        <v>0.9</v>
      </c>
      <c r="AK562" s="14">
        <v>1</v>
      </c>
    </row>
    <row r="563" spans="2:37" x14ac:dyDescent="0.25">
      <c r="B563" s="16" t="s">
        <v>580</v>
      </c>
      <c r="C563" s="8">
        <v>395.38</v>
      </c>
      <c r="D563" s="14">
        <v>209.81</v>
      </c>
      <c r="E563" s="8">
        <v>117.62</v>
      </c>
      <c r="F563" s="15">
        <f t="shared" si="104"/>
        <v>240.53004074335499</v>
      </c>
      <c r="G563" s="8">
        <v>0.86</v>
      </c>
      <c r="H563" s="4">
        <v>441.28</v>
      </c>
      <c r="J563" s="14">
        <v>1</v>
      </c>
      <c r="K563" s="47">
        <f t="shared" si="105"/>
        <v>0</v>
      </c>
      <c r="L563" s="15">
        <f t="shared" si="97"/>
        <v>243.96511627906978</v>
      </c>
      <c r="M563" s="47">
        <f t="shared" si="98"/>
        <v>124.49394306977359</v>
      </c>
      <c r="N563" s="15">
        <f t="shared" si="99"/>
        <v>209.81</v>
      </c>
      <c r="O563" s="47">
        <f t="shared" si="106"/>
        <v>0</v>
      </c>
      <c r="P563" s="15">
        <f t="shared" si="107"/>
        <v>124.49394306977359</v>
      </c>
      <c r="Q563" s="47">
        <f t="shared" si="108"/>
        <v>8.4057653494694193</v>
      </c>
      <c r="R563" s="15">
        <f t="shared" si="100"/>
        <v>57.620000000000005</v>
      </c>
      <c r="S563" s="47">
        <f t="shared" si="101"/>
        <v>217.57826293083599</v>
      </c>
      <c r="T563" s="6">
        <f t="shared" si="102"/>
        <v>0.96429669569838705</v>
      </c>
      <c r="U563" s="4" t="s">
        <v>580</v>
      </c>
      <c r="AJ563" s="14">
        <v>0.9</v>
      </c>
      <c r="AK563" s="14">
        <v>1</v>
      </c>
    </row>
    <row r="564" spans="2:37" x14ac:dyDescent="0.25">
      <c r="B564" s="16" t="s">
        <v>581</v>
      </c>
      <c r="C564" s="8">
        <v>318.39999999999998</v>
      </c>
      <c r="D564" s="14">
        <v>245.77</v>
      </c>
      <c r="E564" s="8">
        <v>118.97</v>
      </c>
      <c r="F564" s="15">
        <f t="shared" si="104"/>
        <v>273.0508264041697</v>
      </c>
      <c r="G564" s="8">
        <v>0.89</v>
      </c>
      <c r="H564" s="4">
        <v>441.28</v>
      </c>
      <c r="J564" s="14">
        <v>1</v>
      </c>
      <c r="K564" s="47">
        <f t="shared" si="105"/>
        <v>0</v>
      </c>
      <c r="L564" s="15">
        <f t="shared" si="97"/>
        <v>276.14606741573033</v>
      </c>
      <c r="M564" s="47">
        <f t="shared" si="98"/>
        <v>125.91170576706946</v>
      </c>
      <c r="N564" s="15">
        <f t="shared" si="99"/>
        <v>245.77</v>
      </c>
      <c r="O564" s="47">
        <f t="shared" si="106"/>
        <v>0</v>
      </c>
      <c r="P564" s="15">
        <f t="shared" si="107"/>
        <v>125.91170576706946</v>
      </c>
      <c r="Q564" s="47">
        <f t="shared" si="108"/>
        <v>1.4177626972958706</v>
      </c>
      <c r="R564" s="15">
        <f t="shared" si="100"/>
        <v>58.97</v>
      </c>
      <c r="S564" s="47">
        <f t="shared" si="101"/>
        <v>252.74563062494275</v>
      </c>
      <c r="T564" s="6">
        <f t="shared" si="102"/>
        <v>0.97240058865629175</v>
      </c>
      <c r="U564" s="4" t="s">
        <v>581</v>
      </c>
      <c r="AJ564" s="14">
        <v>0.9</v>
      </c>
      <c r="AK564" s="14">
        <v>1</v>
      </c>
    </row>
    <row r="565" spans="2:37" x14ac:dyDescent="0.25">
      <c r="B565" s="16" t="s">
        <v>582</v>
      </c>
      <c r="C565" s="8">
        <v>389.68</v>
      </c>
      <c r="D565" s="14">
        <v>264.52999999999997</v>
      </c>
      <c r="E565" s="8">
        <v>121.82</v>
      </c>
      <c r="F565" s="15">
        <f t="shared" si="104"/>
        <v>291.23226692796248</v>
      </c>
      <c r="G565" s="8">
        <v>0.9</v>
      </c>
      <c r="H565" s="4">
        <v>441.29</v>
      </c>
      <c r="J565" s="14">
        <v>1</v>
      </c>
      <c r="K565" s="47">
        <f t="shared" si="105"/>
        <v>0</v>
      </c>
      <c r="L565" s="15">
        <f t="shared" si="97"/>
        <v>293.92222222222216</v>
      </c>
      <c r="M565" s="47">
        <f t="shared" si="98"/>
        <v>128.11772639275711</v>
      </c>
      <c r="N565" s="15">
        <f t="shared" si="99"/>
        <v>264.52999999999997</v>
      </c>
      <c r="O565" s="47">
        <f t="shared" si="106"/>
        <v>0</v>
      </c>
      <c r="P565" s="15">
        <f t="shared" si="107"/>
        <v>128.11772639275711</v>
      </c>
      <c r="Q565" s="47">
        <f t="shared" si="108"/>
        <v>2.2060206256876427</v>
      </c>
      <c r="R565" s="15">
        <f t="shared" si="100"/>
        <v>61.819999999999993</v>
      </c>
      <c r="S565" s="47">
        <f t="shared" si="101"/>
        <v>271.65756624839292</v>
      </c>
      <c r="T565" s="6">
        <f t="shared" si="102"/>
        <v>0.9737626809117631</v>
      </c>
      <c r="U565" s="4" t="s">
        <v>582</v>
      </c>
      <c r="AJ565" s="14">
        <v>0.9</v>
      </c>
      <c r="AK565" s="14">
        <v>1</v>
      </c>
    </row>
    <row r="566" spans="2:37" x14ac:dyDescent="0.25">
      <c r="B566" s="16" t="s">
        <v>583</v>
      </c>
      <c r="C566" s="8">
        <v>356.28</v>
      </c>
      <c r="D566" s="14">
        <v>234.11</v>
      </c>
      <c r="E566" s="8">
        <v>124.14</v>
      </c>
      <c r="F566" s="15">
        <f t="shared" si="104"/>
        <v>264.98722931492381</v>
      </c>
      <c r="G566" s="8">
        <v>0.87</v>
      </c>
      <c r="H566" s="4">
        <v>440.66</v>
      </c>
      <c r="J566" s="14">
        <v>1</v>
      </c>
      <c r="K566" s="47">
        <f t="shared" si="105"/>
        <v>0</v>
      </c>
      <c r="L566" s="15">
        <f t="shared" si="97"/>
        <v>269.09195402298855</v>
      </c>
      <c r="M566" s="47">
        <f t="shared" si="98"/>
        <v>132.67625115260893</v>
      </c>
      <c r="N566" s="15">
        <f t="shared" si="99"/>
        <v>234.11</v>
      </c>
      <c r="O566" s="47">
        <f t="shared" si="106"/>
        <v>0</v>
      </c>
      <c r="P566" s="15">
        <f t="shared" si="107"/>
        <v>132.67625115260893</v>
      </c>
      <c r="Q566" s="47">
        <f t="shared" si="108"/>
        <v>4.5585247598518208</v>
      </c>
      <c r="R566" s="15">
        <f t="shared" si="100"/>
        <v>64.14</v>
      </c>
      <c r="S566" s="47">
        <f t="shared" si="101"/>
        <v>242.73737186514975</v>
      </c>
      <c r="T566" s="6">
        <f t="shared" si="102"/>
        <v>0.96445799919946984</v>
      </c>
      <c r="U566" s="4" t="s">
        <v>583</v>
      </c>
      <c r="AJ566" s="14">
        <v>0.9</v>
      </c>
      <c r="AK566" s="14">
        <v>1</v>
      </c>
    </row>
    <row r="567" spans="2:37" x14ac:dyDescent="0.25">
      <c r="B567" s="16" t="s">
        <v>584</v>
      </c>
      <c r="C567" s="8">
        <v>443.56</v>
      </c>
      <c r="D567" s="14">
        <v>252.69</v>
      </c>
      <c r="E567" s="8">
        <v>123.04</v>
      </c>
      <c r="F567" s="15">
        <f t="shared" si="104"/>
        <v>281.05351394351931</v>
      </c>
      <c r="G567" s="8">
        <v>0.89</v>
      </c>
      <c r="H567" s="4">
        <v>439.35</v>
      </c>
      <c r="J567" s="14">
        <v>1</v>
      </c>
      <c r="K567" s="47">
        <f t="shared" si="105"/>
        <v>0</v>
      </c>
      <c r="L567" s="15">
        <f t="shared" si="97"/>
        <v>283.92134831460675</v>
      </c>
      <c r="M567" s="47">
        <f t="shared" si="98"/>
        <v>129.45692692468887</v>
      </c>
      <c r="N567" s="15">
        <f t="shared" si="99"/>
        <v>252.69</v>
      </c>
      <c r="O567" s="47">
        <f t="shared" si="106"/>
        <v>0</v>
      </c>
      <c r="P567" s="15">
        <f t="shared" si="107"/>
        <v>129.45692692468887</v>
      </c>
      <c r="Q567" s="47">
        <f t="shared" si="108"/>
        <v>-3.2193242279200547</v>
      </c>
      <c r="R567" s="15">
        <f t="shared" si="100"/>
        <v>63.040000000000006</v>
      </c>
      <c r="S567" s="47">
        <f t="shared" si="101"/>
        <v>260.43478588698554</v>
      </c>
      <c r="T567" s="6">
        <f t="shared" si="102"/>
        <v>0.97026209129241914</v>
      </c>
      <c r="U567" s="4" t="s">
        <v>584</v>
      </c>
      <c r="AJ567" s="14">
        <v>0.9</v>
      </c>
      <c r="AK567" s="14">
        <v>1</v>
      </c>
    </row>
    <row r="568" spans="2:37" x14ac:dyDescent="0.25">
      <c r="B568" s="16" t="s">
        <v>585</v>
      </c>
      <c r="C568" s="8">
        <v>262.12</v>
      </c>
      <c r="D568" s="14">
        <v>266.37</v>
      </c>
      <c r="E568" s="8">
        <v>123.17</v>
      </c>
      <c r="F568" s="15">
        <f t="shared" si="104"/>
        <v>293.46861126873517</v>
      </c>
      <c r="G568" s="8">
        <v>0.9</v>
      </c>
      <c r="H568" s="4">
        <v>441.07</v>
      </c>
      <c r="J568" s="14">
        <v>1</v>
      </c>
      <c r="K568" s="47">
        <f t="shared" si="105"/>
        <v>0</v>
      </c>
      <c r="L568" s="15">
        <f t="shared" si="97"/>
        <v>295.96666666666664</v>
      </c>
      <c r="M568" s="47">
        <f t="shared" si="98"/>
        <v>129.00887906565876</v>
      </c>
      <c r="N568" s="15">
        <f t="shared" si="99"/>
        <v>266.37</v>
      </c>
      <c r="O568" s="47">
        <f t="shared" si="106"/>
        <v>0</v>
      </c>
      <c r="P568" s="15">
        <f t="shared" si="107"/>
        <v>129.00887906565876</v>
      </c>
      <c r="Q568" s="47">
        <f t="shared" si="108"/>
        <v>-0.44804785903011179</v>
      </c>
      <c r="R568" s="15">
        <f t="shared" si="100"/>
        <v>63.17</v>
      </c>
      <c r="S568" s="47">
        <f t="shared" si="101"/>
        <v>273.75796938171499</v>
      </c>
      <c r="T568" s="6">
        <f t="shared" si="102"/>
        <v>0.97301276964319694</v>
      </c>
      <c r="U568" s="4" t="s">
        <v>585</v>
      </c>
      <c r="AJ568" s="14">
        <v>0.9</v>
      </c>
      <c r="AK568" s="14">
        <v>1</v>
      </c>
    </row>
    <row r="569" spans="2:37" x14ac:dyDescent="0.25">
      <c r="B569" s="16" t="s">
        <v>586</v>
      </c>
      <c r="C569" s="8">
        <v>376.08</v>
      </c>
      <c r="D569" s="14">
        <v>241.82</v>
      </c>
      <c r="E569" s="8">
        <v>121.07</v>
      </c>
      <c r="F569" s="15">
        <f t="shared" si="104"/>
        <v>270.43457119976358</v>
      </c>
      <c r="G569" s="8">
        <v>0.88</v>
      </c>
      <c r="H569" s="4">
        <v>440.39</v>
      </c>
      <c r="J569" s="14">
        <v>1</v>
      </c>
      <c r="K569" s="47">
        <f t="shared" si="105"/>
        <v>0</v>
      </c>
      <c r="L569" s="15">
        <f t="shared" si="97"/>
        <v>274.79545454545456</v>
      </c>
      <c r="M569" s="47">
        <f t="shared" si="98"/>
        <v>130.52060924943217</v>
      </c>
      <c r="N569" s="15">
        <f t="shared" si="99"/>
        <v>241.82</v>
      </c>
      <c r="O569" s="47">
        <f t="shared" si="106"/>
        <v>0</v>
      </c>
      <c r="P569" s="15">
        <f t="shared" si="107"/>
        <v>130.52060924943217</v>
      </c>
      <c r="Q569" s="47">
        <f t="shared" si="108"/>
        <v>1.511730183773409</v>
      </c>
      <c r="R569" s="15">
        <f t="shared" si="100"/>
        <v>61.069999999999993</v>
      </c>
      <c r="S569" s="47">
        <f t="shared" si="101"/>
        <v>249.41222363789629</v>
      </c>
      <c r="T569" s="6">
        <f t="shared" si="102"/>
        <v>0.96955953670931982</v>
      </c>
      <c r="U569" s="4" t="s">
        <v>586</v>
      </c>
      <c r="AJ569" s="14">
        <v>0.9</v>
      </c>
      <c r="AK569" s="14">
        <v>1</v>
      </c>
    </row>
    <row r="570" spans="2:37" x14ac:dyDescent="0.25">
      <c r="B570" s="16" t="s">
        <v>587</v>
      </c>
      <c r="C570" s="8">
        <v>434.66</v>
      </c>
      <c r="D570" s="14">
        <v>261.58</v>
      </c>
      <c r="E570" s="8">
        <v>120.77</v>
      </c>
      <c r="F570" s="15">
        <f t="shared" si="104"/>
        <v>288.11367426764036</v>
      </c>
      <c r="G570" s="8">
        <v>0.9</v>
      </c>
      <c r="H570" s="4">
        <v>440.14</v>
      </c>
      <c r="J570" s="14">
        <v>1</v>
      </c>
      <c r="K570" s="47">
        <f t="shared" si="105"/>
        <v>0</v>
      </c>
      <c r="L570" s="15">
        <f t="shared" si="97"/>
        <v>290.64444444444445</v>
      </c>
      <c r="M570" s="47">
        <f t="shared" si="98"/>
        <v>126.68897618348547</v>
      </c>
      <c r="N570" s="15">
        <f t="shared" si="99"/>
        <v>261.58</v>
      </c>
      <c r="O570" s="47">
        <f t="shared" si="106"/>
        <v>0</v>
      </c>
      <c r="P570" s="15">
        <f t="shared" si="107"/>
        <v>126.68897618348547</v>
      </c>
      <c r="Q570" s="47">
        <f t="shared" si="108"/>
        <v>-3.8316330659467042</v>
      </c>
      <c r="R570" s="15">
        <f t="shared" si="100"/>
        <v>60.769999999999996</v>
      </c>
      <c r="S570" s="47">
        <f t="shared" si="101"/>
        <v>268.54625169605328</v>
      </c>
      <c r="T570" s="6">
        <f t="shared" si="102"/>
        <v>0.97405939702357924</v>
      </c>
      <c r="U570" s="4" t="s">
        <v>587</v>
      </c>
      <c r="AJ570" s="14">
        <v>0.9</v>
      </c>
      <c r="AK570" s="14">
        <v>1</v>
      </c>
    </row>
    <row r="571" spans="2:37" x14ac:dyDescent="0.25">
      <c r="B571" s="16" t="s">
        <v>588</v>
      </c>
      <c r="C571" s="8">
        <v>363</v>
      </c>
      <c r="D571" s="14">
        <v>236.84</v>
      </c>
      <c r="E571" s="8">
        <v>120.99</v>
      </c>
      <c r="F571" s="15">
        <f t="shared" si="104"/>
        <v>265.95444290329124</v>
      </c>
      <c r="G571" s="8">
        <v>0.88</v>
      </c>
      <c r="H571" s="4">
        <v>440.95</v>
      </c>
      <c r="J571" s="14">
        <v>1</v>
      </c>
      <c r="K571" s="47">
        <f t="shared" si="105"/>
        <v>0</v>
      </c>
      <c r="L571" s="15">
        <f t="shared" si="97"/>
        <v>269.13636363636363</v>
      </c>
      <c r="M571" s="47">
        <f t="shared" si="98"/>
        <v>127.8326899951845</v>
      </c>
      <c r="N571" s="15">
        <f t="shared" si="99"/>
        <v>236.84</v>
      </c>
      <c r="O571" s="47">
        <f t="shared" si="106"/>
        <v>0</v>
      </c>
      <c r="P571" s="15">
        <f t="shared" si="107"/>
        <v>127.8326899951845</v>
      </c>
      <c r="Q571" s="47">
        <f t="shared" si="108"/>
        <v>1.1437138116990297</v>
      </c>
      <c r="R571" s="15">
        <f t="shared" si="100"/>
        <v>60.989999999999995</v>
      </c>
      <c r="S571" s="47">
        <f t="shared" si="101"/>
        <v>244.56689412101548</v>
      </c>
      <c r="T571" s="6">
        <f t="shared" si="102"/>
        <v>0.96840580509154239</v>
      </c>
      <c r="U571" s="4" t="s">
        <v>588</v>
      </c>
      <c r="AJ571" s="14">
        <v>0.9</v>
      </c>
      <c r="AK571" s="14">
        <v>1</v>
      </c>
    </row>
    <row r="572" spans="2:37" x14ac:dyDescent="0.25">
      <c r="B572" s="16" t="s">
        <v>589</v>
      </c>
      <c r="C572" s="8">
        <v>334.32</v>
      </c>
      <c r="D572" s="14">
        <v>255.58</v>
      </c>
      <c r="E572" s="8">
        <v>121.16</v>
      </c>
      <c r="F572" s="15">
        <f t="shared" si="104"/>
        <v>282.84427164077408</v>
      </c>
      <c r="G572" s="8">
        <v>0.89</v>
      </c>
      <c r="H572" s="4">
        <v>440.07</v>
      </c>
      <c r="J572" s="14">
        <v>1</v>
      </c>
      <c r="K572" s="47">
        <f t="shared" si="105"/>
        <v>0</v>
      </c>
      <c r="L572" s="15">
        <f t="shared" si="97"/>
        <v>287.16853932584269</v>
      </c>
      <c r="M572" s="47">
        <f t="shared" si="98"/>
        <v>130.93751784167154</v>
      </c>
      <c r="N572" s="15">
        <f t="shared" si="99"/>
        <v>255.58</v>
      </c>
      <c r="O572" s="47">
        <f t="shared" si="106"/>
        <v>0</v>
      </c>
      <c r="P572" s="15">
        <f t="shared" si="107"/>
        <v>130.93751784167154</v>
      </c>
      <c r="Q572" s="47">
        <f t="shared" si="108"/>
        <v>3.1048278464870407</v>
      </c>
      <c r="R572" s="15">
        <f t="shared" si="100"/>
        <v>61.16</v>
      </c>
      <c r="S572" s="47">
        <f t="shared" si="101"/>
        <v>262.79589418406067</v>
      </c>
      <c r="T572" s="6">
        <f t="shared" si="102"/>
        <v>0.97254183058504451</v>
      </c>
      <c r="U572" s="4" t="s">
        <v>589</v>
      </c>
      <c r="AJ572" s="14">
        <v>0.9</v>
      </c>
      <c r="AK572" s="14">
        <v>1</v>
      </c>
    </row>
    <row r="573" spans="2:37" x14ac:dyDescent="0.25">
      <c r="B573" s="16" t="s">
        <v>590</v>
      </c>
      <c r="C573" s="8">
        <v>295.04000000000002</v>
      </c>
      <c r="D573" s="14">
        <v>259.01</v>
      </c>
      <c r="E573" s="8">
        <v>120.99</v>
      </c>
      <c r="F573" s="15">
        <f t="shared" si="104"/>
        <v>285.87542776531177</v>
      </c>
      <c r="G573" s="8">
        <v>0.9</v>
      </c>
      <c r="H573" s="4">
        <v>440.82</v>
      </c>
      <c r="J573" s="14">
        <v>1</v>
      </c>
      <c r="K573" s="47">
        <f t="shared" si="105"/>
        <v>0</v>
      </c>
      <c r="L573" s="15">
        <f t="shared" si="97"/>
        <v>287.78888888888889</v>
      </c>
      <c r="M573" s="47">
        <f t="shared" si="98"/>
        <v>125.44426837405219</v>
      </c>
      <c r="N573" s="15">
        <f t="shared" si="99"/>
        <v>259.01</v>
      </c>
      <c r="O573" s="47">
        <f t="shared" si="106"/>
        <v>0</v>
      </c>
      <c r="P573" s="15">
        <f t="shared" si="107"/>
        <v>125.44426837405219</v>
      </c>
      <c r="Q573" s="47">
        <f t="shared" si="108"/>
        <v>-5.49324946761935</v>
      </c>
      <c r="R573" s="15">
        <f t="shared" si="100"/>
        <v>60.989999999999995</v>
      </c>
      <c r="S573" s="47">
        <f t="shared" si="101"/>
        <v>266.09389357893951</v>
      </c>
      <c r="T573" s="6">
        <f t="shared" si="102"/>
        <v>0.97337821817832126</v>
      </c>
      <c r="U573" s="4" t="s">
        <v>590</v>
      </c>
      <c r="AJ573" s="14">
        <v>0.9</v>
      </c>
      <c r="AK573" s="14">
        <v>1</v>
      </c>
    </row>
    <row r="574" spans="2:37" x14ac:dyDescent="0.25">
      <c r="B574" s="16" t="s">
        <v>591</v>
      </c>
      <c r="C574" s="8">
        <v>364.74</v>
      </c>
      <c r="D574" s="14">
        <v>243.36</v>
      </c>
      <c r="E574" s="8">
        <v>119.68</v>
      </c>
      <c r="F574" s="15">
        <f t="shared" si="104"/>
        <v>271.19622416250564</v>
      </c>
      <c r="G574" s="8">
        <v>0.89</v>
      </c>
      <c r="H574" s="4">
        <v>439.75</v>
      </c>
      <c r="J574" s="14">
        <v>1</v>
      </c>
      <c r="K574" s="47">
        <f t="shared" si="105"/>
        <v>0</v>
      </c>
      <c r="L574" s="15">
        <f t="shared" si="97"/>
        <v>273.43820224719104</v>
      </c>
      <c r="M574" s="47">
        <f t="shared" si="98"/>
        <v>124.67702614425694</v>
      </c>
      <c r="N574" s="15">
        <f t="shared" si="99"/>
        <v>243.36</v>
      </c>
      <c r="O574" s="47">
        <f t="shared" si="106"/>
        <v>0</v>
      </c>
      <c r="P574" s="15">
        <f t="shared" si="107"/>
        <v>124.67702614425694</v>
      </c>
      <c r="Q574" s="47">
        <f t="shared" si="108"/>
        <v>-0.7672422297952437</v>
      </c>
      <c r="R574" s="15">
        <f t="shared" si="100"/>
        <v>59.680000000000007</v>
      </c>
      <c r="S574" s="47">
        <f t="shared" si="101"/>
        <v>250.57093207313574</v>
      </c>
      <c r="T574" s="6">
        <f t="shared" si="102"/>
        <v>0.97122199285657351</v>
      </c>
      <c r="U574" s="4" t="s">
        <v>591</v>
      </c>
      <c r="AJ574" s="14">
        <v>0.9</v>
      </c>
      <c r="AK574" s="14">
        <v>1</v>
      </c>
    </row>
    <row r="575" spans="2:37" x14ac:dyDescent="0.25">
      <c r="B575" s="16" t="s">
        <v>592</v>
      </c>
      <c r="C575" s="8">
        <v>322.5</v>
      </c>
      <c r="D575" s="14">
        <v>230.48</v>
      </c>
      <c r="E575" s="8">
        <v>111.22</v>
      </c>
      <c r="F575" s="15">
        <f t="shared" si="104"/>
        <v>255.91193563411613</v>
      </c>
      <c r="G575" s="8">
        <v>0.89</v>
      </c>
      <c r="H575" s="4">
        <v>439.8</v>
      </c>
      <c r="J575" s="14">
        <v>1</v>
      </c>
      <c r="K575" s="47">
        <f t="shared" si="105"/>
        <v>0</v>
      </c>
      <c r="L575" s="15">
        <f t="shared" si="97"/>
        <v>258.96629213483146</v>
      </c>
      <c r="M575" s="47">
        <f t="shared" si="98"/>
        <v>118.07840641735839</v>
      </c>
      <c r="N575" s="15">
        <f t="shared" si="99"/>
        <v>230.48</v>
      </c>
      <c r="O575" s="47">
        <f t="shared" si="106"/>
        <v>0</v>
      </c>
      <c r="P575" s="15">
        <f t="shared" si="107"/>
        <v>118.07840641735839</v>
      </c>
      <c r="Q575" s="47">
        <f t="shared" si="108"/>
        <v>-6.5986197268985478</v>
      </c>
      <c r="R575" s="15">
        <f t="shared" si="100"/>
        <v>51.22</v>
      </c>
      <c r="S575" s="47">
        <f t="shared" si="101"/>
        <v>236.10277169063474</v>
      </c>
      <c r="T575" s="6">
        <f t="shared" si="102"/>
        <v>0.97618506699276597</v>
      </c>
      <c r="U575" s="4" t="s">
        <v>592</v>
      </c>
      <c r="AJ575" s="14">
        <v>0.9</v>
      </c>
      <c r="AK575" s="14">
        <v>1</v>
      </c>
    </row>
    <row r="576" spans="2:37" x14ac:dyDescent="0.25">
      <c r="B576" s="16" t="s">
        <v>593</v>
      </c>
      <c r="C576" s="8">
        <v>358.14</v>
      </c>
      <c r="D576" s="14">
        <v>236.89</v>
      </c>
      <c r="E576" s="8">
        <v>120.35</v>
      </c>
      <c r="F576" s="15">
        <f t="shared" si="104"/>
        <v>265.70847671837646</v>
      </c>
      <c r="G576" s="8">
        <v>0.88</v>
      </c>
      <c r="H576" s="4">
        <v>439.18</v>
      </c>
      <c r="J576" s="14">
        <v>1</v>
      </c>
      <c r="K576" s="47">
        <f t="shared" si="105"/>
        <v>0</v>
      </c>
      <c r="L576" s="15">
        <f t="shared" si="97"/>
        <v>269.19318181818181</v>
      </c>
      <c r="M576" s="47">
        <f t="shared" si="98"/>
        <v>127.85967713629141</v>
      </c>
      <c r="N576" s="15">
        <f t="shared" si="99"/>
        <v>236.89</v>
      </c>
      <c r="O576" s="47">
        <f t="shared" si="106"/>
        <v>0</v>
      </c>
      <c r="P576" s="15">
        <f t="shared" si="107"/>
        <v>127.85967713629141</v>
      </c>
      <c r="Q576" s="47">
        <f t="shared" si="108"/>
        <v>9.7812707189330155</v>
      </c>
      <c r="R576" s="15">
        <f t="shared" si="100"/>
        <v>60.349999999999994</v>
      </c>
      <c r="S576" s="47">
        <f t="shared" si="101"/>
        <v>244.45652905987188</v>
      </c>
      <c r="T576" s="6">
        <f t="shared" si="102"/>
        <v>0.96904754768068102</v>
      </c>
      <c r="U576" s="4" t="s">
        <v>593</v>
      </c>
      <c r="AJ576" s="14">
        <v>0.9</v>
      </c>
      <c r="AK576" s="14">
        <v>1</v>
      </c>
    </row>
    <row r="577" spans="2:37" x14ac:dyDescent="0.25">
      <c r="B577" s="16" t="s">
        <v>594</v>
      </c>
      <c r="C577" s="8">
        <v>286.44</v>
      </c>
      <c r="D577" s="14">
        <v>235.82</v>
      </c>
      <c r="E577" s="8">
        <v>120.87</v>
      </c>
      <c r="F577" s="15">
        <f t="shared" si="104"/>
        <v>264.99175326790834</v>
      </c>
      <c r="G577" s="8">
        <v>0.88</v>
      </c>
      <c r="H577" s="4">
        <v>440.11</v>
      </c>
      <c r="J577" s="14">
        <v>1</v>
      </c>
      <c r="K577" s="47">
        <f t="shared" si="105"/>
        <v>0</v>
      </c>
      <c r="L577" s="15">
        <f t="shared" si="97"/>
        <v>267.97727272727269</v>
      </c>
      <c r="M577" s="47">
        <f t="shared" si="98"/>
        <v>127.28215231660364</v>
      </c>
      <c r="N577" s="15">
        <f t="shared" si="99"/>
        <v>235.82</v>
      </c>
      <c r="O577" s="47">
        <f t="shared" si="106"/>
        <v>0</v>
      </c>
      <c r="P577" s="15">
        <f t="shared" si="107"/>
        <v>127.28215231660364</v>
      </c>
      <c r="Q577" s="47">
        <f t="shared" si="108"/>
        <v>-0.57752481968776692</v>
      </c>
      <c r="R577" s="15">
        <f t="shared" si="100"/>
        <v>60.870000000000005</v>
      </c>
      <c r="S577" s="47">
        <f t="shared" si="101"/>
        <v>243.54923383168341</v>
      </c>
      <c r="T577" s="6">
        <f t="shared" si="102"/>
        <v>0.96826418334362296</v>
      </c>
      <c r="U577" s="4" t="s">
        <v>594</v>
      </c>
      <c r="AJ577" s="14">
        <v>0.9</v>
      </c>
      <c r="AK577" s="14">
        <v>1</v>
      </c>
    </row>
    <row r="578" spans="2:37" ht="15.75" thickBot="1" x14ac:dyDescent="0.3">
      <c r="B578" s="16" t="s">
        <v>595</v>
      </c>
      <c r="C578" s="8">
        <v>421.14</v>
      </c>
      <c r="D578" s="14">
        <v>204.23</v>
      </c>
      <c r="E578" s="8">
        <v>117.63</v>
      </c>
      <c r="F578" s="15">
        <f t="shared" si="104"/>
        <v>235.68349496729718</v>
      </c>
      <c r="G578" s="8">
        <v>0.86</v>
      </c>
      <c r="H578" s="4">
        <v>440.1</v>
      </c>
      <c r="J578" s="14">
        <v>1</v>
      </c>
      <c r="K578" s="47">
        <f t="shared" si="105"/>
        <v>0</v>
      </c>
      <c r="L578" s="15">
        <f t="shared" si="97"/>
        <v>237.47674418604652</v>
      </c>
      <c r="M578" s="47">
        <f t="shared" si="98"/>
        <v>121.18296550755379</v>
      </c>
      <c r="N578" s="15">
        <f t="shared" si="99"/>
        <v>204.23</v>
      </c>
      <c r="O578" s="47">
        <f t="shared" si="106"/>
        <v>0</v>
      </c>
      <c r="P578" s="15">
        <f t="shared" si="107"/>
        <v>121.18296550755379</v>
      </c>
      <c r="Q578" s="47">
        <f t="shared" si="108"/>
        <v>-6.0991868090498542</v>
      </c>
      <c r="R578" s="15">
        <f t="shared" si="100"/>
        <v>57.629999999999995</v>
      </c>
      <c r="S578" s="47">
        <f t="shared" si="101"/>
        <v>212.2053481889653</v>
      </c>
      <c r="T578" s="6">
        <f t="shared" si="102"/>
        <v>0.96241683700703251</v>
      </c>
      <c r="U578" s="4" t="s">
        <v>595</v>
      </c>
      <c r="AJ578" s="18">
        <v>0.9</v>
      </c>
      <c r="AK578" s="18">
        <v>1</v>
      </c>
    </row>
    <row r="579" spans="2:37" ht="15.75" thickBot="1" x14ac:dyDescent="0.3">
      <c r="B579" s="26" t="s">
        <v>596</v>
      </c>
      <c r="C579" s="28">
        <f t="shared" ref="C579:H579" si="109">AVERAGE(C4:C578)</f>
        <v>322.93749565217394</v>
      </c>
      <c r="D579" s="38">
        <f t="shared" si="109"/>
        <v>225.02646956521724</v>
      </c>
      <c r="E579" s="28">
        <f t="shared" si="109"/>
        <v>110.88253913043475</v>
      </c>
      <c r="F579" s="38">
        <f t="shared" si="109"/>
        <v>251.0823115528753</v>
      </c>
      <c r="G579" s="28">
        <f t="shared" si="109"/>
        <v>0.88965217391304285</v>
      </c>
      <c r="H579" s="28">
        <f t="shared" si="109"/>
        <v>446.96483478260853</v>
      </c>
      <c r="I579" s="5"/>
      <c r="J579" s="40">
        <f t="shared" ref="J579:T579" si="110">AVERAGE(J4:J578)</f>
        <v>1</v>
      </c>
      <c r="K579" s="28">
        <f t="shared" si="110"/>
        <v>0</v>
      </c>
      <c r="L579" s="38">
        <f t="shared" si="110"/>
        <v>252.76154561443974</v>
      </c>
      <c r="M579" s="28">
        <f t="shared" si="110"/>
        <v>114.60344461707676</v>
      </c>
      <c r="N579" s="38">
        <f t="shared" si="110"/>
        <v>225.02646956521724</v>
      </c>
      <c r="O579" s="28">
        <f t="shared" si="110"/>
        <v>0</v>
      </c>
      <c r="P579" s="38">
        <f t="shared" si="110"/>
        <v>114.60344461707676</v>
      </c>
      <c r="Q579" s="28">
        <f t="shared" si="110"/>
        <v>1.4717781509466722E-2</v>
      </c>
      <c r="R579" s="38">
        <f t="shared" si="110"/>
        <v>50.882539130434772</v>
      </c>
      <c r="S579" s="28">
        <f t="shared" si="110"/>
        <v>229.0444593067574</v>
      </c>
      <c r="T579" s="36">
        <f t="shared" si="110"/>
        <v>0.97409478894338308</v>
      </c>
    </row>
    <row r="580" spans="2:37" ht="15.75" thickBot="1" x14ac:dyDescent="0.3">
      <c r="B580" s="26" t="s">
        <v>597</v>
      </c>
      <c r="C580" s="28">
        <f t="shared" ref="C580:H580" si="111">MIN(C4:C578)</f>
        <v>21.62</v>
      </c>
      <c r="D580" s="38">
        <f t="shared" si="111"/>
        <v>13.48</v>
      </c>
      <c r="E580" s="28">
        <f t="shared" si="111"/>
        <v>7.69</v>
      </c>
      <c r="F580" s="38">
        <f t="shared" si="111"/>
        <v>17.512932364398601</v>
      </c>
      <c r="G580" s="28">
        <f t="shared" si="111"/>
        <v>0.77</v>
      </c>
      <c r="H580" s="28">
        <f t="shared" si="111"/>
        <v>433.06</v>
      </c>
      <c r="I580" s="5"/>
      <c r="J580" s="40">
        <f t="shared" ref="J580:T580" si="112">MIN(J4:J578)</f>
        <v>1</v>
      </c>
      <c r="K580" s="28">
        <f t="shared" si="112"/>
        <v>0</v>
      </c>
      <c r="L580" s="38">
        <f t="shared" si="112"/>
        <v>17.506493506493506</v>
      </c>
      <c r="M580" s="28">
        <f t="shared" si="112"/>
        <v>11.169911140779019</v>
      </c>
      <c r="N580" s="38">
        <f t="shared" si="112"/>
        <v>13.48</v>
      </c>
      <c r="O580" s="28">
        <f t="shared" si="112"/>
        <v>0</v>
      </c>
      <c r="P580" s="38">
        <f t="shared" si="112"/>
        <v>11.169911140779019</v>
      </c>
      <c r="Q580" s="28">
        <f t="shared" si="112"/>
        <v>-104.17399161737792</v>
      </c>
      <c r="R580" s="38">
        <f t="shared" si="112"/>
        <v>-52.31</v>
      </c>
      <c r="S580" s="28">
        <f t="shared" si="112"/>
        <v>0</v>
      </c>
      <c r="T580" s="36">
        <f t="shared" si="112"/>
        <v>0.9527846486044762</v>
      </c>
    </row>
    <row r="581" spans="2:37" ht="15.75" thickBot="1" x14ac:dyDescent="0.3">
      <c r="B581" s="29" t="s">
        <v>598</v>
      </c>
      <c r="C581" s="28">
        <f t="shared" ref="C581:H581" si="113">MAX(C4:C578)</f>
        <v>489.24</v>
      </c>
      <c r="D581" s="38">
        <f t="shared" si="113"/>
        <v>291.55</v>
      </c>
      <c r="E581" s="28">
        <f t="shared" si="113"/>
        <v>129.38999999999999</v>
      </c>
      <c r="F581" s="38">
        <f t="shared" si="113"/>
        <v>315.39037176172644</v>
      </c>
      <c r="G581" s="28">
        <f t="shared" si="113"/>
        <v>0.99</v>
      </c>
      <c r="H581" s="28">
        <f t="shared" si="113"/>
        <v>466.33</v>
      </c>
      <c r="I581" s="5"/>
      <c r="J581" s="40">
        <f t="shared" ref="J581:T581" si="114">MAX(J4:J578)</f>
        <v>1</v>
      </c>
      <c r="K581" s="28">
        <f t="shared" si="114"/>
        <v>0</v>
      </c>
      <c r="L581" s="38">
        <f t="shared" si="114"/>
        <v>321.51111111111112</v>
      </c>
      <c r="M581" s="28">
        <f t="shared" si="114"/>
        <v>140.14344425588101</v>
      </c>
      <c r="N581" s="38">
        <f t="shared" si="114"/>
        <v>291.55</v>
      </c>
      <c r="O581" s="28">
        <f t="shared" si="114"/>
        <v>0</v>
      </c>
      <c r="P581" s="38">
        <f t="shared" si="114"/>
        <v>140.14344425588101</v>
      </c>
      <c r="Q581" s="28">
        <f t="shared" si="114"/>
        <v>46.265998482201148</v>
      </c>
      <c r="R581" s="38">
        <f t="shared" si="114"/>
        <v>69.389999999999986</v>
      </c>
      <c r="S581" s="28">
        <f t="shared" si="114"/>
        <v>297.71846869148044</v>
      </c>
      <c r="T581" s="36">
        <f t="shared" si="114"/>
        <v>1</v>
      </c>
    </row>
    <row r="582" spans="2:37" ht="15.75" thickBot="1" x14ac:dyDescent="0.3">
      <c r="C582" s="2" t="s">
        <v>1</v>
      </c>
      <c r="D582" s="39" t="s">
        <v>2</v>
      </c>
      <c r="E582" s="2" t="s">
        <v>3</v>
      </c>
      <c r="F582" s="39" t="s">
        <v>4</v>
      </c>
      <c r="G582" s="2" t="s">
        <v>5</v>
      </c>
      <c r="H582" s="2" t="s">
        <v>6</v>
      </c>
      <c r="J582" s="41" t="s">
        <v>7</v>
      </c>
      <c r="K582" s="2" t="s">
        <v>8</v>
      </c>
      <c r="L582" s="39" t="s">
        <v>9</v>
      </c>
      <c r="M582" s="2" t="s">
        <v>10</v>
      </c>
      <c r="N582" s="39" t="s">
        <v>11</v>
      </c>
      <c r="O582" s="2" t="s">
        <v>12</v>
      </c>
      <c r="P582" s="39" t="s">
        <v>13</v>
      </c>
      <c r="Q582" s="30" t="s">
        <v>14</v>
      </c>
      <c r="R582" s="39" t="s">
        <v>15</v>
      </c>
      <c r="S582" s="2" t="s">
        <v>16</v>
      </c>
      <c r="T582" s="45" t="s">
        <v>17</v>
      </c>
    </row>
  </sheetData>
  <mergeCells count="2">
    <mergeCell ref="J2:V2"/>
    <mergeCell ref="C2:H2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78"/>
  <sheetViews>
    <sheetView showGridLines="0" zoomScale="80" zoomScaleNormal="80" workbookViewId="0">
      <selection activeCell="I2" sqref="I2"/>
    </sheetView>
  </sheetViews>
  <sheetFormatPr baseColWidth="10" defaultRowHeight="15" x14ac:dyDescent="0.25"/>
  <cols>
    <col min="1" max="1" width="2.28515625" customWidth="1"/>
    <col min="2" max="2" width="19.85546875" bestFit="1" customWidth="1"/>
    <col min="3" max="3" width="15.140625" customWidth="1"/>
    <col min="4" max="4" width="17.85546875" customWidth="1"/>
    <col min="5" max="5" width="14.7109375" customWidth="1"/>
    <col min="6" max="6" width="15.5703125" customWidth="1"/>
    <col min="7" max="7" width="17.7109375" customWidth="1"/>
    <col min="8" max="8" width="16.28515625" customWidth="1"/>
  </cols>
  <sheetData>
    <row r="1" spans="2:22" ht="15.75" thickBot="1" x14ac:dyDescent="0.3"/>
    <row r="2" spans="2:22" ht="27" thickBot="1" x14ac:dyDescent="0.45">
      <c r="B2" s="133" t="s">
        <v>645</v>
      </c>
      <c r="C2" s="136"/>
      <c r="D2" s="136"/>
      <c r="E2" s="136"/>
      <c r="F2" s="136"/>
      <c r="G2" s="136"/>
      <c r="H2" s="137"/>
    </row>
    <row r="3" spans="2:22" ht="15.75" thickBot="1" x14ac:dyDescent="0.3">
      <c r="B3" s="91" t="s">
        <v>0</v>
      </c>
      <c r="C3" s="92" t="s">
        <v>5</v>
      </c>
      <c r="D3" s="95" t="s">
        <v>302</v>
      </c>
      <c r="E3" s="92" t="s">
        <v>303</v>
      </c>
      <c r="F3" s="92" t="s">
        <v>2</v>
      </c>
      <c r="G3" s="92" t="s">
        <v>3</v>
      </c>
      <c r="H3" s="93" t="s">
        <v>4</v>
      </c>
      <c r="U3" s="1"/>
      <c r="V3" s="1"/>
    </row>
    <row r="4" spans="2:22" x14ac:dyDescent="0.25">
      <c r="B4" s="13" t="s">
        <v>19</v>
      </c>
      <c r="C4" s="10">
        <v>0.89</v>
      </c>
      <c r="D4" s="7">
        <v>0.9</v>
      </c>
      <c r="E4" s="11">
        <v>1</v>
      </c>
      <c r="F4" s="7">
        <v>220.05</v>
      </c>
      <c r="G4" s="11">
        <v>109.71</v>
      </c>
      <c r="H4" s="74">
        <f>SQRT((F4)^2+(G4)^2)</f>
        <v>245.88266836033807</v>
      </c>
      <c r="U4" s="1"/>
      <c r="V4" s="1"/>
    </row>
    <row r="5" spans="2:22" x14ac:dyDescent="0.25">
      <c r="B5" s="16" t="s">
        <v>20</v>
      </c>
      <c r="C5" s="4">
        <v>0.9</v>
      </c>
      <c r="D5" s="8">
        <v>0.9</v>
      </c>
      <c r="E5" s="14">
        <v>1</v>
      </c>
      <c r="F5" s="8">
        <v>234.56</v>
      </c>
      <c r="G5" s="14">
        <v>110.36</v>
      </c>
      <c r="H5" s="75">
        <f>SQRT((F5)^2+(G5)^2)</f>
        <v>259.22523642577704</v>
      </c>
      <c r="U5" s="1"/>
      <c r="V5" s="1"/>
    </row>
    <row r="6" spans="2:22" x14ac:dyDescent="0.25">
      <c r="B6" s="16" t="s">
        <v>21</v>
      </c>
      <c r="C6" s="4">
        <v>0.89</v>
      </c>
      <c r="D6" s="8">
        <v>0.9</v>
      </c>
      <c r="E6" s="14">
        <v>1</v>
      </c>
      <c r="F6" s="8">
        <v>217.21</v>
      </c>
      <c r="G6" s="14">
        <v>109.74</v>
      </c>
      <c r="H6" s="75">
        <f t="shared" ref="H6:H69" si="0">SQRT((F6)^2+(G6)^2)</f>
        <v>243.35786755311611</v>
      </c>
      <c r="U6" s="1"/>
      <c r="V6" s="1"/>
    </row>
    <row r="7" spans="2:22" x14ac:dyDescent="0.25">
      <c r="B7" s="16" t="s">
        <v>22</v>
      </c>
      <c r="C7" s="4">
        <v>0.89</v>
      </c>
      <c r="D7" s="8">
        <v>0.9</v>
      </c>
      <c r="E7" s="14">
        <v>1</v>
      </c>
      <c r="F7" s="8">
        <v>221.27</v>
      </c>
      <c r="G7" s="14">
        <v>107.94</v>
      </c>
      <c r="H7" s="75">
        <f t="shared" si="0"/>
        <v>246.19394082714547</v>
      </c>
      <c r="U7" s="1"/>
      <c r="V7" s="1"/>
    </row>
    <row r="8" spans="2:22" x14ac:dyDescent="0.25">
      <c r="B8" s="16" t="s">
        <v>23</v>
      </c>
      <c r="C8" s="4">
        <v>0.88</v>
      </c>
      <c r="D8" s="8">
        <v>0.9</v>
      </c>
      <c r="E8" s="14">
        <v>1</v>
      </c>
      <c r="F8" s="8">
        <v>217.5</v>
      </c>
      <c r="G8" s="14">
        <v>111.18</v>
      </c>
      <c r="H8" s="75">
        <f t="shared" si="0"/>
        <v>244.26879129352568</v>
      </c>
      <c r="U8" s="1"/>
      <c r="V8" s="1"/>
    </row>
    <row r="9" spans="2:22" x14ac:dyDescent="0.25">
      <c r="B9" s="16" t="s">
        <v>24</v>
      </c>
      <c r="C9" s="4">
        <v>0.89</v>
      </c>
      <c r="D9" s="8">
        <v>0.9</v>
      </c>
      <c r="E9" s="14">
        <v>1</v>
      </c>
      <c r="F9" s="8">
        <v>227.31</v>
      </c>
      <c r="G9" s="14">
        <v>111.08</v>
      </c>
      <c r="H9" s="75">
        <f t="shared" si="0"/>
        <v>252.99921442565784</v>
      </c>
      <c r="U9" s="1"/>
      <c r="V9" s="1"/>
    </row>
    <row r="10" spans="2:22" x14ac:dyDescent="0.25">
      <c r="B10" s="16" t="s">
        <v>25</v>
      </c>
      <c r="C10" s="4">
        <v>0.88</v>
      </c>
      <c r="D10" s="8">
        <v>0.9</v>
      </c>
      <c r="E10" s="14">
        <v>1</v>
      </c>
      <c r="F10" s="8">
        <v>219.19</v>
      </c>
      <c r="G10" s="14">
        <v>113.95</v>
      </c>
      <c r="H10" s="75">
        <f t="shared" si="0"/>
        <v>247.04019632440387</v>
      </c>
      <c r="U10" s="1"/>
      <c r="V10" s="1"/>
    </row>
    <row r="11" spans="2:22" x14ac:dyDescent="0.25">
      <c r="B11" s="16" t="s">
        <v>26</v>
      </c>
      <c r="C11" s="4">
        <v>0.9</v>
      </c>
      <c r="D11" s="8">
        <v>0.9</v>
      </c>
      <c r="E11" s="14">
        <v>1</v>
      </c>
      <c r="F11" s="8">
        <v>248.14</v>
      </c>
      <c r="G11" s="14">
        <v>113.7</v>
      </c>
      <c r="H11" s="75">
        <f t="shared" si="0"/>
        <v>272.9489871752595</v>
      </c>
      <c r="U11" s="1"/>
      <c r="V11" s="1"/>
    </row>
    <row r="12" spans="2:22" x14ac:dyDescent="0.25">
      <c r="B12" s="16" t="s">
        <v>27</v>
      </c>
      <c r="C12" s="4">
        <v>0.89</v>
      </c>
      <c r="D12" s="8">
        <v>0.9</v>
      </c>
      <c r="E12" s="14">
        <v>1</v>
      </c>
      <c r="F12" s="8">
        <v>215.15</v>
      </c>
      <c r="G12" s="14">
        <v>104.27</v>
      </c>
      <c r="H12" s="75">
        <f t="shared" si="0"/>
        <v>239.08524714001069</v>
      </c>
      <c r="U12" s="1"/>
      <c r="V12" s="1"/>
    </row>
    <row r="13" spans="2:22" x14ac:dyDescent="0.25">
      <c r="B13" s="16" t="s">
        <v>28</v>
      </c>
      <c r="C13" s="4">
        <v>0.89</v>
      </c>
      <c r="D13" s="8">
        <v>0.9</v>
      </c>
      <c r="E13" s="14">
        <v>1</v>
      </c>
      <c r="F13" s="8">
        <v>220.41</v>
      </c>
      <c r="G13" s="14">
        <v>108.78</v>
      </c>
      <c r="H13" s="75">
        <f t="shared" si="0"/>
        <v>245.79189673380202</v>
      </c>
      <c r="U13" s="1"/>
      <c r="V13" s="1"/>
    </row>
    <row r="14" spans="2:22" x14ac:dyDescent="0.25">
      <c r="B14" s="16" t="s">
        <v>29</v>
      </c>
      <c r="C14" s="4">
        <v>0.89</v>
      </c>
      <c r="D14" s="8">
        <v>0.9</v>
      </c>
      <c r="E14" s="14">
        <v>1</v>
      </c>
      <c r="F14" s="8">
        <v>218.45</v>
      </c>
      <c r="G14" s="14">
        <v>109</v>
      </c>
      <c r="H14" s="75">
        <f t="shared" si="0"/>
        <v>244.13398472969715</v>
      </c>
      <c r="U14" s="1"/>
      <c r="V14" s="1"/>
    </row>
    <row r="15" spans="2:22" x14ac:dyDescent="0.25">
      <c r="B15" s="16" t="s">
        <v>30</v>
      </c>
      <c r="C15" s="4">
        <v>0.9</v>
      </c>
      <c r="D15" s="8">
        <v>0.9</v>
      </c>
      <c r="E15" s="14">
        <v>1</v>
      </c>
      <c r="F15" s="8">
        <v>225.56</v>
      </c>
      <c r="G15" s="14">
        <v>106.55</v>
      </c>
      <c r="H15" s="75">
        <f t="shared" si="0"/>
        <v>249.45984867308809</v>
      </c>
      <c r="U15" s="1"/>
      <c r="V15" s="1"/>
    </row>
    <row r="16" spans="2:22" x14ac:dyDescent="0.25">
      <c r="B16" s="16" t="s">
        <v>31</v>
      </c>
      <c r="C16" s="4">
        <v>0.9</v>
      </c>
      <c r="D16" s="8">
        <v>0.9</v>
      </c>
      <c r="E16" s="14">
        <v>1</v>
      </c>
      <c r="F16" s="8">
        <v>223.64</v>
      </c>
      <c r="G16" s="14">
        <v>106.08</v>
      </c>
      <c r="H16" s="75">
        <f t="shared" si="0"/>
        <v>247.52336455373256</v>
      </c>
      <c r="U16" s="1"/>
      <c r="V16" s="1"/>
    </row>
    <row r="17" spans="2:22" x14ac:dyDescent="0.25">
      <c r="B17" s="16" t="s">
        <v>32</v>
      </c>
      <c r="C17" s="4">
        <v>0.89</v>
      </c>
      <c r="D17" s="8">
        <v>0.9</v>
      </c>
      <c r="E17" s="14">
        <v>1</v>
      </c>
      <c r="F17" s="8">
        <v>215.13</v>
      </c>
      <c r="G17" s="14">
        <v>106.36</v>
      </c>
      <c r="H17" s="75">
        <f t="shared" si="0"/>
        <v>239.98617981042159</v>
      </c>
      <c r="U17" s="1"/>
      <c r="V17" s="1"/>
    </row>
    <row r="18" spans="2:22" x14ac:dyDescent="0.25">
      <c r="B18" s="16" t="s">
        <v>33</v>
      </c>
      <c r="C18" s="4">
        <v>0.88</v>
      </c>
      <c r="D18" s="8">
        <v>0.9</v>
      </c>
      <c r="E18" s="14">
        <v>1</v>
      </c>
      <c r="F18" s="8">
        <v>219.06</v>
      </c>
      <c r="G18" s="14">
        <v>114.8</v>
      </c>
      <c r="H18" s="75">
        <f t="shared" si="0"/>
        <v>247.31826378171104</v>
      </c>
      <c r="U18" s="1"/>
      <c r="V18" s="1"/>
    </row>
    <row r="19" spans="2:22" x14ac:dyDescent="0.25">
      <c r="B19" s="16" t="s">
        <v>34</v>
      </c>
      <c r="C19" s="4">
        <v>0.88</v>
      </c>
      <c r="D19" s="8">
        <v>0.9</v>
      </c>
      <c r="E19" s="14">
        <v>1</v>
      </c>
      <c r="F19" s="8">
        <v>221.16</v>
      </c>
      <c r="G19" s="14">
        <v>113.27</v>
      </c>
      <c r="H19" s="75">
        <f t="shared" si="0"/>
        <v>248.47905042477927</v>
      </c>
      <c r="U19" s="1"/>
      <c r="V19" s="1"/>
    </row>
    <row r="20" spans="2:22" x14ac:dyDescent="0.25">
      <c r="B20" s="16" t="s">
        <v>35</v>
      </c>
      <c r="C20" s="4">
        <v>0.88</v>
      </c>
      <c r="D20" s="8">
        <v>0.9</v>
      </c>
      <c r="E20" s="14">
        <v>1</v>
      </c>
      <c r="F20" s="8">
        <v>212.77</v>
      </c>
      <c r="G20" s="14">
        <v>111.74</v>
      </c>
      <c r="H20" s="75">
        <f t="shared" si="0"/>
        <v>240.32665374444011</v>
      </c>
      <c r="U20" s="1"/>
      <c r="V20" s="1"/>
    </row>
    <row r="21" spans="2:22" x14ac:dyDescent="0.25">
      <c r="B21" s="16" t="s">
        <v>36</v>
      </c>
      <c r="C21" s="4">
        <v>0.88</v>
      </c>
      <c r="D21" s="8">
        <v>0.9</v>
      </c>
      <c r="E21" s="14">
        <v>1</v>
      </c>
      <c r="F21" s="8">
        <v>213.25</v>
      </c>
      <c r="G21" s="14">
        <v>111.92</v>
      </c>
      <c r="H21" s="75">
        <f t="shared" si="0"/>
        <v>240.83531489380871</v>
      </c>
      <c r="U21" s="1"/>
      <c r="V21" s="1"/>
    </row>
    <row r="22" spans="2:22" x14ac:dyDescent="0.25">
      <c r="B22" s="16" t="s">
        <v>37</v>
      </c>
      <c r="C22" s="4">
        <v>0.87</v>
      </c>
      <c r="D22" s="8">
        <v>0.9</v>
      </c>
      <c r="E22" s="14">
        <v>1</v>
      </c>
      <c r="F22" s="8">
        <v>206.8</v>
      </c>
      <c r="G22" s="14">
        <v>115.63</v>
      </c>
      <c r="H22" s="75">
        <f t="shared" si="0"/>
        <v>236.93150254873245</v>
      </c>
      <c r="U22" s="1"/>
      <c r="V22" s="1"/>
    </row>
    <row r="23" spans="2:22" x14ac:dyDescent="0.25">
      <c r="B23" s="16" t="s">
        <v>38</v>
      </c>
      <c r="C23" s="4">
        <v>0.89</v>
      </c>
      <c r="D23" s="8">
        <v>0.9</v>
      </c>
      <c r="E23" s="14">
        <v>1</v>
      </c>
      <c r="F23" s="8">
        <v>227.23</v>
      </c>
      <c r="G23" s="14">
        <v>115.95</v>
      </c>
      <c r="H23" s="75">
        <f t="shared" si="0"/>
        <v>255.10365618704878</v>
      </c>
      <c r="U23" s="1"/>
      <c r="V23" s="1"/>
    </row>
    <row r="24" spans="2:22" x14ac:dyDescent="0.25">
      <c r="B24" s="16" t="s">
        <v>39</v>
      </c>
      <c r="C24" s="4">
        <v>0.88</v>
      </c>
      <c r="D24" s="8">
        <v>0.9</v>
      </c>
      <c r="E24" s="14">
        <v>1</v>
      </c>
      <c r="F24" s="8">
        <v>221.07</v>
      </c>
      <c r="G24" s="14">
        <v>113.48</v>
      </c>
      <c r="H24" s="75">
        <f t="shared" si="0"/>
        <v>248.49477922081181</v>
      </c>
      <c r="U24" s="1"/>
      <c r="V24" s="1"/>
    </row>
    <row r="25" spans="2:22" x14ac:dyDescent="0.25">
      <c r="B25" s="16" t="s">
        <v>40</v>
      </c>
      <c r="C25" s="4">
        <v>0.89</v>
      </c>
      <c r="D25" s="8">
        <v>0.9</v>
      </c>
      <c r="E25" s="14">
        <v>1</v>
      </c>
      <c r="F25" s="8">
        <v>234.95</v>
      </c>
      <c r="G25" s="14">
        <v>115.38</v>
      </c>
      <c r="H25" s="75">
        <f t="shared" si="0"/>
        <v>261.75188041349384</v>
      </c>
      <c r="U25" s="1"/>
      <c r="V25" s="1"/>
    </row>
    <row r="26" spans="2:22" x14ac:dyDescent="0.25">
      <c r="B26" s="16" t="s">
        <v>41</v>
      </c>
      <c r="C26" s="4">
        <v>0.89</v>
      </c>
      <c r="D26" s="8">
        <v>0.9</v>
      </c>
      <c r="E26" s="14">
        <v>1</v>
      </c>
      <c r="F26" s="8">
        <v>219.24</v>
      </c>
      <c r="G26" s="14">
        <v>115.05</v>
      </c>
      <c r="H26" s="75">
        <f t="shared" si="0"/>
        <v>247.5937804146138</v>
      </c>
      <c r="U26" s="1"/>
      <c r="V26" s="1"/>
    </row>
    <row r="27" spans="2:22" x14ac:dyDescent="0.25">
      <c r="B27" s="16" t="s">
        <v>42</v>
      </c>
      <c r="C27" s="4">
        <v>0.9</v>
      </c>
      <c r="D27" s="8">
        <v>0.9</v>
      </c>
      <c r="E27" s="14">
        <v>1</v>
      </c>
      <c r="F27" s="8">
        <v>240.1</v>
      </c>
      <c r="G27" s="14">
        <v>113.96</v>
      </c>
      <c r="H27" s="75">
        <f t="shared" si="0"/>
        <v>265.77225513585876</v>
      </c>
      <c r="U27" s="1"/>
      <c r="V27" s="1"/>
    </row>
    <row r="28" spans="2:22" x14ac:dyDescent="0.25">
      <c r="B28" s="16" t="s">
        <v>43</v>
      </c>
      <c r="C28" s="4">
        <v>0.9</v>
      </c>
      <c r="D28" s="8">
        <v>0.9</v>
      </c>
      <c r="E28" s="14">
        <v>1</v>
      </c>
      <c r="F28" s="8">
        <v>241.88</v>
      </c>
      <c r="G28" s="14">
        <v>115.84</v>
      </c>
      <c r="H28" s="75">
        <f t="shared" si="0"/>
        <v>268.18806834011093</v>
      </c>
      <c r="U28" s="1"/>
      <c r="V28" s="1"/>
    </row>
    <row r="29" spans="2:22" x14ac:dyDescent="0.25">
      <c r="B29" s="16" t="s">
        <v>44</v>
      </c>
      <c r="C29" s="4">
        <v>0.87</v>
      </c>
      <c r="D29" s="8">
        <v>0.9</v>
      </c>
      <c r="E29" s="14">
        <v>1</v>
      </c>
      <c r="F29" s="8">
        <v>210.35</v>
      </c>
      <c r="G29" s="14">
        <v>116.4</v>
      </c>
      <c r="H29" s="75">
        <f t="shared" si="0"/>
        <v>240.40815813944417</v>
      </c>
      <c r="U29" s="1"/>
      <c r="V29" s="1"/>
    </row>
    <row r="30" spans="2:22" x14ac:dyDescent="0.25">
      <c r="B30" s="16" t="s">
        <v>45</v>
      </c>
      <c r="C30" s="4">
        <v>0.89</v>
      </c>
      <c r="D30" s="8">
        <v>0.9</v>
      </c>
      <c r="E30" s="14">
        <v>1</v>
      </c>
      <c r="F30" s="8">
        <v>238.23</v>
      </c>
      <c r="G30" s="14">
        <v>118.03</v>
      </c>
      <c r="H30" s="75">
        <f t="shared" si="0"/>
        <v>265.86578155151892</v>
      </c>
      <c r="U30" s="1"/>
      <c r="V30" s="1"/>
    </row>
    <row r="31" spans="2:22" x14ac:dyDescent="0.25">
      <c r="B31" s="16" t="s">
        <v>46</v>
      </c>
      <c r="C31" s="4">
        <v>0.9</v>
      </c>
      <c r="D31" s="8">
        <v>0.9</v>
      </c>
      <c r="E31" s="14">
        <v>1</v>
      </c>
      <c r="F31" s="8">
        <v>250.14</v>
      </c>
      <c r="G31" s="14">
        <v>120.21</v>
      </c>
      <c r="H31" s="75">
        <f t="shared" si="0"/>
        <v>277.52560908860283</v>
      </c>
      <c r="U31" s="1"/>
      <c r="V31" s="1"/>
    </row>
    <row r="32" spans="2:22" x14ac:dyDescent="0.25">
      <c r="B32" s="16" t="s">
        <v>47</v>
      </c>
      <c r="C32" s="4">
        <v>0.9</v>
      </c>
      <c r="D32" s="8">
        <v>0.9</v>
      </c>
      <c r="E32" s="14">
        <v>1</v>
      </c>
      <c r="F32" s="8">
        <v>252.95</v>
      </c>
      <c r="G32" s="14">
        <v>120.27</v>
      </c>
      <c r="H32" s="75">
        <f t="shared" si="0"/>
        <v>280.08672835391536</v>
      </c>
      <c r="U32" s="1"/>
      <c r="V32" s="1"/>
    </row>
    <row r="33" spans="2:22" x14ac:dyDescent="0.25">
      <c r="B33" s="16" t="s">
        <v>48</v>
      </c>
      <c r="C33" s="4">
        <v>0.88</v>
      </c>
      <c r="D33" s="8">
        <v>0.9</v>
      </c>
      <c r="E33" s="14">
        <v>1</v>
      </c>
      <c r="F33" s="8">
        <v>236.3</v>
      </c>
      <c r="G33" s="14">
        <v>121.87</v>
      </c>
      <c r="H33" s="75">
        <f t="shared" si="0"/>
        <v>265.87588627026707</v>
      </c>
      <c r="U33" s="1"/>
      <c r="V33" s="1"/>
    </row>
    <row r="34" spans="2:22" x14ac:dyDescent="0.25">
      <c r="B34" s="16" t="s">
        <v>49</v>
      </c>
      <c r="C34" s="4">
        <v>0.9</v>
      </c>
      <c r="D34" s="8">
        <v>0.9</v>
      </c>
      <c r="E34" s="14">
        <v>1</v>
      </c>
      <c r="F34" s="8">
        <v>257.47000000000003</v>
      </c>
      <c r="G34" s="14">
        <v>125.12</v>
      </c>
      <c r="H34" s="75">
        <f t="shared" si="0"/>
        <v>286.26179504083325</v>
      </c>
      <c r="U34" s="1"/>
      <c r="V34" s="1"/>
    </row>
    <row r="35" spans="2:22" x14ac:dyDescent="0.25">
      <c r="B35" s="16" t="s">
        <v>50</v>
      </c>
      <c r="C35" s="4">
        <v>0.9</v>
      </c>
      <c r="D35" s="8">
        <v>0.9</v>
      </c>
      <c r="E35" s="14">
        <v>1</v>
      </c>
      <c r="F35" s="8">
        <v>262.76</v>
      </c>
      <c r="G35" s="14">
        <v>125.3</v>
      </c>
      <c r="H35" s="75">
        <f t="shared" si="0"/>
        <v>291.10635101282139</v>
      </c>
      <c r="U35" s="1"/>
      <c r="V35" s="1"/>
    </row>
    <row r="36" spans="2:22" x14ac:dyDescent="0.25">
      <c r="B36" s="16" t="s">
        <v>51</v>
      </c>
      <c r="C36" s="4">
        <v>0.9</v>
      </c>
      <c r="D36" s="8">
        <v>0.9</v>
      </c>
      <c r="E36" s="14">
        <v>1</v>
      </c>
      <c r="F36" s="8">
        <v>270.2</v>
      </c>
      <c r="G36" s="14">
        <v>124.17</v>
      </c>
      <c r="H36" s="75">
        <f t="shared" si="0"/>
        <v>297.36548034363369</v>
      </c>
      <c r="U36" s="1"/>
      <c r="V36" s="1"/>
    </row>
    <row r="37" spans="2:22" x14ac:dyDescent="0.25">
      <c r="B37" s="16" t="s">
        <v>52</v>
      </c>
      <c r="C37" s="4">
        <v>0.88</v>
      </c>
      <c r="D37" s="8">
        <v>0.9</v>
      </c>
      <c r="E37" s="14">
        <v>1</v>
      </c>
      <c r="F37" s="8">
        <v>224.83</v>
      </c>
      <c r="G37" s="14">
        <v>120.73</v>
      </c>
      <c r="H37" s="75">
        <f t="shared" si="0"/>
        <v>255.19455676013155</v>
      </c>
      <c r="U37" s="1"/>
      <c r="V37" s="1"/>
    </row>
    <row r="38" spans="2:22" x14ac:dyDescent="0.25">
      <c r="B38" s="16" t="s">
        <v>53</v>
      </c>
      <c r="C38" s="4">
        <v>0.88</v>
      </c>
      <c r="D38" s="8">
        <v>0.9</v>
      </c>
      <c r="E38" s="14">
        <v>1</v>
      </c>
      <c r="F38" s="8">
        <v>229.36</v>
      </c>
      <c r="G38" s="14">
        <v>119.46</v>
      </c>
      <c r="H38" s="75">
        <f t="shared" si="0"/>
        <v>258.60530002302738</v>
      </c>
      <c r="U38" s="1"/>
      <c r="V38" s="1"/>
    </row>
    <row r="39" spans="2:22" x14ac:dyDescent="0.25">
      <c r="B39" s="16" t="s">
        <v>54</v>
      </c>
      <c r="C39" s="4">
        <v>0.91</v>
      </c>
      <c r="D39" s="8">
        <v>0.9</v>
      </c>
      <c r="E39" s="14">
        <v>1</v>
      </c>
      <c r="F39" s="8">
        <v>268.70999999999998</v>
      </c>
      <c r="G39" s="14">
        <v>120.75</v>
      </c>
      <c r="H39" s="75">
        <f t="shared" si="0"/>
        <v>294.59400299395094</v>
      </c>
      <c r="U39" s="1"/>
      <c r="V39" s="1"/>
    </row>
    <row r="40" spans="2:22" x14ac:dyDescent="0.25">
      <c r="B40" s="16" t="s">
        <v>55</v>
      </c>
      <c r="C40" s="4">
        <v>0.88</v>
      </c>
      <c r="D40" s="8">
        <v>0.9</v>
      </c>
      <c r="E40" s="14">
        <v>1</v>
      </c>
      <c r="F40" s="8">
        <v>237.15</v>
      </c>
      <c r="G40" s="14">
        <v>121.49</v>
      </c>
      <c r="H40" s="75">
        <f t="shared" si="0"/>
        <v>266.45814418028209</v>
      </c>
      <c r="U40" s="1"/>
      <c r="V40" s="1"/>
    </row>
    <row r="41" spans="2:22" x14ac:dyDescent="0.25">
      <c r="B41" s="16" t="s">
        <v>56</v>
      </c>
      <c r="C41" s="4">
        <v>0.9</v>
      </c>
      <c r="D41" s="8">
        <v>0.9</v>
      </c>
      <c r="E41" s="14">
        <v>1</v>
      </c>
      <c r="F41" s="8">
        <v>249.31</v>
      </c>
      <c r="G41" s="14">
        <v>118.84</v>
      </c>
      <c r="H41" s="75">
        <f t="shared" si="0"/>
        <v>276.18548423115942</v>
      </c>
      <c r="U41" s="1"/>
      <c r="V41" s="1"/>
    </row>
    <row r="42" spans="2:22" x14ac:dyDescent="0.25">
      <c r="B42" s="16" t="s">
        <v>57</v>
      </c>
      <c r="C42" s="4">
        <v>0.89</v>
      </c>
      <c r="D42" s="8">
        <v>0.9</v>
      </c>
      <c r="E42" s="14">
        <v>1</v>
      </c>
      <c r="F42" s="8">
        <v>253.25</v>
      </c>
      <c r="G42" s="14">
        <v>124.5</v>
      </c>
      <c r="H42" s="75">
        <f t="shared" si="0"/>
        <v>282.19817947676415</v>
      </c>
      <c r="U42" s="1"/>
      <c r="V42" s="1"/>
    </row>
    <row r="43" spans="2:22" x14ac:dyDescent="0.25">
      <c r="B43" s="16" t="s">
        <v>58</v>
      </c>
      <c r="C43" s="4">
        <v>0.91</v>
      </c>
      <c r="D43" s="8">
        <v>0.9</v>
      </c>
      <c r="E43" s="14">
        <v>1</v>
      </c>
      <c r="F43" s="8">
        <v>267.98</v>
      </c>
      <c r="G43" s="14">
        <v>117.1</v>
      </c>
      <c r="H43" s="75">
        <f t="shared" si="0"/>
        <v>292.44775670194497</v>
      </c>
      <c r="U43" s="1"/>
      <c r="V43" s="1"/>
    </row>
    <row r="44" spans="2:22" x14ac:dyDescent="0.25">
      <c r="B44" s="16" t="s">
        <v>59</v>
      </c>
      <c r="C44" s="4">
        <v>0.91</v>
      </c>
      <c r="D44" s="8">
        <v>0.9</v>
      </c>
      <c r="E44" s="14">
        <v>1</v>
      </c>
      <c r="F44" s="8">
        <v>270.89999999999998</v>
      </c>
      <c r="G44" s="14">
        <v>117.28</v>
      </c>
      <c r="H44" s="75">
        <f t="shared" si="0"/>
        <v>295.19723643692868</v>
      </c>
      <c r="U44" s="1"/>
      <c r="V44" s="1"/>
    </row>
    <row r="45" spans="2:22" x14ac:dyDescent="0.25">
      <c r="B45" s="16" t="s">
        <v>60</v>
      </c>
      <c r="C45" s="4">
        <v>0.91</v>
      </c>
      <c r="D45" s="8">
        <v>0.9</v>
      </c>
      <c r="E45" s="14">
        <v>1</v>
      </c>
      <c r="F45" s="8">
        <v>258.97000000000003</v>
      </c>
      <c r="G45" s="14">
        <v>114.92</v>
      </c>
      <c r="H45" s="75">
        <f t="shared" si="0"/>
        <v>283.32325584039165</v>
      </c>
      <c r="U45" s="1"/>
      <c r="V45" s="1"/>
    </row>
    <row r="46" spans="2:22" x14ac:dyDescent="0.25">
      <c r="B46" s="16" t="s">
        <v>61</v>
      </c>
      <c r="C46" s="4">
        <v>0.9</v>
      </c>
      <c r="D46" s="8">
        <v>0.9</v>
      </c>
      <c r="E46" s="14">
        <v>1</v>
      </c>
      <c r="F46" s="8">
        <v>253.58</v>
      </c>
      <c r="G46" s="14">
        <v>118.13</v>
      </c>
      <c r="H46" s="75">
        <f t="shared" si="0"/>
        <v>279.74544375199395</v>
      </c>
      <c r="U46" s="1"/>
      <c r="V46" s="1"/>
    </row>
    <row r="47" spans="2:22" x14ac:dyDescent="0.25">
      <c r="B47" s="16" t="s">
        <v>62</v>
      </c>
      <c r="C47" s="4">
        <v>0.9</v>
      </c>
      <c r="D47" s="8">
        <v>0.9</v>
      </c>
      <c r="E47" s="14">
        <v>1</v>
      </c>
      <c r="F47" s="8">
        <v>254.83</v>
      </c>
      <c r="G47" s="14">
        <v>118.85</v>
      </c>
      <c r="H47" s="75">
        <f t="shared" si="0"/>
        <v>281.1825944115318</v>
      </c>
      <c r="U47" s="1"/>
      <c r="V47" s="1"/>
    </row>
    <row r="48" spans="2:22" x14ac:dyDescent="0.25">
      <c r="B48" s="16" t="s">
        <v>63</v>
      </c>
      <c r="C48" s="4">
        <v>0.92</v>
      </c>
      <c r="D48" s="8">
        <v>0.9</v>
      </c>
      <c r="E48" s="14">
        <v>1</v>
      </c>
      <c r="F48" s="8">
        <v>269.70999999999998</v>
      </c>
      <c r="G48" s="14">
        <v>116.04</v>
      </c>
      <c r="H48" s="75">
        <f t="shared" si="0"/>
        <v>293.61329278491462</v>
      </c>
      <c r="U48" s="1"/>
      <c r="V48" s="1"/>
    </row>
    <row r="49" spans="2:22" x14ac:dyDescent="0.25">
      <c r="B49" s="16" t="s">
        <v>64</v>
      </c>
      <c r="C49" s="4">
        <v>0.91</v>
      </c>
      <c r="D49" s="8">
        <v>0.9</v>
      </c>
      <c r="E49" s="14">
        <v>1</v>
      </c>
      <c r="F49" s="8">
        <v>257.95</v>
      </c>
      <c r="G49" s="14">
        <v>113.72</v>
      </c>
      <c r="H49" s="75">
        <f t="shared" si="0"/>
        <v>281.90502106205912</v>
      </c>
      <c r="U49" s="1"/>
      <c r="V49" s="1"/>
    </row>
    <row r="50" spans="2:22" x14ac:dyDescent="0.25">
      <c r="B50" s="16" t="s">
        <v>65</v>
      </c>
      <c r="C50" s="4">
        <v>0.91</v>
      </c>
      <c r="D50" s="8">
        <v>0.9</v>
      </c>
      <c r="E50" s="14">
        <v>1</v>
      </c>
      <c r="F50" s="8">
        <v>265.5</v>
      </c>
      <c r="G50" s="14">
        <v>117.76</v>
      </c>
      <c r="H50" s="75">
        <f t="shared" si="0"/>
        <v>290.44391472365191</v>
      </c>
      <c r="U50" s="1"/>
      <c r="V50" s="1"/>
    </row>
    <row r="51" spans="2:22" x14ac:dyDescent="0.25">
      <c r="B51" s="16" t="s">
        <v>66</v>
      </c>
      <c r="C51" s="4">
        <v>0.92</v>
      </c>
      <c r="D51" s="8">
        <v>0.9</v>
      </c>
      <c r="E51" s="14">
        <v>1</v>
      </c>
      <c r="F51" s="8">
        <v>270.18</v>
      </c>
      <c r="G51" s="14">
        <v>116.03</v>
      </c>
      <c r="H51" s="75">
        <f t="shared" si="0"/>
        <v>294.04114218932017</v>
      </c>
      <c r="U51" s="1"/>
      <c r="V51" s="1"/>
    </row>
    <row r="52" spans="2:22" x14ac:dyDescent="0.25">
      <c r="B52" s="16" t="s">
        <v>67</v>
      </c>
      <c r="C52" s="4">
        <v>0.89</v>
      </c>
      <c r="D52" s="8">
        <v>0.9</v>
      </c>
      <c r="E52" s="14">
        <v>1</v>
      </c>
      <c r="F52" s="8">
        <v>241.46</v>
      </c>
      <c r="G52" s="14">
        <v>118.17</v>
      </c>
      <c r="H52" s="75">
        <f t="shared" si="0"/>
        <v>268.825371756462</v>
      </c>
      <c r="U52" s="1"/>
      <c r="V52" s="1"/>
    </row>
    <row r="53" spans="2:22" x14ac:dyDescent="0.25">
      <c r="B53" s="16" t="s">
        <v>68</v>
      </c>
      <c r="C53" s="4">
        <v>0.9</v>
      </c>
      <c r="D53" s="8">
        <v>0.9</v>
      </c>
      <c r="E53" s="14">
        <v>1</v>
      </c>
      <c r="F53" s="8">
        <v>230.1</v>
      </c>
      <c r="G53" s="14">
        <v>107.24</v>
      </c>
      <c r="H53" s="75">
        <f t="shared" si="0"/>
        <v>253.86300951497444</v>
      </c>
      <c r="U53" s="1"/>
      <c r="V53" s="1"/>
    </row>
    <row r="54" spans="2:22" x14ac:dyDescent="0.25">
      <c r="B54" s="16" t="s">
        <v>69</v>
      </c>
      <c r="C54" s="4">
        <v>0.89</v>
      </c>
      <c r="D54" s="8">
        <v>0.9</v>
      </c>
      <c r="E54" s="14">
        <v>1</v>
      </c>
      <c r="F54" s="8">
        <v>232.93</v>
      </c>
      <c r="G54" s="14">
        <v>116.86</v>
      </c>
      <c r="H54" s="75">
        <f t="shared" si="0"/>
        <v>260.60054585514592</v>
      </c>
      <c r="U54" s="1"/>
      <c r="V54" s="1"/>
    </row>
    <row r="55" spans="2:22" x14ac:dyDescent="0.25">
      <c r="B55" s="16" t="s">
        <v>70</v>
      </c>
      <c r="C55" s="4">
        <v>0.9</v>
      </c>
      <c r="D55" s="8">
        <v>0.9</v>
      </c>
      <c r="E55" s="14">
        <v>1</v>
      </c>
      <c r="F55" s="8">
        <v>253.4</v>
      </c>
      <c r="G55" s="14">
        <v>117.27</v>
      </c>
      <c r="H55" s="75">
        <f t="shared" si="0"/>
        <v>279.22000805816191</v>
      </c>
      <c r="U55" s="1"/>
      <c r="V55" s="1"/>
    </row>
    <row r="56" spans="2:22" x14ac:dyDescent="0.25">
      <c r="B56" s="16" t="s">
        <v>71</v>
      </c>
      <c r="C56" s="4">
        <v>0.9</v>
      </c>
      <c r="D56" s="8">
        <v>0.9</v>
      </c>
      <c r="E56" s="14">
        <v>1</v>
      </c>
      <c r="F56" s="8">
        <v>244.68</v>
      </c>
      <c r="G56" s="14">
        <v>114.99</v>
      </c>
      <c r="H56" s="75">
        <f t="shared" si="0"/>
        <v>270.35347695193417</v>
      </c>
      <c r="U56" s="1"/>
      <c r="V56" s="1"/>
    </row>
    <row r="57" spans="2:22" x14ac:dyDescent="0.25">
      <c r="B57" s="16" t="s">
        <v>72</v>
      </c>
      <c r="C57" s="4">
        <v>0.9</v>
      </c>
      <c r="D57" s="8">
        <v>0.9</v>
      </c>
      <c r="E57" s="14">
        <v>1</v>
      </c>
      <c r="F57" s="8">
        <v>254.87</v>
      </c>
      <c r="G57" s="14">
        <v>117.63</v>
      </c>
      <c r="H57" s="75">
        <f t="shared" si="0"/>
        <v>280.70542175027543</v>
      </c>
      <c r="U57" s="1"/>
      <c r="V57" s="1"/>
    </row>
    <row r="58" spans="2:22" x14ac:dyDescent="0.25">
      <c r="B58" s="16" t="s">
        <v>73</v>
      </c>
      <c r="C58" s="4">
        <v>0.91</v>
      </c>
      <c r="D58" s="8">
        <v>0.9</v>
      </c>
      <c r="E58" s="14">
        <v>1</v>
      </c>
      <c r="F58" s="8">
        <v>263.60000000000002</v>
      </c>
      <c r="G58" s="14">
        <v>115.75</v>
      </c>
      <c r="H58" s="75">
        <f t="shared" si="0"/>
        <v>287.89411682075064</v>
      </c>
      <c r="U58" s="1"/>
      <c r="V58" s="1"/>
    </row>
    <row r="59" spans="2:22" x14ac:dyDescent="0.25">
      <c r="B59" s="16" t="s">
        <v>74</v>
      </c>
      <c r="C59" s="4">
        <v>0.89</v>
      </c>
      <c r="D59" s="8">
        <v>0.9</v>
      </c>
      <c r="E59" s="14">
        <v>1</v>
      </c>
      <c r="F59" s="8">
        <v>232.52</v>
      </c>
      <c r="G59" s="14">
        <v>114.5</v>
      </c>
      <c r="H59" s="75">
        <f t="shared" si="0"/>
        <v>259.18294774155186</v>
      </c>
      <c r="U59" s="1"/>
      <c r="V59" s="1"/>
    </row>
    <row r="60" spans="2:22" x14ac:dyDescent="0.25">
      <c r="B60" s="16" t="s">
        <v>75</v>
      </c>
      <c r="C60" s="4">
        <v>0.91</v>
      </c>
      <c r="D60" s="8">
        <v>0.9</v>
      </c>
      <c r="E60" s="14">
        <v>1</v>
      </c>
      <c r="F60" s="8">
        <v>259.14</v>
      </c>
      <c r="G60" s="14">
        <v>115.97</v>
      </c>
      <c r="H60" s="75">
        <f t="shared" si="0"/>
        <v>283.90593600698099</v>
      </c>
      <c r="U60" s="1"/>
      <c r="V60" s="1"/>
    </row>
    <row r="61" spans="2:22" x14ac:dyDescent="0.25">
      <c r="B61" s="16" t="s">
        <v>76</v>
      </c>
      <c r="C61" s="4">
        <v>0.91</v>
      </c>
      <c r="D61" s="8">
        <v>0.9</v>
      </c>
      <c r="E61" s="14">
        <v>1</v>
      </c>
      <c r="F61" s="8">
        <v>267.38</v>
      </c>
      <c r="G61" s="14">
        <v>117.63</v>
      </c>
      <c r="H61" s="75">
        <f t="shared" si="0"/>
        <v>292.11107698955891</v>
      </c>
      <c r="U61" s="1"/>
      <c r="V61" s="1"/>
    </row>
    <row r="62" spans="2:22" x14ac:dyDescent="0.25">
      <c r="B62" s="16" t="s">
        <v>77</v>
      </c>
      <c r="C62" s="4">
        <v>0.91</v>
      </c>
      <c r="D62" s="8">
        <v>0.9</v>
      </c>
      <c r="E62" s="14">
        <v>1</v>
      </c>
      <c r="F62" s="8">
        <v>272.27</v>
      </c>
      <c r="G62" s="14">
        <v>118.34</v>
      </c>
      <c r="H62" s="75">
        <f t="shared" si="0"/>
        <v>296.87591431438148</v>
      </c>
      <c r="U62" s="1"/>
      <c r="V62" s="1"/>
    </row>
    <row r="63" spans="2:22" x14ac:dyDescent="0.25">
      <c r="B63" s="16" t="s">
        <v>78</v>
      </c>
      <c r="C63" s="4">
        <v>0.9</v>
      </c>
      <c r="D63" s="8">
        <v>0.9</v>
      </c>
      <c r="E63" s="14">
        <v>1</v>
      </c>
      <c r="F63" s="8">
        <v>247.44</v>
      </c>
      <c r="G63" s="14">
        <v>115.3</v>
      </c>
      <c r="H63" s="75">
        <f t="shared" si="0"/>
        <v>272.984694809068</v>
      </c>
      <c r="U63" s="1"/>
      <c r="V63" s="1"/>
    </row>
    <row r="64" spans="2:22" x14ac:dyDescent="0.25">
      <c r="B64" s="16" t="s">
        <v>79</v>
      </c>
      <c r="C64" s="4">
        <v>0.9</v>
      </c>
      <c r="D64" s="8">
        <v>0.9</v>
      </c>
      <c r="E64" s="14">
        <v>1</v>
      </c>
      <c r="F64" s="8">
        <v>251.26</v>
      </c>
      <c r="G64" s="14">
        <v>118.24</v>
      </c>
      <c r="H64" s="75">
        <f t="shared" si="0"/>
        <v>277.69098869066676</v>
      </c>
      <c r="U64" s="1"/>
      <c r="V64" s="1"/>
    </row>
    <row r="65" spans="2:22" x14ac:dyDescent="0.25">
      <c r="B65" s="16" t="s">
        <v>80</v>
      </c>
      <c r="C65" s="4">
        <v>0.9</v>
      </c>
      <c r="D65" s="8">
        <v>0.9</v>
      </c>
      <c r="E65" s="14">
        <v>1</v>
      </c>
      <c r="F65" s="8">
        <v>252.74</v>
      </c>
      <c r="G65" s="14">
        <v>120.08</v>
      </c>
      <c r="H65" s="75">
        <f t="shared" si="0"/>
        <v>279.8154999280776</v>
      </c>
      <c r="U65" s="1"/>
      <c r="V65" s="1"/>
    </row>
    <row r="66" spans="2:22" x14ac:dyDescent="0.25">
      <c r="B66" s="16" t="s">
        <v>81</v>
      </c>
      <c r="C66" s="4">
        <v>0.91</v>
      </c>
      <c r="D66" s="8">
        <v>0.9</v>
      </c>
      <c r="E66" s="14">
        <v>1</v>
      </c>
      <c r="F66" s="8">
        <v>269.31</v>
      </c>
      <c r="G66" s="14">
        <v>119.95</v>
      </c>
      <c r="H66" s="75">
        <f t="shared" si="0"/>
        <v>294.81499046011891</v>
      </c>
      <c r="U66" s="1"/>
      <c r="V66" s="1"/>
    </row>
    <row r="67" spans="2:22" x14ac:dyDescent="0.25">
      <c r="B67" s="16" t="s">
        <v>82</v>
      </c>
      <c r="C67" s="4">
        <v>0.9</v>
      </c>
      <c r="D67" s="8">
        <v>0.9</v>
      </c>
      <c r="E67" s="14">
        <v>1</v>
      </c>
      <c r="F67" s="8">
        <v>256.48</v>
      </c>
      <c r="G67" s="14">
        <v>119.69</v>
      </c>
      <c r="H67" s="75">
        <f t="shared" si="0"/>
        <v>283.03301309211264</v>
      </c>
      <c r="U67" s="1"/>
      <c r="V67" s="1"/>
    </row>
    <row r="68" spans="2:22" x14ac:dyDescent="0.25">
      <c r="B68" s="16" t="s">
        <v>83</v>
      </c>
      <c r="C68" s="4">
        <v>0.9</v>
      </c>
      <c r="D68" s="8">
        <v>0.9</v>
      </c>
      <c r="E68" s="14">
        <v>1</v>
      </c>
      <c r="F68" s="8">
        <v>251.48</v>
      </c>
      <c r="G68" s="14">
        <v>118.39</v>
      </c>
      <c r="H68" s="75">
        <f t="shared" si="0"/>
        <v>277.95392154096334</v>
      </c>
      <c r="U68" s="1"/>
      <c r="V68" s="1"/>
    </row>
    <row r="69" spans="2:22" x14ac:dyDescent="0.25">
      <c r="B69" s="16" t="s">
        <v>84</v>
      </c>
      <c r="C69" s="4">
        <v>0.88</v>
      </c>
      <c r="D69" s="8">
        <v>0.9</v>
      </c>
      <c r="E69" s="14">
        <v>1</v>
      </c>
      <c r="F69" s="8">
        <v>226.17</v>
      </c>
      <c r="G69" s="14">
        <v>118.64</v>
      </c>
      <c r="H69" s="75">
        <f t="shared" si="0"/>
        <v>255.39835257886844</v>
      </c>
      <c r="U69" s="1"/>
      <c r="V69" s="1"/>
    </row>
    <row r="70" spans="2:22" x14ac:dyDescent="0.25">
      <c r="B70" s="16" t="s">
        <v>85</v>
      </c>
      <c r="C70" s="4">
        <v>0.87</v>
      </c>
      <c r="D70" s="8">
        <v>0.9</v>
      </c>
      <c r="E70" s="14">
        <v>1</v>
      </c>
      <c r="F70" s="8">
        <v>213.27</v>
      </c>
      <c r="G70" s="14">
        <v>116.78</v>
      </c>
      <c r="H70" s="75">
        <f t="shared" ref="H70:H133" si="1">SQRT((F70)^2+(G70)^2)</f>
        <v>243.1494628824008</v>
      </c>
      <c r="U70" s="1"/>
      <c r="V70" s="1"/>
    </row>
    <row r="71" spans="2:22" x14ac:dyDescent="0.25">
      <c r="B71" s="16" t="s">
        <v>86</v>
      </c>
      <c r="C71" s="4">
        <v>0.88</v>
      </c>
      <c r="D71" s="8">
        <v>0.9</v>
      </c>
      <c r="E71" s="14">
        <v>1</v>
      </c>
      <c r="F71" s="8">
        <v>221.39</v>
      </c>
      <c r="G71" s="14">
        <v>116.43</v>
      </c>
      <c r="H71" s="75">
        <f t="shared" si="1"/>
        <v>250.1389154050205</v>
      </c>
      <c r="U71" s="1"/>
      <c r="V71" s="1"/>
    </row>
    <row r="72" spans="2:22" x14ac:dyDescent="0.25">
      <c r="B72" s="16" t="s">
        <v>87</v>
      </c>
      <c r="C72" s="4">
        <v>0.89</v>
      </c>
      <c r="D72" s="8">
        <v>0.9</v>
      </c>
      <c r="E72" s="14">
        <v>1</v>
      </c>
      <c r="F72" s="8">
        <v>231.49</v>
      </c>
      <c r="G72" s="14">
        <v>115.15</v>
      </c>
      <c r="H72" s="75">
        <f t="shared" si="1"/>
        <v>258.5481436792769</v>
      </c>
      <c r="U72" s="1"/>
      <c r="V72" s="1"/>
    </row>
    <row r="73" spans="2:22" x14ac:dyDescent="0.25">
      <c r="B73" s="16" t="s">
        <v>88</v>
      </c>
      <c r="C73" s="4">
        <v>0.88</v>
      </c>
      <c r="D73" s="8">
        <v>0.9</v>
      </c>
      <c r="E73" s="14">
        <v>1</v>
      </c>
      <c r="F73" s="8">
        <v>226.73</v>
      </c>
      <c r="G73" s="14">
        <v>118.38</v>
      </c>
      <c r="H73" s="75">
        <f t="shared" si="1"/>
        <v>255.77395743116614</v>
      </c>
      <c r="U73" s="1"/>
      <c r="V73" s="1"/>
    </row>
    <row r="74" spans="2:22" x14ac:dyDescent="0.25">
      <c r="B74" s="16" t="s">
        <v>89</v>
      </c>
      <c r="C74" s="4">
        <v>0.9</v>
      </c>
      <c r="D74" s="8">
        <v>0.9</v>
      </c>
      <c r="E74" s="14">
        <v>1</v>
      </c>
      <c r="F74" s="8">
        <v>254.29</v>
      </c>
      <c r="G74" s="14">
        <v>115.63</v>
      </c>
      <c r="H74" s="75">
        <f t="shared" si="1"/>
        <v>279.34512882812186</v>
      </c>
      <c r="U74" s="1"/>
      <c r="V74" s="1"/>
    </row>
    <row r="75" spans="2:22" x14ac:dyDescent="0.25">
      <c r="B75" s="16" t="s">
        <v>90</v>
      </c>
      <c r="C75" s="4">
        <v>0.91</v>
      </c>
      <c r="D75" s="8">
        <v>0.9</v>
      </c>
      <c r="E75" s="14">
        <v>1</v>
      </c>
      <c r="F75" s="8">
        <v>253.01</v>
      </c>
      <c r="G75" s="14">
        <v>114.87</v>
      </c>
      <c r="H75" s="75">
        <f t="shared" si="1"/>
        <v>277.86539367110828</v>
      </c>
      <c r="U75" s="1"/>
      <c r="V75" s="1"/>
    </row>
    <row r="76" spans="2:22" x14ac:dyDescent="0.25">
      <c r="B76" s="16" t="s">
        <v>91</v>
      </c>
      <c r="C76" s="4">
        <v>0.88</v>
      </c>
      <c r="D76" s="8">
        <v>0.9</v>
      </c>
      <c r="E76" s="14">
        <v>1</v>
      </c>
      <c r="F76" s="8">
        <v>215.42</v>
      </c>
      <c r="G76" s="14">
        <v>112.95</v>
      </c>
      <c r="H76" s="75">
        <f t="shared" si="1"/>
        <v>243.23543923532193</v>
      </c>
      <c r="U76" s="1"/>
      <c r="V76" s="1"/>
    </row>
    <row r="77" spans="2:22" x14ac:dyDescent="0.25">
      <c r="B77" s="16" t="s">
        <v>92</v>
      </c>
      <c r="C77" s="4">
        <v>0.9</v>
      </c>
      <c r="D77" s="8">
        <v>0.9</v>
      </c>
      <c r="E77" s="14">
        <v>1</v>
      </c>
      <c r="F77" s="8">
        <v>237.72</v>
      </c>
      <c r="G77" s="14">
        <v>114.62</v>
      </c>
      <c r="H77" s="75">
        <f t="shared" si="1"/>
        <v>263.91010363379422</v>
      </c>
      <c r="U77" s="1"/>
      <c r="V77" s="1"/>
    </row>
    <row r="78" spans="2:22" x14ac:dyDescent="0.25">
      <c r="B78" s="16" t="s">
        <v>93</v>
      </c>
      <c r="C78" s="4">
        <v>0.91</v>
      </c>
      <c r="D78" s="8">
        <v>0.9</v>
      </c>
      <c r="E78" s="14">
        <v>1</v>
      </c>
      <c r="F78" s="8">
        <v>260.33</v>
      </c>
      <c r="G78" s="14">
        <v>116.57</v>
      </c>
      <c r="H78" s="75">
        <f t="shared" si="1"/>
        <v>285.23722372789985</v>
      </c>
      <c r="U78" s="1"/>
      <c r="V78" s="1"/>
    </row>
    <row r="79" spans="2:22" x14ac:dyDescent="0.25">
      <c r="B79" s="16" t="s">
        <v>94</v>
      </c>
      <c r="C79" s="4">
        <v>0.89</v>
      </c>
      <c r="D79" s="8">
        <v>0.9</v>
      </c>
      <c r="E79" s="14">
        <v>1</v>
      </c>
      <c r="F79" s="8">
        <v>242.95</v>
      </c>
      <c r="G79" s="14">
        <v>117.43</v>
      </c>
      <c r="H79" s="75">
        <f t="shared" si="1"/>
        <v>269.84163392627164</v>
      </c>
      <c r="U79" s="1"/>
      <c r="V79" s="1"/>
    </row>
    <row r="80" spans="2:22" x14ac:dyDescent="0.25">
      <c r="B80" s="16" t="s">
        <v>95</v>
      </c>
      <c r="C80" s="4">
        <v>0.91</v>
      </c>
      <c r="D80" s="8">
        <v>0.9</v>
      </c>
      <c r="E80" s="14">
        <v>1</v>
      </c>
      <c r="F80" s="8">
        <v>264.82</v>
      </c>
      <c r="G80" s="14">
        <v>116.98</v>
      </c>
      <c r="H80" s="75">
        <f t="shared" si="1"/>
        <v>289.50639509344177</v>
      </c>
      <c r="U80" s="1"/>
      <c r="V80" s="1"/>
    </row>
    <row r="81" spans="2:22" x14ac:dyDescent="0.25">
      <c r="B81" s="16" t="s">
        <v>96</v>
      </c>
      <c r="C81" s="4">
        <v>0.88</v>
      </c>
      <c r="D81" s="8">
        <v>0.9</v>
      </c>
      <c r="E81" s="14">
        <v>1</v>
      </c>
      <c r="F81" s="8">
        <v>216.77</v>
      </c>
      <c r="G81" s="14">
        <v>116.96</v>
      </c>
      <c r="H81" s="75">
        <f t="shared" si="1"/>
        <v>246.310524541685</v>
      </c>
      <c r="U81" s="1"/>
      <c r="V81" s="1"/>
    </row>
    <row r="82" spans="2:22" x14ac:dyDescent="0.25">
      <c r="B82" s="16" t="s">
        <v>97</v>
      </c>
      <c r="C82" s="4">
        <v>0.91</v>
      </c>
      <c r="D82" s="8">
        <v>0.9</v>
      </c>
      <c r="E82" s="14">
        <v>1</v>
      </c>
      <c r="F82" s="8">
        <v>249.77</v>
      </c>
      <c r="G82" s="14">
        <v>114.34</v>
      </c>
      <c r="H82" s="75">
        <f t="shared" si="1"/>
        <v>274.69744902346656</v>
      </c>
      <c r="U82" s="1"/>
      <c r="V82" s="1"/>
    </row>
    <row r="83" spans="2:22" x14ac:dyDescent="0.25">
      <c r="B83" s="16" t="s">
        <v>98</v>
      </c>
      <c r="C83" s="4">
        <v>0.88</v>
      </c>
      <c r="D83" s="8">
        <v>0.9</v>
      </c>
      <c r="E83" s="14">
        <v>1</v>
      </c>
      <c r="F83" s="8">
        <v>217.51</v>
      </c>
      <c r="G83" s="14">
        <v>115.17</v>
      </c>
      <c r="H83" s="75">
        <f t="shared" si="1"/>
        <v>246.1193389394665</v>
      </c>
      <c r="U83" s="1"/>
      <c r="V83" s="1"/>
    </row>
    <row r="84" spans="2:22" x14ac:dyDescent="0.25">
      <c r="B84" s="16" t="s">
        <v>99</v>
      </c>
      <c r="C84" s="4">
        <v>0.89</v>
      </c>
      <c r="D84" s="8">
        <v>0.9</v>
      </c>
      <c r="E84" s="14">
        <v>1</v>
      </c>
      <c r="F84" s="8">
        <v>235.67</v>
      </c>
      <c r="G84" s="14">
        <v>115.31</v>
      </c>
      <c r="H84" s="75">
        <f t="shared" si="1"/>
        <v>262.36757612174563</v>
      </c>
      <c r="U84" s="1"/>
      <c r="V84" s="1"/>
    </row>
    <row r="85" spans="2:22" x14ac:dyDescent="0.25">
      <c r="B85" s="16" t="s">
        <v>100</v>
      </c>
      <c r="C85" s="4">
        <v>0.89</v>
      </c>
      <c r="D85" s="8">
        <v>0.9</v>
      </c>
      <c r="E85" s="14">
        <v>1</v>
      </c>
      <c r="F85" s="8">
        <v>228.2</v>
      </c>
      <c r="G85" s="14">
        <v>111.99</v>
      </c>
      <c r="H85" s="75">
        <f t="shared" si="1"/>
        <v>254.19874134228124</v>
      </c>
      <c r="U85" s="1"/>
      <c r="V85" s="1"/>
    </row>
    <row r="86" spans="2:22" x14ac:dyDescent="0.25">
      <c r="B86" s="16" t="s">
        <v>101</v>
      </c>
      <c r="C86" s="4">
        <v>0.88</v>
      </c>
      <c r="D86" s="8">
        <v>0.9</v>
      </c>
      <c r="E86" s="14">
        <v>1</v>
      </c>
      <c r="F86" s="8">
        <v>220.23</v>
      </c>
      <c r="G86" s="14">
        <v>114.48</v>
      </c>
      <c r="H86" s="75">
        <f t="shared" si="1"/>
        <v>248.20741991326528</v>
      </c>
      <c r="U86" s="1"/>
      <c r="V86" s="1"/>
    </row>
    <row r="87" spans="2:22" x14ac:dyDescent="0.25">
      <c r="B87" s="16" t="s">
        <v>102</v>
      </c>
      <c r="C87" s="4">
        <v>0.91</v>
      </c>
      <c r="D87" s="8">
        <v>0.9</v>
      </c>
      <c r="E87" s="14">
        <v>1</v>
      </c>
      <c r="F87" s="8">
        <v>245.56</v>
      </c>
      <c r="G87" s="14">
        <v>112.87</v>
      </c>
      <c r="H87" s="75">
        <f t="shared" si="1"/>
        <v>270.25793327856263</v>
      </c>
      <c r="U87" s="1"/>
      <c r="V87" s="1"/>
    </row>
    <row r="88" spans="2:22" x14ac:dyDescent="0.25">
      <c r="B88" s="16" t="s">
        <v>103</v>
      </c>
      <c r="C88" s="4">
        <v>0.88</v>
      </c>
      <c r="D88" s="8">
        <v>0.9</v>
      </c>
      <c r="E88" s="14">
        <v>1</v>
      </c>
      <c r="F88" s="8">
        <v>221.63</v>
      </c>
      <c r="G88" s="14">
        <v>115.01</v>
      </c>
      <c r="H88" s="75">
        <f t="shared" si="1"/>
        <v>249.69412688327293</v>
      </c>
      <c r="U88" s="1"/>
      <c r="V88" s="1"/>
    </row>
    <row r="89" spans="2:22" x14ac:dyDescent="0.25">
      <c r="B89" s="16" t="s">
        <v>104</v>
      </c>
      <c r="C89" s="4">
        <v>0.9</v>
      </c>
      <c r="D89" s="8">
        <v>0.9</v>
      </c>
      <c r="E89" s="14">
        <v>1</v>
      </c>
      <c r="F89" s="8">
        <v>241.92</v>
      </c>
      <c r="G89" s="14">
        <v>113.62</v>
      </c>
      <c r="H89" s="75">
        <f t="shared" si="1"/>
        <v>267.27287703768224</v>
      </c>
      <c r="U89" s="1"/>
      <c r="V89" s="1"/>
    </row>
    <row r="90" spans="2:22" x14ac:dyDescent="0.25">
      <c r="B90" s="16" t="s">
        <v>105</v>
      </c>
      <c r="C90" s="4">
        <v>0.89</v>
      </c>
      <c r="D90" s="8">
        <v>0.9</v>
      </c>
      <c r="E90" s="14">
        <v>1</v>
      </c>
      <c r="F90" s="8">
        <v>199.7</v>
      </c>
      <c r="G90" s="14">
        <v>102.05</v>
      </c>
      <c r="H90" s="75">
        <f t="shared" si="1"/>
        <v>224.2638903167427</v>
      </c>
      <c r="U90" s="1"/>
      <c r="V90" s="1"/>
    </row>
    <row r="91" spans="2:22" x14ac:dyDescent="0.25">
      <c r="B91" s="16" t="s">
        <v>106</v>
      </c>
      <c r="C91" s="4">
        <v>0.89</v>
      </c>
      <c r="D91" s="8">
        <v>0.9</v>
      </c>
      <c r="E91" s="14">
        <v>1</v>
      </c>
      <c r="F91" s="8">
        <v>205.12</v>
      </c>
      <c r="G91" s="14">
        <v>105.65</v>
      </c>
      <c r="H91" s="75">
        <f t="shared" si="1"/>
        <v>230.72957526073679</v>
      </c>
      <c r="U91" s="1"/>
      <c r="V91" s="1"/>
    </row>
    <row r="92" spans="2:22" x14ac:dyDescent="0.25">
      <c r="B92" s="16" t="s">
        <v>107</v>
      </c>
      <c r="C92" s="4">
        <v>0.9</v>
      </c>
      <c r="D92" s="8">
        <v>0.9</v>
      </c>
      <c r="E92" s="14">
        <v>1</v>
      </c>
      <c r="F92" s="8">
        <v>223.46</v>
      </c>
      <c r="G92" s="14">
        <v>103.28</v>
      </c>
      <c r="H92" s="75">
        <f t="shared" si="1"/>
        <v>246.17296764673412</v>
      </c>
      <c r="U92" s="1"/>
      <c r="V92" s="1"/>
    </row>
    <row r="93" spans="2:22" x14ac:dyDescent="0.25">
      <c r="B93" s="16" t="s">
        <v>108</v>
      </c>
      <c r="C93" s="4">
        <v>0.91</v>
      </c>
      <c r="D93" s="8">
        <v>0.9</v>
      </c>
      <c r="E93" s="14">
        <v>1</v>
      </c>
      <c r="F93" s="8">
        <v>251.32</v>
      </c>
      <c r="G93" s="14">
        <v>113.85</v>
      </c>
      <c r="H93" s="75">
        <f t="shared" si="1"/>
        <v>275.90499252460074</v>
      </c>
      <c r="U93" s="1"/>
      <c r="V93" s="1"/>
    </row>
    <row r="94" spans="2:22" x14ac:dyDescent="0.25">
      <c r="B94" s="16" t="s">
        <v>109</v>
      </c>
      <c r="C94" s="4">
        <v>0.91</v>
      </c>
      <c r="D94" s="8">
        <v>0.9</v>
      </c>
      <c r="E94" s="14">
        <v>1</v>
      </c>
      <c r="F94" s="8">
        <v>252.07</v>
      </c>
      <c r="G94" s="14">
        <v>114.09</v>
      </c>
      <c r="H94" s="75">
        <f t="shared" si="1"/>
        <v>276.6872114861834</v>
      </c>
      <c r="U94" s="1"/>
      <c r="V94" s="1"/>
    </row>
    <row r="95" spans="2:22" x14ac:dyDescent="0.25">
      <c r="B95" s="16" t="s">
        <v>110</v>
      </c>
      <c r="C95" s="4">
        <v>0.88</v>
      </c>
      <c r="D95" s="8">
        <v>0.9</v>
      </c>
      <c r="E95" s="14">
        <v>1</v>
      </c>
      <c r="F95" s="8">
        <v>216.43</v>
      </c>
      <c r="G95" s="14">
        <v>114.19</v>
      </c>
      <c r="H95" s="75">
        <f t="shared" si="1"/>
        <v>244.70656100726029</v>
      </c>
      <c r="U95" s="1"/>
      <c r="V95" s="1"/>
    </row>
    <row r="96" spans="2:22" x14ac:dyDescent="0.25">
      <c r="B96" s="16" t="s">
        <v>111</v>
      </c>
      <c r="C96" s="4">
        <v>0.92</v>
      </c>
      <c r="D96" s="8">
        <v>0.9</v>
      </c>
      <c r="E96" s="14">
        <v>1</v>
      </c>
      <c r="F96" s="8">
        <v>262.18</v>
      </c>
      <c r="G96" s="14">
        <v>111.16</v>
      </c>
      <c r="H96" s="75">
        <f t="shared" si="1"/>
        <v>284.77165940451306</v>
      </c>
      <c r="U96" s="1"/>
      <c r="V96" s="1"/>
    </row>
    <row r="97" spans="2:22" x14ac:dyDescent="0.25">
      <c r="B97" s="16" t="s">
        <v>112</v>
      </c>
      <c r="C97" s="4">
        <v>0.91</v>
      </c>
      <c r="D97" s="8">
        <v>0.9</v>
      </c>
      <c r="E97" s="14">
        <v>1</v>
      </c>
      <c r="F97" s="8">
        <v>250.99</v>
      </c>
      <c r="G97" s="14">
        <v>111.57</v>
      </c>
      <c r="H97" s="75">
        <f t="shared" si="1"/>
        <v>274.6704297881372</v>
      </c>
      <c r="U97" s="1"/>
      <c r="V97" s="1"/>
    </row>
    <row r="98" spans="2:22" x14ac:dyDescent="0.25">
      <c r="B98" s="16" t="s">
        <v>113</v>
      </c>
      <c r="C98" s="4">
        <v>0.9</v>
      </c>
      <c r="D98" s="8">
        <v>0.9</v>
      </c>
      <c r="E98" s="14">
        <v>1</v>
      </c>
      <c r="F98" s="8">
        <v>235.43</v>
      </c>
      <c r="G98" s="14">
        <v>111.91</v>
      </c>
      <c r="H98" s="75">
        <f t="shared" si="1"/>
        <v>260.674381173141</v>
      </c>
      <c r="U98" s="1"/>
      <c r="V98" s="1"/>
    </row>
    <row r="99" spans="2:22" x14ac:dyDescent="0.25">
      <c r="B99" s="16" t="s">
        <v>114</v>
      </c>
      <c r="C99" s="4">
        <v>0.91</v>
      </c>
      <c r="D99" s="8">
        <v>0.9</v>
      </c>
      <c r="E99" s="14">
        <v>1</v>
      </c>
      <c r="F99" s="8">
        <v>250.7</v>
      </c>
      <c r="G99" s="14">
        <v>112.44</v>
      </c>
      <c r="H99" s="75">
        <f t="shared" si="1"/>
        <v>274.76033847700796</v>
      </c>
      <c r="U99" s="1"/>
      <c r="V99" s="1"/>
    </row>
    <row r="100" spans="2:22" x14ac:dyDescent="0.25">
      <c r="B100" s="16" t="s">
        <v>115</v>
      </c>
      <c r="C100" s="4">
        <v>0.88</v>
      </c>
      <c r="D100" s="8">
        <v>0.9</v>
      </c>
      <c r="E100" s="14">
        <v>1</v>
      </c>
      <c r="F100" s="8">
        <v>206.08</v>
      </c>
      <c r="G100" s="14">
        <v>106.99</v>
      </c>
      <c r="H100" s="75">
        <f t="shared" si="1"/>
        <v>232.19781760386982</v>
      </c>
      <c r="U100" s="1"/>
      <c r="V100" s="1"/>
    </row>
    <row r="101" spans="2:22" x14ac:dyDescent="0.25">
      <c r="B101" s="16" t="s">
        <v>116</v>
      </c>
      <c r="C101" s="4">
        <v>0.89</v>
      </c>
      <c r="D101" s="8">
        <v>0.9</v>
      </c>
      <c r="E101" s="14">
        <v>1</v>
      </c>
      <c r="F101" s="8">
        <v>210.83</v>
      </c>
      <c r="G101" s="14">
        <v>107.32</v>
      </c>
      <c r="H101" s="75">
        <f t="shared" si="1"/>
        <v>236.57318381422695</v>
      </c>
      <c r="U101" s="1"/>
      <c r="V101" s="1"/>
    </row>
    <row r="102" spans="2:22" x14ac:dyDescent="0.25">
      <c r="B102" s="16" t="s">
        <v>117</v>
      </c>
      <c r="C102" s="4">
        <v>0.88</v>
      </c>
      <c r="D102" s="8">
        <v>0.9</v>
      </c>
      <c r="E102" s="14">
        <v>1</v>
      </c>
      <c r="F102" s="8">
        <v>202.59</v>
      </c>
      <c r="G102" s="14">
        <v>106.24</v>
      </c>
      <c r="H102" s="75">
        <f t="shared" si="1"/>
        <v>228.75673913570284</v>
      </c>
      <c r="U102" s="1"/>
      <c r="V102" s="1"/>
    </row>
    <row r="103" spans="2:22" x14ac:dyDescent="0.25">
      <c r="B103" s="16" t="s">
        <v>118</v>
      </c>
      <c r="C103" s="4">
        <v>0.89</v>
      </c>
      <c r="D103" s="8">
        <v>0.9</v>
      </c>
      <c r="E103" s="14">
        <v>1</v>
      </c>
      <c r="F103" s="8">
        <v>214.52</v>
      </c>
      <c r="G103" s="14">
        <v>107.31</v>
      </c>
      <c r="H103" s="75">
        <f t="shared" si="1"/>
        <v>239.86301611544872</v>
      </c>
      <c r="U103" s="1"/>
      <c r="V103" s="1"/>
    </row>
    <row r="104" spans="2:22" x14ac:dyDescent="0.25">
      <c r="B104" s="16" t="s">
        <v>119</v>
      </c>
      <c r="C104" s="4">
        <v>0.88</v>
      </c>
      <c r="D104" s="8">
        <v>0.9</v>
      </c>
      <c r="E104" s="14">
        <v>1</v>
      </c>
      <c r="F104" s="8">
        <v>201.31</v>
      </c>
      <c r="G104" s="14">
        <v>104.97</v>
      </c>
      <c r="H104" s="75">
        <f t="shared" si="1"/>
        <v>227.03395561016859</v>
      </c>
      <c r="U104" s="1"/>
      <c r="V104" s="1"/>
    </row>
    <row r="105" spans="2:22" x14ac:dyDescent="0.25">
      <c r="B105" s="16" t="s">
        <v>120</v>
      </c>
      <c r="C105" s="4">
        <v>0.89</v>
      </c>
      <c r="D105" s="8">
        <v>0.9</v>
      </c>
      <c r="E105" s="14">
        <v>1</v>
      </c>
      <c r="F105" s="8">
        <v>208.33</v>
      </c>
      <c r="G105" s="14">
        <v>105.52</v>
      </c>
      <c r="H105" s="75">
        <f t="shared" si="1"/>
        <v>233.5291401517164</v>
      </c>
      <c r="U105" s="1"/>
      <c r="V105" s="1"/>
    </row>
    <row r="106" spans="2:22" x14ac:dyDescent="0.25">
      <c r="B106" s="16" t="s">
        <v>121</v>
      </c>
      <c r="C106" s="4">
        <v>0.89</v>
      </c>
      <c r="D106" s="8">
        <v>0.9</v>
      </c>
      <c r="E106" s="14">
        <v>1</v>
      </c>
      <c r="F106" s="8">
        <v>206.17</v>
      </c>
      <c r="G106" s="14">
        <v>105.73</v>
      </c>
      <c r="H106" s="75">
        <f t="shared" si="1"/>
        <v>231.70002546396063</v>
      </c>
      <c r="U106" s="1"/>
      <c r="V106" s="1"/>
    </row>
    <row r="107" spans="2:22" x14ac:dyDescent="0.25">
      <c r="B107" s="16" t="s">
        <v>122</v>
      </c>
      <c r="C107" s="4">
        <v>0.88</v>
      </c>
      <c r="D107" s="8">
        <v>0.9</v>
      </c>
      <c r="E107" s="14">
        <v>1</v>
      </c>
      <c r="F107" s="8">
        <v>200.82</v>
      </c>
      <c r="G107" s="14">
        <v>106.45</v>
      </c>
      <c r="H107" s="75">
        <f t="shared" si="1"/>
        <v>227.28896783610065</v>
      </c>
      <c r="U107" s="1"/>
      <c r="V107" s="1"/>
    </row>
    <row r="108" spans="2:22" x14ac:dyDescent="0.25">
      <c r="B108" s="16" t="s">
        <v>123</v>
      </c>
      <c r="C108" s="4">
        <v>0.91</v>
      </c>
      <c r="D108" s="8">
        <v>0.9</v>
      </c>
      <c r="E108" s="14">
        <v>1</v>
      </c>
      <c r="F108" s="8">
        <v>242.05</v>
      </c>
      <c r="G108" s="14">
        <v>110.82</v>
      </c>
      <c r="H108" s="75">
        <f t="shared" si="1"/>
        <v>266.2128375942828</v>
      </c>
      <c r="U108" s="1"/>
      <c r="V108" s="1"/>
    </row>
    <row r="109" spans="2:22" x14ac:dyDescent="0.25">
      <c r="B109" s="16" t="s">
        <v>124</v>
      </c>
      <c r="C109" s="4">
        <v>0.89</v>
      </c>
      <c r="D109" s="8">
        <v>0.9</v>
      </c>
      <c r="E109" s="14">
        <v>1</v>
      </c>
      <c r="F109" s="8">
        <v>221.93</v>
      </c>
      <c r="G109" s="14">
        <v>108.99</v>
      </c>
      <c r="H109" s="75">
        <f t="shared" si="1"/>
        <v>247.24834680943775</v>
      </c>
      <c r="U109" s="1"/>
      <c r="V109" s="1"/>
    </row>
    <row r="110" spans="2:22" x14ac:dyDescent="0.25">
      <c r="B110" s="16" t="s">
        <v>125</v>
      </c>
      <c r="C110" s="4">
        <v>0.91</v>
      </c>
      <c r="D110" s="8">
        <v>0.9</v>
      </c>
      <c r="E110" s="14">
        <v>1</v>
      </c>
      <c r="F110" s="8">
        <v>249.24</v>
      </c>
      <c r="G110" s="14">
        <v>112.56</v>
      </c>
      <c r="H110" s="75">
        <f t="shared" si="1"/>
        <v>273.47820973525478</v>
      </c>
      <c r="U110" s="1"/>
      <c r="V110" s="1"/>
    </row>
    <row r="111" spans="2:22" x14ac:dyDescent="0.25">
      <c r="B111" s="16" t="s">
        <v>126</v>
      </c>
      <c r="C111" s="4">
        <v>0.92</v>
      </c>
      <c r="D111" s="8">
        <v>0.9</v>
      </c>
      <c r="E111" s="14">
        <v>1</v>
      </c>
      <c r="F111" s="8">
        <v>268.17</v>
      </c>
      <c r="G111" s="14">
        <v>114.21</v>
      </c>
      <c r="H111" s="75">
        <f t="shared" si="1"/>
        <v>291.47739706536424</v>
      </c>
      <c r="U111" s="1"/>
      <c r="V111" s="1"/>
    </row>
    <row r="112" spans="2:22" x14ac:dyDescent="0.25">
      <c r="B112" s="16" t="s">
        <v>127</v>
      </c>
      <c r="C112" s="4">
        <v>0.89</v>
      </c>
      <c r="D112" s="8">
        <v>0.9</v>
      </c>
      <c r="E112" s="14">
        <v>1</v>
      </c>
      <c r="F112" s="8">
        <v>225.64</v>
      </c>
      <c r="G112" s="14">
        <v>114.25</v>
      </c>
      <c r="H112" s="75">
        <f t="shared" si="1"/>
        <v>252.91593880180821</v>
      </c>
      <c r="U112" s="1"/>
      <c r="V112" s="1"/>
    </row>
    <row r="113" spans="2:22" x14ac:dyDescent="0.25">
      <c r="B113" s="16" t="s">
        <v>128</v>
      </c>
      <c r="C113" s="4">
        <v>0.9</v>
      </c>
      <c r="D113" s="8">
        <v>0.9</v>
      </c>
      <c r="E113" s="14">
        <v>1</v>
      </c>
      <c r="F113" s="8">
        <v>227.67</v>
      </c>
      <c r="G113" s="14">
        <v>109.8</v>
      </c>
      <c r="H113" s="75">
        <f t="shared" si="1"/>
        <v>252.76405776929599</v>
      </c>
      <c r="U113" s="1"/>
      <c r="V113" s="1"/>
    </row>
    <row r="114" spans="2:22" x14ac:dyDescent="0.25">
      <c r="B114" s="16" t="s">
        <v>129</v>
      </c>
      <c r="C114" s="4">
        <v>0.89</v>
      </c>
      <c r="D114" s="8">
        <v>0.9</v>
      </c>
      <c r="E114" s="14">
        <v>1</v>
      </c>
      <c r="F114" s="8">
        <v>227.01</v>
      </c>
      <c r="G114" s="14">
        <v>112.6</v>
      </c>
      <c r="H114" s="75">
        <f t="shared" si="1"/>
        <v>253.40146033517644</v>
      </c>
      <c r="U114" s="1"/>
      <c r="V114" s="1"/>
    </row>
    <row r="115" spans="2:22" x14ac:dyDescent="0.25">
      <c r="B115" s="16" t="s">
        <v>130</v>
      </c>
      <c r="C115" s="4">
        <v>0.89</v>
      </c>
      <c r="D115" s="8">
        <v>0.9</v>
      </c>
      <c r="E115" s="14">
        <v>1</v>
      </c>
      <c r="F115" s="8">
        <v>219.65</v>
      </c>
      <c r="G115" s="14">
        <v>112.95</v>
      </c>
      <c r="H115" s="75">
        <f t="shared" si="1"/>
        <v>246.98952406934185</v>
      </c>
      <c r="U115" s="1"/>
      <c r="V115" s="1"/>
    </row>
    <row r="116" spans="2:22" x14ac:dyDescent="0.25">
      <c r="B116" s="16" t="s">
        <v>131</v>
      </c>
      <c r="C116" s="4">
        <v>0.9</v>
      </c>
      <c r="D116" s="8">
        <v>0.9</v>
      </c>
      <c r="E116" s="14">
        <v>1</v>
      </c>
      <c r="F116" s="8">
        <v>251.26</v>
      </c>
      <c r="G116" s="14">
        <v>115.02</v>
      </c>
      <c r="H116" s="75">
        <f t="shared" si="1"/>
        <v>276.33528185883176</v>
      </c>
      <c r="U116" s="1"/>
      <c r="V116" s="1"/>
    </row>
    <row r="117" spans="2:22" x14ac:dyDescent="0.25">
      <c r="B117" s="16" t="s">
        <v>132</v>
      </c>
      <c r="C117" s="4">
        <v>0.9</v>
      </c>
      <c r="D117" s="8">
        <v>0.9</v>
      </c>
      <c r="E117" s="14">
        <v>1</v>
      </c>
      <c r="F117" s="8">
        <v>247.48</v>
      </c>
      <c r="G117" s="14">
        <v>115.93</v>
      </c>
      <c r="H117" s="75">
        <f t="shared" si="1"/>
        <v>273.28760546354823</v>
      </c>
      <c r="U117" s="1"/>
      <c r="V117" s="1"/>
    </row>
    <row r="118" spans="2:22" x14ac:dyDescent="0.25">
      <c r="B118" s="16" t="s">
        <v>133</v>
      </c>
      <c r="C118" s="4">
        <v>0.89</v>
      </c>
      <c r="D118" s="8">
        <v>0.9</v>
      </c>
      <c r="E118" s="14">
        <v>1</v>
      </c>
      <c r="F118" s="8">
        <v>232.69</v>
      </c>
      <c r="G118" s="14">
        <v>116.34</v>
      </c>
      <c r="H118" s="75">
        <f t="shared" si="1"/>
        <v>260.15309281267446</v>
      </c>
      <c r="U118" s="1"/>
      <c r="V118" s="1"/>
    </row>
    <row r="119" spans="2:22" x14ac:dyDescent="0.25">
      <c r="B119" s="16" t="s">
        <v>134</v>
      </c>
      <c r="C119" s="4">
        <v>0.87</v>
      </c>
      <c r="D119" s="8">
        <v>0.9</v>
      </c>
      <c r="E119" s="14">
        <v>1</v>
      </c>
      <c r="F119" s="8">
        <v>211.91</v>
      </c>
      <c r="G119" s="14">
        <v>116.79</v>
      </c>
      <c r="H119" s="75">
        <f t="shared" si="1"/>
        <v>241.96229499655519</v>
      </c>
      <c r="U119" s="1"/>
      <c r="V119" s="1"/>
    </row>
    <row r="120" spans="2:22" x14ac:dyDescent="0.25">
      <c r="B120" s="16" t="s">
        <v>135</v>
      </c>
      <c r="C120" s="4">
        <v>0.89</v>
      </c>
      <c r="D120" s="8">
        <v>0.9</v>
      </c>
      <c r="E120" s="14">
        <v>1</v>
      </c>
      <c r="F120" s="8">
        <v>236.24</v>
      </c>
      <c r="G120" s="14">
        <v>117.88</v>
      </c>
      <c r="H120" s="75">
        <f t="shared" si="1"/>
        <v>264.01710550644253</v>
      </c>
      <c r="U120" s="1"/>
      <c r="V120" s="1"/>
    </row>
    <row r="121" spans="2:22" x14ac:dyDescent="0.25">
      <c r="B121" s="16" t="s">
        <v>136</v>
      </c>
      <c r="C121" s="4">
        <v>0.89</v>
      </c>
      <c r="D121" s="8">
        <v>0.9</v>
      </c>
      <c r="E121" s="14">
        <v>1</v>
      </c>
      <c r="F121" s="8">
        <v>231.14</v>
      </c>
      <c r="G121" s="14">
        <v>114.93</v>
      </c>
      <c r="H121" s="75">
        <f t="shared" si="1"/>
        <v>258.13679416154525</v>
      </c>
      <c r="U121" s="1"/>
      <c r="V121" s="1"/>
    </row>
    <row r="122" spans="2:22" x14ac:dyDescent="0.25">
      <c r="B122" s="16" t="s">
        <v>137</v>
      </c>
      <c r="C122" s="4">
        <v>0.91</v>
      </c>
      <c r="D122" s="8">
        <v>0.9</v>
      </c>
      <c r="E122" s="14">
        <v>1</v>
      </c>
      <c r="F122" s="8">
        <v>259.48</v>
      </c>
      <c r="G122" s="14">
        <v>114.44</v>
      </c>
      <c r="H122" s="75">
        <f t="shared" si="1"/>
        <v>283.59545835573607</v>
      </c>
      <c r="U122" s="1"/>
      <c r="V122" s="1"/>
    </row>
    <row r="123" spans="2:22" x14ac:dyDescent="0.25">
      <c r="B123" s="16" t="s">
        <v>138</v>
      </c>
      <c r="C123" s="4">
        <v>0.91</v>
      </c>
      <c r="D123" s="8">
        <v>0.9</v>
      </c>
      <c r="E123" s="14">
        <v>1</v>
      </c>
      <c r="F123" s="8">
        <v>258.58</v>
      </c>
      <c r="G123" s="14">
        <v>116.85</v>
      </c>
      <c r="H123" s="75">
        <f t="shared" si="1"/>
        <v>283.75612574885497</v>
      </c>
      <c r="U123" s="1"/>
      <c r="V123" s="1"/>
    </row>
    <row r="124" spans="2:22" x14ac:dyDescent="0.25">
      <c r="B124" s="16" t="s">
        <v>139</v>
      </c>
      <c r="C124" s="4">
        <v>0.9</v>
      </c>
      <c r="D124" s="8">
        <v>0.9</v>
      </c>
      <c r="E124" s="14">
        <v>1</v>
      </c>
      <c r="F124" s="8">
        <v>246.85</v>
      </c>
      <c r="G124" s="14">
        <v>117.81</v>
      </c>
      <c r="H124" s="75">
        <f t="shared" si="1"/>
        <v>273.52169676279794</v>
      </c>
      <c r="U124" s="1"/>
      <c r="V124" s="1"/>
    </row>
    <row r="125" spans="2:22" x14ac:dyDescent="0.25">
      <c r="B125" s="16" t="s">
        <v>140</v>
      </c>
      <c r="C125" s="4">
        <v>0.89</v>
      </c>
      <c r="D125" s="8">
        <v>0.9</v>
      </c>
      <c r="E125" s="14">
        <v>1</v>
      </c>
      <c r="F125" s="8">
        <v>231.08</v>
      </c>
      <c r="G125" s="14">
        <v>114.62</v>
      </c>
      <c r="H125" s="75">
        <f t="shared" si="1"/>
        <v>257.94517014280382</v>
      </c>
      <c r="U125" s="1"/>
      <c r="V125" s="1"/>
    </row>
    <row r="126" spans="2:22" x14ac:dyDescent="0.25">
      <c r="B126" s="16" t="s">
        <v>141</v>
      </c>
      <c r="C126" s="4">
        <v>0.9</v>
      </c>
      <c r="D126" s="8">
        <v>0.9</v>
      </c>
      <c r="E126" s="14">
        <v>1</v>
      </c>
      <c r="F126" s="8">
        <v>247.43</v>
      </c>
      <c r="G126" s="14">
        <v>117.9</v>
      </c>
      <c r="H126" s="75">
        <f t="shared" si="1"/>
        <v>274.08395593321404</v>
      </c>
      <c r="U126" s="1"/>
      <c r="V126" s="1"/>
    </row>
    <row r="127" spans="2:22" x14ac:dyDescent="0.25">
      <c r="B127" s="16" t="s">
        <v>142</v>
      </c>
      <c r="C127" s="4">
        <v>0.9</v>
      </c>
      <c r="D127" s="8">
        <v>0.9</v>
      </c>
      <c r="E127" s="14">
        <v>1</v>
      </c>
      <c r="F127" s="8">
        <v>250.82</v>
      </c>
      <c r="G127" s="14">
        <v>116.62</v>
      </c>
      <c r="H127" s="75">
        <f t="shared" si="1"/>
        <v>276.6060317491287</v>
      </c>
      <c r="U127" s="1"/>
      <c r="V127" s="1"/>
    </row>
    <row r="128" spans="2:22" x14ac:dyDescent="0.25">
      <c r="B128" s="16" t="s">
        <v>143</v>
      </c>
      <c r="C128" s="4">
        <v>0.89</v>
      </c>
      <c r="D128" s="8">
        <v>0.9</v>
      </c>
      <c r="E128" s="14">
        <v>1</v>
      </c>
      <c r="F128" s="8">
        <v>236.51</v>
      </c>
      <c r="G128" s="14">
        <v>117.75</v>
      </c>
      <c r="H128" s="75">
        <f t="shared" si="1"/>
        <v>264.2007619216871</v>
      </c>
      <c r="U128" s="1"/>
      <c r="V128" s="1"/>
    </row>
    <row r="129" spans="2:22" x14ac:dyDescent="0.25">
      <c r="B129" s="16" t="s">
        <v>144</v>
      </c>
      <c r="C129" s="4">
        <v>0.91</v>
      </c>
      <c r="D129" s="8">
        <v>0.9</v>
      </c>
      <c r="E129" s="14">
        <v>1</v>
      </c>
      <c r="F129" s="8">
        <v>265.81</v>
      </c>
      <c r="G129" s="14">
        <v>117.08</v>
      </c>
      <c r="H129" s="75">
        <f t="shared" si="1"/>
        <v>290.45254775952645</v>
      </c>
      <c r="U129" s="1"/>
      <c r="V129" s="1"/>
    </row>
    <row r="130" spans="2:22" x14ac:dyDescent="0.25">
      <c r="B130" s="16" t="s">
        <v>145</v>
      </c>
      <c r="C130" s="4">
        <v>0.9</v>
      </c>
      <c r="D130" s="8">
        <v>0.9</v>
      </c>
      <c r="E130" s="14">
        <v>1</v>
      </c>
      <c r="F130" s="8">
        <v>254.62</v>
      </c>
      <c r="G130" s="14">
        <v>117.23</v>
      </c>
      <c r="H130" s="75">
        <f t="shared" si="1"/>
        <v>280.3109296834499</v>
      </c>
      <c r="U130" s="1"/>
      <c r="V130" s="1"/>
    </row>
    <row r="131" spans="2:22" x14ac:dyDescent="0.25">
      <c r="B131" s="16" t="s">
        <v>146</v>
      </c>
      <c r="C131" s="4">
        <v>0.91</v>
      </c>
      <c r="D131" s="8">
        <v>0.9</v>
      </c>
      <c r="E131" s="14">
        <v>1</v>
      </c>
      <c r="F131" s="8">
        <v>265.95999999999998</v>
      </c>
      <c r="G131" s="14">
        <v>120.98</v>
      </c>
      <c r="H131" s="75">
        <f t="shared" si="1"/>
        <v>292.18295980429792</v>
      </c>
      <c r="U131" s="1"/>
      <c r="V131" s="1"/>
    </row>
    <row r="132" spans="2:22" x14ac:dyDescent="0.25">
      <c r="B132" s="16" t="s">
        <v>147</v>
      </c>
      <c r="C132" s="4">
        <v>0.89</v>
      </c>
      <c r="D132" s="8">
        <v>0.9</v>
      </c>
      <c r="E132" s="14">
        <v>1</v>
      </c>
      <c r="F132" s="8">
        <v>246.69</v>
      </c>
      <c r="G132" s="14">
        <v>120.89</v>
      </c>
      <c r="H132" s="75">
        <f t="shared" si="1"/>
        <v>274.71867100726882</v>
      </c>
      <c r="U132" s="1"/>
      <c r="V132" s="1"/>
    </row>
    <row r="133" spans="2:22" x14ac:dyDescent="0.25">
      <c r="B133" s="16" t="s">
        <v>148</v>
      </c>
      <c r="C133" s="4">
        <v>0.9</v>
      </c>
      <c r="D133" s="8">
        <v>0.9</v>
      </c>
      <c r="E133" s="14">
        <v>1</v>
      </c>
      <c r="F133" s="8">
        <v>240.65</v>
      </c>
      <c r="G133" s="14">
        <v>116.86</v>
      </c>
      <c r="H133" s="75">
        <f t="shared" si="1"/>
        <v>267.52323656086401</v>
      </c>
      <c r="U133" s="1"/>
      <c r="V133" s="1"/>
    </row>
    <row r="134" spans="2:22" x14ac:dyDescent="0.25">
      <c r="B134" s="16" t="s">
        <v>149</v>
      </c>
      <c r="C134" s="4">
        <v>0.89</v>
      </c>
      <c r="D134" s="8">
        <v>0.9</v>
      </c>
      <c r="E134" s="14">
        <v>1</v>
      </c>
      <c r="F134" s="8">
        <v>216.86</v>
      </c>
      <c r="G134" s="14">
        <v>118.25</v>
      </c>
      <c r="H134" s="75">
        <f t="shared" ref="H134:H197" si="2">SQRT((F134)^2+(G134)^2)</f>
        <v>247.00470056256015</v>
      </c>
      <c r="U134" s="1"/>
      <c r="V134" s="1"/>
    </row>
    <row r="135" spans="2:22" x14ac:dyDescent="0.25">
      <c r="B135" s="16" t="s">
        <v>150</v>
      </c>
      <c r="C135" s="4">
        <v>0.89</v>
      </c>
      <c r="D135" s="8">
        <v>0.9</v>
      </c>
      <c r="E135" s="14">
        <v>1</v>
      </c>
      <c r="F135" s="8">
        <v>245.6</v>
      </c>
      <c r="G135" s="14">
        <v>118.18</v>
      </c>
      <c r="H135" s="75">
        <f t="shared" si="2"/>
        <v>272.55434760795873</v>
      </c>
      <c r="U135" s="1"/>
      <c r="V135" s="1"/>
    </row>
    <row r="136" spans="2:22" x14ac:dyDescent="0.25">
      <c r="B136" s="16" t="s">
        <v>151</v>
      </c>
      <c r="C136" s="4">
        <v>0.9</v>
      </c>
      <c r="D136" s="8">
        <v>0.9</v>
      </c>
      <c r="E136" s="14">
        <v>1</v>
      </c>
      <c r="F136" s="8">
        <v>255.93</v>
      </c>
      <c r="G136" s="14">
        <v>118.05</v>
      </c>
      <c r="H136" s="75">
        <f t="shared" si="2"/>
        <v>281.84387060924354</v>
      </c>
      <c r="U136" s="1"/>
      <c r="V136" s="1"/>
    </row>
    <row r="137" spans="2:22" x14ac:dyDescent="0.25">
      <c r="B137" s="16" t="s">
        <v>152</v>
      </c>
      <c r="C137" s="4">
        <v>0.89</v>
      </c>
      <c r="D137" s="8">
        <v>0.9</v>
      </c>
      <c r="E137" s="14">
        <v>1</v>
      </c>
      <c r="F137" s="8">
        <v>236.4</v>
      </c>
      <c r="G137" s="14">
        <v>118.05</v>
      </c>
      <c r="H137" s="75">
        <f t="shared" si="2"/>
        <v>264.23618696158934</v>
      </c>
      <c r="U137" s="1"/>
      <c r="V137" s="1"/>
    </row>
    <row r="138" spans="2:22" x14ac:dyDescent="0.25">
      <c r="B138" s="16" t="s">
        <v>153</v>
      </c>
      <c r="C138" s="4">
        <v>0.91</v>
      </c>
      <c r="D138" s="8">
        <v>0.9</v>
      </c>
      <c r="E138" s="14">
        <v>1</v>
      </c>
      <c r="F138" s="8">
        <v>267.83</v>
      </c>
      <c r="G138" s="14">
        <v>121.22</v>
      </c>
      <c r="H138" s="75">
        <f t="shared" si="2"/>
        <v>293.98502904059586</v>
      </c>
      <c r="U138" s="1"/>
      <c r="V138" s="1"/>
    </row>
    <row r="139" spans="2:22" x14ac:dyDescent="0.25">
      <c r="B139" s="16" t="s">
        <v>154</v>
      </c>
      <c r="C139" s="4">
        <v>0.88</v>
      </c>
      <c r="D139" s="8">
        <v>0.9</v>
      </c>
      <c r="E139" s="14">
        <v>1</v>
      </c>
      <c r="F139" s="8">
        <v>227.61</v>
      </c>
      <c r="G139" s="14">
        <v>119.61</v>
      </c>
      <c r="H139" s="75">
        <f t="shared" si="2"/>
        <v>257.12421939599545</v>
      </c>
      <c r="U139" s="1"/>
      <c r="V139" s="1"/>
    </row>
    <row r="140" spans="2:22" x14ac:dyDescent="0.25">
      <c r="B140" s="16" t="s">
        <v>155</v>
      </c>
      <c r="C140" s="4">
        <v>0.88</v>
      </c>
      <c r="D140" s="8">
        <v>0.9</v>
      </c>
      <c r="E140" s="14">
        <v>1</v>
      </c>
      <c r="F140" s="8">
        <v>228.13</v>
      </c>
      <c r="G140" s="14">
        <v>119.39</v>
      </c>
      <c r="H140" s="75">
        <f t="shared" si="2"/>
        <v>257.48256057449794</v>
      </c>
      <c r="U140" s="1"/>
      <c r="V140" s="1"/>
    </row>
    <row r="141" spans="2:22" x14ac:dyDescent="0.25">
      <c r="B141" s="16" t="s">
        <v>156</v>
      </c>
      <c r="C141" s="4">
        <v>0.88</v>
      </c>
      <c r="D141" s="8">
        <v>0.9</v>
      </c>
      <c r="E141" s="14">
        <v>1</v>
      </c>
      <c r="F141" s="8">
        <v>226.31</v>
      </c>
      <c r="G141" s="14">
        <v>120.31</v>
      </c>
      <c r="H141" s="75">
        <f t="shared" si="2"/>
        <v>256.30199413972571</v>
      </c>
      <c r="U141" s="1"/>
      <c r="V141" s="1"/>
    </row>
    <row r="142" spans="2:22" x14ac:dyDescent="0.25">
      <c r="B142" s="16" t="s">
        <v>157</v>
      </c>
      <c r="C142" s="4">
        <v>0.89</v>
      </c>
      <c r="D142" s="8">
        <v>0.9</v>
      </c>
      <c r="E142" s="14">
        <v>1</v>
      </c>
      <c r="F142" s="8">
        <v>242.29</v>
      </c>
      <c r="G142" s="14">
        <v>119.57</v>
      </c>
      <c r="H142" s="75">
        <f t="shared" si="2"/>
        <v>270.18776619232779</v>
      </c>
      <c r="U142" s="1"/>
      <c r="V142" s="1"/>
    </row>
    <row r="143" spans="2:22" x14ac:dyDescent="0.25">
      <c r="B143" s="16" t="s">
        <v>158</v>
      </c>
      <c r="C143" s="4">
        <v>0.9</v>
      </c>
      <c r="D143" s="8">
        <v>0.9</v>
      </c>
      <c r="E143" s="14">
        <v>1</v>
      </c>
      <c r="F143" s="8">
        <v>252.64</v>
      </c>
      <c r="G143" s="14">
        <v>119.75</v>
      </c>
      <c r="H143" s="75">
        <f t="shared" si="2"/>
        <v>279.58367638329673</v>
      </c>
      <c r="U143" s="1"/>
      <c r="V143" s="1"/>
    </row>
    <row r="144" spans="2:22" x14ac:dyDescent="0.25">
      <c r="B144" s="16" t="s">
        <v>159</v>
      </c>
      <c r="C144" s="4">
        <v>0.9</v>
      </c>
      <c r="D144" s="8">
        <v>0.9</v>
      </c>
      <c r="E144" s="14">
        <v>1</v>
      </c>
      <c r="F144" s="8">
        <v>242.87</v>
      </c>
      <c r="G144" s="14">
        <v>115.17</v>
      </c>
      <c r="H144" s="75">
        <f t="shared" si="2"/>
        <v>268.79353749671884</v>
      </c>
      <c r="U144" s="1"/>
      <c r="V144" s="1"/>
    </row>
    <row r="145" spans="2:22" x14ac:dyDescent="0.25">
      <c r="B145" s="16" t="s">
        <v>160</v>
      </c>
      <c r="C145" s="4">
        <v>0.92</v>
      </c>
      <c r="D145" s="8">
        <v>0.9</v>
      </c>
      <c r="E145" s="14">
        <v>1</v>
      </c>
      <c r="F145" s="8">
        <v>280.67</v>
      </c>
      <c r="G145" s="14">
        <v>117.95</v>
      </c>
      <c r="H145" s="75">
        <f t="shared" si="2"/>
        <v>304.44679568029619</v>
      </c>
      <c r="U145" s="1"/>
      <c r="V145" s="1"/>
    </row>
    <row r="146" spans="2:22" x14ac:dyDescent="0.25">
      <c r="B146" s="16" t="s">
        <v>161</v>
      </c>
      <c r="C146" s="4">
        <v>0.92</v>
      </c>
      <c r="D146" s="8">
        <v>0.9</v>
      </c>
      <c r="E146" s="14">
        <v>1</v>
      </c>
      <c r="F146" s="8">
        <v>286.8</v>
      </c>
      <c r="G146" s="14">
        <v>118.94</v>
      </c>
      <c r="H146" s="75">
        <f t="shared" si="2"/>
        <v>310.48504569463569</v>
      </c>
      <c r="U146" s="1"/>
      <c r="V146" s="1"/>
    </row>
    <row r="147" spans="2:22" x14ac:dyDescent="0.25">
      <c r="B147" s="16" t="s">
        <v>162</v>
      </c>
      <c r="C147" s="4">
        <v>0.91</v>
      </c>
      <c r="D147" s="8">
        <v>0.9</v>
      </c>
      <c r="E147" s="14">
        <v>1</v>
      </c>
      <c r="F147" s="8">
        <v>263.85000000000002</v>
      </c>
      <c r="G147" s="14">
        <v>118.87</v>
      </c>
      <c r="H147" s="75">
        <f t="shared" si="2"/>
        <v>289.39056549929199</v>
      </c>
      <c r="U147" s="1"/>
      <c r="V147" s="1"/>
    </row>
    <row r="148" spans="2:22" x14ac:dyDescent="0.25">
      <c r="B148" s="16" t="s">
        <v>163</v>
      </c>
      <c r="C148" s="4">
        <v>0.92</v>
      </c>
      <c r="D148" s="8">
        <v>0.9</v>
      </c>
      <c r="E148" s="14">
        <v>1</v>
      </c>
      <c r="F148" s="8">
        <v>284.33</v>
      </c>
      <c r="G148" s="14">
        <v>118.91</v>
      </c>
      <c r="H148" s="75">
        <f t="shared" si="2"/>
        <v>308.19334353616398</v>
      </c>
      <c r="U148" s="1"/>
      <c r="V148" s="1"/>
    </row>
    <row r="149" spans="2:22" x14ac:dyDescent="0.25">
      <c r="B149" s="16" t="s">
        <v>164</v>
      </c>
      <c r="C149" s="4">
        <v>0.92</v>
      </c>
      <c r="D149" s="8">
        <v>0.9</v>
      </c>
      <c r="E149" s="14">
        <v>1</v>
      </c>
      <c r="F149" s="8">
        <v>285.52</v>
      </c>
      <c r="G149" s="14">
        <v>118.73</v>
      </c>
      <c r="H149" s="75">
        <f t="shared" si="2"/>
        <v>309.22238486241582</v>
      </c>
      <c r="U149" s="1"/>
      <c r="V149" s="1"/>
    </row>
    <row r="150" spans="2:22" x14ac:dyDescent="0.25">
      <c r="B150" s="16" t="s">
        <v>165</v>
      </c>
      <c r="C150" s="4">
        <v>0.93</v>
      </c>
      <c r="D150" s="8">
        <v>0.9</v>
      </c>
      <c r="E150" s="14">
        <v>1</v>
      </c>
      <c r="F150" s="8">
        <v>288.24</v>
      </c>
      <c r="G150" s="14">
        <v>115.48</v>
      </c>
      <c r="H150" s="75">
        <f t="shared" si="2"/>
        <v>310.51236368299413</v>
      </c>
      <c r="U150" s="1"/>
      <c r="V150" s="1"/>
    </row>
    <row r="151" spans="2:22" x14ac:dyDescent="0.25">
      <c r="B151" s="16" t="s">
        <v>166</v>
      </c>
      <c r="C151" s="4">
        <v>0.9</v>
      </c>
      <c r="D151" s="8">
        <v>0.9</v>
      </c>
      <c r="E151" s="14">
        <v>1</v>
      </c>
      <c r="F151" s="8">
        <v>277.66000000000003</v>
      </c>
      <c r="G151" s="14">
        <v>117.35</v>
      </c>
      <c r="H151" s="75">
        <f t="shared" si="2"/>
        <v>301.44004063826691</v>
      </c>
      <c r="U151" s="1"/>
      <c r="V151" s="1"/>
    </row>
    <row r="152" spans="2:22" x14ac:dyDescent="0.25">
      <c r="B152" s="16" t="s">
        <v>167</v>
      </c>
      <c r="C152" s="4">
        <v>0.92</v>
      </c>
      <c r="D152" s="8">
        <v>0.9</v>
      </c>
      <c r="E152" s="14">
        <v>1</v>
      </c>
      <c r="F152" s="8">
        <v>289.39999999999998</v>
      </c>
      <c r="G152" s="14">
        <v>116.71</v>
      </c>
      <c r="H152" s="75">
        <f t="shared" si="2"/>
        <v>312.04740681505427</v>
      </c>
      <c r="U152" s="1"/>
      <c r="V152" s="1"/>
    </row>
    <row r="153" spans="2:22" x14ac:dyDescent="0.25">
      <c r="B153" s="16" t="s">
        <v>168</v>
      </c>
      <c r="C153" s="4">
        <v>0.91</v>
      </c>
      <c r="D153" s="8">
        <v>0.9</v>
      </c>
      <c r="E153" s="14">
        <v>1</v>
      </c>
      <c r="F153" s="8">
        <v>255.35</v>
      </c>
      <c r="G153" s="14">
        <v>114.62</v>
      </c>
      <c r="H153" s="75">
        <f t="shared" si="2"/>
        <v>279.89527845249552</v>
      </c>
      <c r="U153" s="1"/>
      <c r="V153" s="1"/>
    </row>
    <row r="154" spans="2:22" x14ac:dyDescent="0.25">
      <c r="B154" s="16" t="s">
        <v>169</v>
      </c>
      <c r="C154" s="4">
        <v>0.92</v>
      </c>
      <c r="D154" s="8">
        <v>0.9</v>
      </c>
      <c r="E154" s="14">
        <v>1</v>
      </c>
      <c r="F154" s="8">
        <v>290.23</v>
      </c>
      <c r="G154" s="14">
        <v>118.8</v>
      </c>
      <c r="H154" s="75">
        <f t="shared" si="2"/>
        <v>313.60308177694941</v>
      </c>
      <c r="U154" s="1"/>
      <c r="V154" s="1"/>
    </row>
    <row r="155" spans="2:22" x14ac:dyDescent="0.25">
      <c r="B155" s="16" t="s">
        <v>170</v>
      </c>
      <c r="C155" s="4">
        <v>0.9</v>
      </c>
      <c r="D155" s="8">
        <v>0.9</v>
      </c>
      <c r="E155" s="14">
        <v>1</v>
      </c>
      <c r="F155" s="8">
        <v>289.36</v>
      </c>
      <c r="G155" s="14">
        <v>119.36</v>
      </c>
      <c r="H155" s="75">
        <f t="shared" si="2"/>
        <v>313.01121257871898</v>
      </c>
      <c r="U155" s="1"/>
      <c r="V155" s="1"/>
    </row>
    <row r="156" spans="2:22" x14ac:dyDescent="0.25">
      <c r="B156" s="16" t="s">
        <v>171</v>
      </c>
      <c r="C156" s="4">
        <v>0.91</v>
      </c>
      <c r="D156" s="8">
        <v>0.9</v>
      </c>
      <c r="E156" s="14">
        <v>1</v>
      </c>
      <c r="F156" s="8">
        <v>264.95999999999998</v>
      </c>
      <c r="G156" s="14">
        <v>120.09</v>
      </c>
      <c r="H156" s="75">
        <f t="shared" si="2"/>
        <v>290.90446833969395</v>
      </c>
      <c r="U156" s="1"/>
      <c r="V156" s="1"/>
    </row>
    <row r="157" spans="2:22" x14ac:dyDescent="0.25">
      <c r="B157" s="16" t="s">
        <v>172</v>
      </c>
      <c r="C157" s="4">
        <v>0.91</v>
      </c>
      <c r="D157" s="8">
        <v>0.9</v>
      </c>
      <c r="E157" s="14">
        <v>1</v>
      </c>
      <c r="F157" s="8">
        <v>267.04000000000002</v>
      </c>
      <c r="G157" s="14">
        <v>119.22</v>
      </c>
      <c r="H157" s="75">
        <f t="shared" si="2"/>
        <v>292.44447336203842</v>
      </c>
      <c r="U157" s="1"/>
      <c r="V157" s="1"/>
    </row>
    <row r="158" spans="2:22" x14ac:dyDescent="0.25">
      <c r="B158" s="16" t="s">
        <v>173</v>
      </c>
      <c r="C158" s="4">
        <v>0.92</v>
      </c>
      <c r="D158" s="8">
        <v>0.9</v>
      </c>
      <c r="E158" s="14">
        <v>1</v>
      </c>
      <c r="F158" s="8">
        <v>287.66000000000003</v>
      </c>
      <c r="G158" s="14">
        <v>118.71</v>
      </c>
      <c r="H158" s="75">
        <f t="shared" si="2"/>
        <v>311.19180532269809</v>
      </c>
      <c r="U158" s="1"/>
      <c r="V158" s="1"/>
    </row>
    <row r="159" spans="2:22" x14ac:dyDescent="0.25">
      <c r="B159" s="16" t="s">
        <v>174</v>
      </c>
      <c r="C159" s="4">
        <v>0.92</v>
      </c>
      <c r="D159" s="8">
        <v>0.9</v>
      </c>
      <c r="E159" s="14">
        <v>1</v>
      </c>
      <c r="F159" s="8">
        <v>291.55</v>
      </c>
      <c r="G159" s="14">
        <v>120.29</v>
      </c>
      <c r="H159" s="75">
        <f t="shared" si="2"/>
        <v>315.39037176172644</v>
      </c>
      <c r="U159" s="1"/>
      <c r="V159" s="1"/>
    </row>
    <row r="160" spans="2:22" x14ac:dyDescent="0.25">
      <c r="B160" s="16" t="s">
        <v>175</v>
      </c>
      <c r="C160" s="4">
        <v>0.92</v>
      </c>
      <c r="D160" s="8">
        <v>0.9</v>
      </c>
      <c r="E160" s="14">
        <v>1</v>
      </c>
      <c r="F160" s="8">
        <v>273.95</v>
      </c>
      <c r="G160" s="14">
        <v>117.44</v>
      </c>
      <c r="H160" s="75">
        <f t="shared" si="2"/>
        <v>298.06166492858489</v>
      </c>
      <c r="U160" s="1"/>
      <c r="V160" s="1"/>
    </row>
    <row r="161" spans="2:22" x14ac:dyDescent="0.25">
      <c r="B161" s="16" t="s">
        <v>176</v>
      </c>
      <c r="C161" s="4">
        <v>0.92</v>
      </c>
      <c r="D161" s="8">
        <v>0.9</v>
      </c>
      <c r="E161" s="14">
        <v>1</v>
      </c>
      <c r="F161" s="8">
        <v>285.04000000000002</v>
      </c>
      <c r="G161" s="14">
        <v>117.25</v>
      </c>
      <c r="H161" s="75">
        <f t="shared" si="2"/>
        <v>308.21317963383723</v>
      </c>
      <c r="U161" s="1"/>
      <c r="V161" s="1"/>
    </row>
    <row r="162" spans="2:22" x14ac:dyDescent="0.25">
      <c r="B162" s="16" t="s">
        <v>177</v>
      </c>
      <c r="C162" s="4">
        <v>0.91</v>
      </c>
      <c r="D162" s="8">
        <v>0.9</v>
      </c>
      <c r="E162" s="14">
        <v>1</v>
      </c>
      <c r="F162" s="8">
        <v>258.77999999999997</v>
      </c>
      <c r="G162" s="14">
        <v>116.5</v>
      </c>
      <c r="H162" s="75">
        <f t="shared" si="2"/>
        <v>283.79453553583443</v>
      </c>
      <c r="U162" s="1"/>
      <c r="V162" s="1"/>
    </row>
    <row r="163" spans="2:22" x14ac:dyDescent="0.25">
      <c r="B163" s="16" t="s">
        <v>178</v>
      </c>
      <c r="C163" s="4">
        <v>0.92</v>
      </c>
      <c r="D163" s="8">
        <v>0.9</v>
      </c>
      <c r="E163" s="14">
        <v>1</v>
      </c>
      <c r="F163" s="8">
        <v>280.04000000000002</v>
      </c>
      <c r="G163" s="14">
        <v>116.48</v>
      </c>
      <c r="H163" s="75">
        <f t="shared" si="2"/>
        <v>303.29851961392757</v>
      </c>
      <c r="U163" s="1"/>
      <c r="V163" s="1"/>
    </row>
    <row r="164" spans="2:22" x14ac:dyDescent="0.25">
      <c r="B164" s="16" t="s">
        <v>179</v>
      </c>
      <c r="C164" s="4">
        <v>0.92</v>
      </c>
      <c r="D164" s="8">
        <v>0.9</v>
      </c>
      <c r="E164" s="14">
        <v>1</v>
      </c>
      <c r="F164" s="8">
        <v>282.69</v>
      </c>
      <c r="G164" s="14">
        <v>116.65</v>
      </c>
      <c r="H164" s="75">
        <f t="shared" si="2"/>
        <v>305.81180258453077</v>
      </c>
      <c r="U164" s="1"/>
      <c r="V164" s="1"/>
    </row>
    <row r="165" spans="2:22" x14ac:dyDescent="0.25">
      <c r="B165" s="16" t="s">
        <v>180</v>
      </c>
      <c r="C165" s="4">
        <v>0.91</v>
      </c>
      <c r="D165" s="8">
        <v>0.9</v>
      </c>
      <c r="E165" s="14">
        <v>1</v>
      </c>
      <c r="F165" s="8">
        <v>254.35</v>
      </c>
      <c r="G165" s="14">
        <v>115.62</v>
      </c>
      <c r="H165" s="75">
        <f t="shared" si="2"/>
        <v>279.39561002277759</v>
      </c>
      <c r="U165" s="1"/>
      <c r="V165" s="1"/>
    </row>
    <row r="166" spans="2:22" x14ac:dyDescent="0.25">
      <c r="B166" s="16" t="s">
        <v>181</v>
      </c>
      <c r="C166" s="4">
        <v>0.9</v>
      </c>
      <c r="D166" s="8">
        <v>0.9</v>
      </c>
      <c r="E166" s="14">
        <v>1</v>
      </c>
      <c r="F166" s="8">
        <v>249.37</v>
      </c>
      <c r="G166" s="14">
        <v>117.31</v>
      </c>
      <c r="H166" s="75">
        <f t="shared" si="2"/>
        <v>275.58489254674322</v>
      </c>
      <c r="U166" s="1"/>
      <c r="V166" s="1"/>
    </row>
    <row r="167" spans="2:22" x14ac:dyDescent="0.25">
      <c r="B167" s="16" t="s">
        <v>182</v>
      </c>
      <c r="C167" s="4">
        <v>0.89</v>
      </c>
      <c r="D167" s="8">
        <v>0.9</v>
      </c>
      <c r="E167" s="14">
        <v>1</v>
      </c>
      <c r="F167" s="8">
        <v>233.88</v>
      </c>
      <c r="G167" s="14">
        <v>116.34</v>
      </c>
      <c r="H167" s="75">
        <f t="shared" si="2"/>
        <v>261.21801239577638</v>
      </c>
      <c r="U167" s="1"/>
      <c r="V167" s="1"/>
    </row>
    <row r="168" spans="2:22" x14ac:dyDescent="0.25">
      <c r="B168" s="16" t="s">
        <v>183</v>
      </c>
      <c r="C168" s="4">
        <v>0.9</v>
      </c>
      <c r="D168" s="8">
        <v>0.9</v>
      </c>
      <c r="E168" s="14">
        <v>1</v>
      </c>
      <c r="F168" s="8">
        <v>244.92</v>
      </c>
      <c r="G168" s="14">
        <v>113.63</v>
      </c>
      <c r="H168" s="75">
        <f t="shared" si="2"/>
        <v>269.9955245925384</v>
      </c>
      <c r="U168" s="1"/>
      <c r="V168" s="1"/>
    </row>
    <row r="169" spans="2:22" x14ac:dyDescent="0.25">
      <c r="B169" s="16" t="s">
        <v>184</v>
      </c>
      <c r="C169" s="4">
        <v>0.88</v>
      </c>
      <c r="D169" s="8">
        <v>0.9</v>
      </c>
      <c r="E169" s="14">
        <v>1</v>
      </c>
      <c r="F169" s="8">
        <v>219.72</v>
      </c>
      <c r="G169" s="14">
        <v>114.76</v>
      </c>
      <c r="H169" s="75">
        <f t="shared" si="2"/>
        <v>247.88452150144431</v>
      </c>
      <c r="U169" s="1"/>
      <c r="V169" s="1"/>
    </row>
    <row r="170" spans="2:22" x14ac:dyDescent="0.25">
      <c r="B170" s="16" t="s">
        <v>185</v>
      </c>
      <c r="C170" s="4">
        <v>0.9</v>
      </c>
      <c r="D170" s="8">
        <v>0.9</v>
      </c>
      <c r="E170" s="14">
        <v>1</v>
      </c>
      <c r="F170" s="8">
        <v>242.79</v>
      </c>
      <c r="G170" s="14">
        <v>114.69</v>
      </c>
      <c r="H170" s="75">
        <f t="shared" si="2"/>
        <v>268.51588444633961</v>
      </c>
      <c r="U170" s="1"/>
      <c r="V170" s="1"/>
    </row>
    <row r="171" spans="2:22" x14ac:dyDescent="0.25">
      <c r="B171" s="16" t="s">
        <v>186</v>
      </c>
      <c r="C171" s="4">
        <v>0.93</v>
      </c>
      <c r="D171" s="8">
        <v>0.9</v>
      </c>
      <c r="E171" s="14">
        <v>1</v>
      </c>
      <c r="F171" s="8">
        <v>284.22000000000003</v>
      </c>
      <c r="G171" s="14">
        <v>106.36</v>
      </c>
      <c r="H171" s="75">
        <f t="shared" si="2"/>
        <v>303.46903960700837</v>
      </c>
      <c r="U171" s="1"/>
      <c r="V171" s="1"/>
    </row>
    <row r="172" spans="2:22" x14ac:dyDescent="0.25">
      <c r="B172" s="16" t="s">
        <v>187</v>
      </c>
      <c r="C172" s="4">
        <v>0.9</v>
      </c>
      <c r="D172" s="8">
        <v>0.9</v>
      </c>
      <c r="E172" s="14">
        <v>1</v>
      </c>
      <c r="F172" s="8">
        <v>234.65</v>
      </c>
      <c r="G172" s="14">
        <v>108.07</v>
      </c>
      <c r="H172" s="75">
        <f t="shared" si="2"/>
        <v>258.34037121595998</v>
      </c>
      <c r="U172" s="1"/>
      <c r="V172" s="1"/>
    </row>
    <row r="173" spans="2:22" x14ac:dyDescent="0.25">
      <c r="B173" s="16" t="s">
        <v>188</v>
      </c>
      <c r="C173" s="4">
        <v>0.92</v>
      </c>
      <c r="D173" s="8">
        <v>0.9</v>
      </c>
      <c r="E173" s="14">
        <v>1</v>
      </c>
      <c r="F173" s="8">
        <v>254.99</v>
      </c>
      <c r="G173" s="14">
        <v>106.66</v>
      </c>
      <c r="H173" s="75">
        <f t="shared" si="2"/>
        <v>276.39872593772935</v>
      </c>
      <c r="U173" s="1"/>
      <c r="V173" s="1"/>
    </row>
    <row r="174" spans="2:22" x14ac:dyDescent="0.25">
      <c r="B174" s="16" t="s">
        <v>189</v>
      </c>
      <c r="C174" s="4">
        <v>0.91</v>
      </c>
      <c r="D174" s="8">
        <v>0.9</v>
      </c>
      <c r="E174" s="14">
        <v>1</v>
      </c>
      <c r="F174" s="8">
        <v>237.36</v>
      </c>
      <c r="G174" s="14">
        <v>107.48</v>
      </c>
      <c r="H174" s="75">
        <f t="shared" si="2"/>
        <v>260.56039606970205</v>
      </c>
      <c r="U174" s="1"/>
      <c r="V174" s="1"/>
    </row>
    <row r="175" spans="2:22" x14ac:dyDescent="0.25">
      <c r="B175" s="16" t="s">
        <v>190</v>
      </c>
      <c r="C175" s="4">
        <v>0.92</v>
      </c>
      <c r="D175" s="8">
        <v>0.9</v>
      </c>
      <c r="E175" s="14">
        <v>1</v>
      </c>
      <c r="F175" s="8">
        <v>253.28</v>
      </c>
      <c r="G175" s="14">
        <v>108.37</v>
      </c>
      <c r="H175" s="75">
        <f t="shared" si="2"/>
        <v>275.49013648404912</v>
      </c>
      <c r="U175" s="1"/>
      <c r="V175" s="1"/>
    </row>
    <row r="176" spans="2:22" x14ac:dyDescent="0.25">
      <c r="B176" s="16" t="s">
        <v>191</v>
      </c>
      <c r="C176" s="4">
        <v>0.91</v>
      </c>
      <c r="D176" s="8">
        <v>0.9</v>
      </c>
      <c r="E176" s="14">
        <v>1</v>
      </c>
      <c r="F176" s="8">
        <v>250.72</v>
      </c>
      <c r="G176" s="14">
        <v>112.86</v>
      </c>
      <c r="H176" s="75">
        <f t="shared" si="2"/>
        <v>274.950719220736</v>
      </c>
      <c r="U176" s="1"/>
      <c r="V176" s="1"/>
    </row>
    <row r="177" spans="2:22" x14ac:dyDescent="0.25">
      <c r="B177" s="16" t="s">
        <v>192</v>
      </c>
      <c r="C177" s="4">
        <v>0.91</v>
      </c>
      <c r="D177" s="8">
        <v>0.9</v>
      </c>
      <c r="E177" s="14">
        <v>1</v>
      </c>
      <c r="F177" s="8">
        <v>250.11</v>
      </c>
      <c r="G177" s="14">
        <v>110.06</v>
      </c>
      <c r="H177" s="75">
        <f t="shared" si="2"/>
        <v>273.25485485165677</v>
      </c>
      <c r="U177" s="1"/>
      <c r="V177" s="1"/>
    </row>
    <row r="178" spans="2:22" x14ac:dyDescent="0.25">
      <c r="B178" s="16" t="s">
        <v>193</v>
      </c>
      <c r="C178" s="4">
        <v>0.88</v>
      </c>
      <c r="D178" s="8">
        <v>0.9</v>
      </c>
      <c r="E178" s="14">
        <v>1</v>
      </c>
      <c r="F178" s="8">
        <v>212</v>
      </c>
      <c r="G178" s="14">
        <v>112.22</v>
      </c>
      <c r="H178" s="75">
        <f t="shared" si="2"/>
        <v>239.86939863183881</v>
      </c>
      <c r="U178" s="1"/>
      <c r="V178" s="1"/>
    </row>
    <row r="179" spans="2:22" x14ac:dyDescent="0.25">
      <c r="B179" s="16" t="s">
        <v>194</v>
      </c>
      <c r="C179" s="4">
        <v>0.89</v>
      </c>
      <c r="D179" s="8">
        <v>0.9</v>
      </c>
      <c r="E179" s="14">
        <v>1</v>
      </c>
      <c r="F179" s="8">
        <v>228.01</v>
      </c>
      <c r="G179" s="14">
        <v>114.2</v>
      </c>
      <c r="H179" s="75">
        <f t="shared" si="2"/>
        <v>255.01019607066695</v>
      </c>
      <c r="U179" s="1"/>
      <c r="V179" s="1"/>
    </row>
    <row r="180" spans="2:22" x14ac:dyDescent="0.25">
      <c r="B180" s="16" t="s">
        <v>195</v>
      </c>
      <c r="C180" s="4">
        <v>0.89</v>
      </c>
      <c r="D180" s="8">
        <v>0.9</v>
      </c>
      <c r="E180" s="14">
        <v>1</v>
      </c>
      <c r="F180" s="8">
        <v>220.45</v>
      </c>
      <c r="G180" s="14">
        <v>111.19</v>
      </c>
      <c r="H180" s="75">
        <f t="shared" si="2"/>
        <v>246.9036625892779</v>
      </c>
      <c r="U180" s="1"/>
      <c r="V180" s="1"/>
    </row>
    <row r="181" spans="2:22" x14ac:dyDescent="0.25">
      <c r="B181" s="16" t="s">
        <v>196</v>
      </c>
      <c r="C181" s="4">
        <v>0.91</v>
      </c>
      <c r="D181" s="8">
        <v>0.9</v>
      </c>
      <c r="E181" s="14">
        <v>1</v>
      </c>
      <c r="F181" s="8">
        <v>250.29</v>
      </c>
      <c r="G181" s="14">
        <v>112.26</v>
      </c>
      <c r="H181" s="75">
        <f t="shared" si="2"/>
        <v>274.31258028023433</v>
      </c>
      <c r="U181" s="1"/>
      <c r="V181" s="1"/>
    </row>
    <row r="182" spans="2:22" x14ac:dyDescent="0.25">
      <c r="B182" s="16" t="s">
        <v>197</v>
      </c>
      <c r="C182" s="4">
        <v>0.91</v>
      </c>
      <c r="D182" s="8">
        <v>0.9</v>
      </c>
      <c r="E182" s="14">
        <v>1</v>
      </c>
      <c r="F182" s="8">
        <v>245.31</v>
      </c>
      <c r="G182" s="14">
        <v>111.81</v>
      </c>
      <c r="H182" s="75">
        <f t="shared" si="2"/>
        <v>269.58945120312109</v>
      </c>
      <c r="U182" s="1"/>
      <c r="V182" s="1"/>
    </row>
    <row r="183" spans="2:22" x14ac:dyDescent="0.25">
      <c r="B183" s="16" t="s">
        <v>198</v>
      </c>
      <c r="C183" s="4">
        <v>0.91</v>
      </c>
      <c r="D183" s="8">
        <v>0.9</v>
      </c>
      <c r="E183" s="14">
        <v>1</v>
      </c>
      <c r="F183" s="8">
        <v>239.79</v>
      </c>
      <c r="G183" s="14">
        <v>108.55</v>
      </c>
      <c r="H183" s="75">
        <f t="shared" si="2"/>
        <v>263.2153996254778</v>
      </c>
      <c r="U183" s="1"/>
      <c r="V183" s="1"/>
    </row>
    <row r="184" spans="2:22" x14ac:dyDescent="0.25">
      <c r="B184" s="16" t="s">
        <v>199</v>
      </c>
      <c r="C184" s="4">
        <v>0.92</v>
      </c>
      <c r="D184" s="8">
        <v>0.9</v>
      </c>
      <c r="E184" s="14">
        <v>1</v>
      </c>
      <c r="F184" s="8">
        <v>255.2</v>
      </c>
      <c r="G184" s="14">
        <v>109.61</v>
      </c>
      <c r="H184" s="75">
        <f t="shared" si="2"/>
        <v>277.74339254066871</v>
      </c>
      <c r="U184" s="1"/>
      <c r="V184" s="1"/>
    </row>
    <row r="185" spans="2:22" x14ac:dyDescent="0.25">
      <c r="B185" s="16" t="s">
        <v>200</v>
      </c>
      <c r="C185" s="4">
        <v>0.9</v>
      </c>
      <c r="D185" s="8">
        <v>0.9</v>
      </c>
      <c r="E185" s="14">
        <v>1</v>
      </c>
      <c r="F185" s="8">
        <v>236.53</v>
      </c>
      <c r="G185" s="14">
        <v>111.49</v>
      </c>
      <c r="H185" s="75">
        <f t="shared" si="2"/>
        <v>261.48893093207596</v>
      </c>
      <c r="U185" s="1"/>
      <c r="V185" s="1"/>
    </row>
    <row r="186" spans="2:22" x14ac:dyDescent="0.25">
      <c r="B186" s="16" t="s">
        <v>201</v>
      </c>
      <c r="C186" s="4">
        <v>0.89</v>
      </c>
      <c r="D186" s="8">
        <v>0.9</v>
      </c>
      <c r="E186" s="14">
        <v>1</v>
      </c>
      <c r="F186" s="8">
        <v>215.07</v>
      </c>
      <c r="G186" s="14">
        <v>109.59</v>
      </c>
      <c r="H186" s="75">
        <f t="shared" si="2"/>
        <v>241.3815920902006</v>
      </c>
      <c r="U186" s="1"/>
      <c r="V186" s="1"/>
    </row>
    <row r="187" spans="2:22" x14ac:dyDescent="0.25">
      <c r="B187" s="16" t="s">
        <v>202</v>
      </c>
      <c r="C187" s="4">
        <v>0.91</v>
      </c>
      <c r="D187" s="8">
        <v>0.9</v>
      </c>
      <c r="E187" s="14">
        <v>1</v>
      </c>
      <c r="F187" s="8">
        <v>258.37</v>
      </c>
      <c r="G187" s="14">
        <v>112</v>
      </c>
      <c r="H187" s="75">
        <f t="shared" si="2"/>
        <v>281.60088227844739</v>
      </c>
      <c r="U187" s="1"/>
      <c r="V187" s="1"/>
    </row>
    <row r="188" spans="2:22" x14ac:dyDescent="0.25">
      <c r="B188" s="16" t="s">
        <v>203</v>
      </c>
      <c r="C188" s="4">
        <v>0.88</v>
      </c>
      <c r="D188" s="8">
        <v>0.9</v>
      </c>
      <c r="E188" s="14">
        <v>1</v>
      </c>
      <c r="F188" s="8">
        <v>214.49</v>
      </c>
      <c r="G188" s="14">
        <v>109.49</v>
      </c>
      <c r="H188" s="75">
        <f t="shared" si="2"/>
        <v>240.81947637182503</v>
      </c>
      <c r="U188" s="1"/>
      <c r="V188" s="1"/>
    </row>
    <row r="189" spans="2:22" x14ac:dyDescent="0.25">
      <c r="B189" s="16" t="s">
        <v>204</v>
      </c>
      <c r="C189" s="4">
        <v>0.9</v>
      </c>
      <c r="D189" s="8">
        <v>0.9</v>
      </c>
      <c r="E189" s="14">
        <v>1</v>
      </c>
      <c r="F189" s="8">
        <v>237.16</v>
      </c>
      <c r="G189" s="14">
        <v>110.8</v>
      </c>
      <c r="H189" s="75">
        <f t="shared" si="2"/>
        <v>261.76612767888821</v>
      </c>
      <c r="U189" s="1"/>
      <c r="V189" s="1"/>
    </row>
    <row r="190" spans="2:22" x14ac:dyDescent="0.25">
      <c r="B190" s="16" t="s">
        <v>205</v>
      </c>
      <c r="C190" s="4">
        <v>0.9</v>
      </c>
      <c r="D190" s="8">
        <v>0.9</v>
      </c>
      <c r="E190" s="14">
        <v>1</v>
      </c>
      <c r="F190" s="8">
        <v>242.25</v>
      </c>
      <c r="G190" s="14">
        <v>111.11</v>
      </c>
      <c r="H190" s="75">
        <f t="shared" si="2"/>
        <v>266.51546784380076</v>
      </c>
      <c r="U190" s="1"/>
      <c r="V190" s="1"/>
    </row>
    <row r="191" spans="2:22" x14ac:dyDescent="0.25">
      <c r="B191" s="16" t="s">
        <v>206</v>
      </c>
      <c r="C191" s="4">
        <v>0.91</v>
      </c>
      <c r="D191" s="8">
        <v>0.9</v>
      </c>
      <c r="E191" s="14">
        <v>1</v>
      </c>
      <c r="F191" s="8">
        <v>247.3</v>
      </c>
      <c r="G191" s="14">
        <v>109.43</v>
      </c>
      <c r="H191" s="75">
        <f t="shared" si="2"/>
        <v>270.42968568557706</v>
      </c>
      <c r="U191" s="1"/>
      <c r="V191" s="1"/>
    </row>
    <row r="192" spans="2:22" x14ac:dyDescent="0.25">
      <c r="B192" s="16" t="s">
        <v>207</v>
      </c>
      <c r="C192" s="4">
        <v>0.9</v>
      </c>
      <c r="D192" s="8">
        <v>0.9</v>
      </c>
      <c r="E192" s="14">
        <v>1</v>
      </c>
      <c r="F192" s="8">
        <v>228.76</v>
      </c>
      <c r="G192" s="14">
        <v>109.14</v>
      </c>
      <c r="H192" s="75">
        <f t="shared" si="2"/>
        <v>253.46139193178908</v>
      </c>
      <c r="U192" s="1"/>
      <c r="V192" s="1"/>
    </row>
    <row r="193" spans="2:22" x14ac:dyDescent="0.25">
      <c r="B193" s="16" t="s">
        <v>208</v>
      </c>
      <c r="C193" s="4">
        <v>0.9</v>
      </c>
      <c r="D193" s="8">
        <v>0.9</v>
      </c>
      <c r="E193" s="14">
        <v>1</v>
      </c>
      <c r="F193" s="8">
        <v>224.68</v>
      </c>
      <c r="G193" s="14">
        <v>108.06</v>
      </c>
      <c r="H193" s="75">
        <f t="shared" si="2"/>
        <v>249.31519408170857</v>
      </c>
      <c r="U193" s="1"/>
      <c r="V193" s="1"/>
    </row>
    <row r="194" spans="2:22" x14ac:dyDescent="0.25">
      <c r="B194" s="16" t="s">
        <v>209</v>
      </c>
      <c r="C194" s="4">
        <v>0.9</v>
      </c>
      <c r="D194" s="8">
        <v>0.9</v>
      </c>
      <c r="E194" s="14">
        <v>1</v>
      </c>
      <c r="F194" s="8">
        <v>232.92</v>
      </c>
      <c r="G194" s="14">
        <v>108.71</v>
      </c>
      <c r="H194" s="75">
        <f t="shared" si="2"/>
        <v>257.04005621692505</v>
      </c>
      <c r="U194" s="1"/>
      <c r="V194" s="1"/>
    </row>
    <row r="195" spans="2:22" x14ac:dyDescent="0.25">
      <c r="B195" s="16" t="s">
        <v>210</v>
      </c>
      <c r="C195" s="4">
        <v>0.89</v>
      </c>
      <c r="D195" s="8">
        <v>0.9</v>
      </c>
      <c r="E195" s="14">
        <v>1</v>
      </c>
      <c r="F195" s="8">
        <v>218.6</v>
      </c>
      <c r="G195" s="14">
        <v>106.87</v>
      </c>
      <c r="H195" s="75">
        <f t="shared" si="2"/>
        <v>243.32520810635302</v>
      </c>
      <c r="U195" s="1"/>
      <c r="V195" s="1"/>
    </row>
    <row r="196" spans="2:22" x14ac:dyDescent="0.25">
      <c r="B196" s="16" t="s">
        <v>211</v>
      </c>
      <c r="C196" s="4">
        <v>0.91</v>
      </c>
      <c r="D196" s="8">
        <v>0.9</v>
      </c>
      <c r="E196" s="14">
        <v>1</v>
      </c>
      <c r="F196" s="8">
        <v>241.83</v>
      </c>
      <c r="G196" s="14">
        <v>107.75</v>
      </c>
      <c r="H196" s="75">
        <f t="shared" si="2"/>
        <v>264.74858148817344</v>
      </c>
      <c r="U196" s="1"/>
      <c r="V196" s="1"/>
    </row>
    <row r="197" spans="2:22" x14ac:dyDescent="0.25">
      <c r="B197" s="16" t="s">
        <v>212</v>
      </c>
      <c r="C197" s="4">
        <v>0.91</v>
      </c>
      <c r="D197" s="8">
        <v>0.9</v>
      </c>
      <c r="E197" s="14">
        <v>1</v>
      </c>
      <c r="F197" s="8">
        <v>245.51</v>
      </c>
      <c r="G197" s="14">
        <v>108.84</v>
      </c>
      <c r="H197" s="75">
        <f t="shared" si="2"/>
        <v>268.55410199808904</v>
      </c>
      <c r="U197" s="1"/>
      <c r="V197" s="1"/>
    </row>
    <row r="198" spans="2:22" x14ac:dyDescent="0.25">
      <c r="B198" s="16" t="s">
        <v>213</v>
      </c>
      <c r="C198" s="4">
        <v>0.88</v>
      </c>
      <c r="D198" s="8">
        <v>0.9</v>
      </c>
      <c r="E198" s="14">
        <v>1</v>
      </c>
      <c r="F198" s="8">
        <v>212.43</v>
      </c>
      <c r="G198" s="14">
        <v>108.47</v>
      </c>
      <c r="H198" s="75">
        <f t="shared" ref="H198:H261" si="3">SQRT((F198)^2+(G198)^2)</f>
        <v>238.52095463501735</v>
      </c>
      <c r="U198" s="1"/>
      <c r="V198" s="1"/>
    </row>
    <row r="199" spans="2:22" x14ac:dyDescent="0.25">
      <c r="B199" s="16" t="s">
        <v>214</v>
      </c>
      <c r="C199" s="4">
        <v>0.9</v>
      </c>
      <c r="D199" s="8">
        <v>0.9</v>
      </c>
      <c r="E199" s="14">
        <v>1</v>
      </c>
      <c r="F199" s="8">
        <v>228.74</v>
      </c>
      <c r="G199" s="14">
        <v>109.22</v>
      </c>
      <c r="H199" s="75">
        <f t="shared" si="3"/>
        <v>253.47780178942693</v>
      </c>
      <c r="U199" s="1"/>
      <c r="V199" s="1"/>
    </row>
    <row r="200" spans="2:22" x14ac:dyDescent="0.25">
      <c r="B200" s="16" t="s">
        <v>215</v>
      </c>
      <c r="C200" s="4">
        <v>0.9</v>
      </c>
      <c r="D200" s="8">
        <v>0.9</v>
      </c>
      <c r="E200" s="14">
        <v>1</v>
      </c>
      <c r="F200" s="8">
        <v>239.57</v>
      </c>
      <c r="G200" s="14">
        <v>109.81</v>
      </c>
      <c r="H200" s="75">
        <f t="shared" si="3"/>
        <v>263.53751345871046</v>
      </c>
      <c r="U200" s="1"/>
      <c r="V200" s="1"/>
    </row>
    <row r="201" spans="2:22" x14ac:dyDescent="0.25">
      <c r="B201" s="16" t="s">
        <v>216</v>
      </c>
      <c r="C201" s="4">
        <v>0.89</v>
      </c>
      <c r="D201" s="8">
        <v>0.9</v>
      </c>
      <c r="E201" s="14">
        <v>1</v>
      </c>
      <c r="F201" s="8">
        <v>220.67</v>
      </c>
      <c r="G201" s="14">
        <v>110.19</v>
      </c>
      <c r="H201" s="75">
        <f t="shared" si="3"/>
        <v>246.65174842275087</v>
      </c>
      <c r="U201" s="1"/>
      <c r="V201" s="1"/>
    </row>
    <row r="202" spans="2:22" x14ac:dyDescent="0.25">
      <c r="B202" s="16" t="s">
        <v>217</v>
      </c>
      <c r="C202" s="4">
        <v>0.9</v>
      </c>
      <c r="D202" s="8">
        <v>0.9</v>
      </c>
      <c r="E202" s="14">
        <v>1</v>
      </c>
      <c r="F202" s="8">
        <v>243.97</v>
      </c>
      <c r="G202" s="14">
        <v>112.36</v>
      </c>
      <c r="H202" s="75">
        <f t="shared" si="3"/>
        <v>268.60031738626071</v>
      </c>
      <c r="U202" s="1"/>
      <c r="V202" s="1"/>
    </row>
    <row r="203" spans="2:22" x14ac:dyDescent="0.25">
      <c r="B203" s="16" t="s">
        <v>218</v>
      </c>
      <c r="C203" s="4">
        <v>0.89</v>
      </c>
      <c r="D203" s="8">
        <v>0.9</v>
      </c>
      <c r="E203" s="14">
        <v>1</v>
      </c>
      <c r="F203" s="8">
        <v>227.36</v>
      </c>
      <c r="G203" s="14">
        <v>112.31</v>
      </c>
      <c r="H203" s="75">
        <f t="shared" si="3"/>
        <v>253.58648564148686</v>
      </c>
      <c r="U203" s="1"/>
      <c r="V203" s="1"/>
    </row>
    <row r="204" spans="2:22" x14ac:dyDescent="0.25">
      <c r="B204" s="16" t="s">
        <v>219</v>
      </c>
      <c r="C204" s="4">
        <v>0.91</v>
      </c>
      <c r="D204" s="8">
        <v>0.9</v>
      </c>
      <c r="E204" s="14">
        <v>1</v>
      </c>
      <c r="F204" s="8">
        <v>244.36</v>
      </c>
      <c r="G204" s="14">
        <v>110.96</v>
      </c>
      <c r="H204" s="75">
        <f t="shared" si="3"/>
        <v>268.372746753466</v>
      </c>
      <c r="U204" s="1"/>
      <c r="V204" s="1"/>
    </row>
    <row r="205" spans="2:22" x14ac:dyDescent="0.25">
      <c r="B205" s="16" t="s">
        <v>220</v>
      </c>
      <c r="C205" s="4">
        <v>0.89</v>
      </c>
      <c r="D205" s="8">
        <v>0.9</v>
      </c>
      <c r="E205" s="14">
        <v>1</v>
      </c>
      <c r="F205" s="8">
        <v>229.03</v>
      </c>
      <c r="G205" s="14">
        <v>115.02</v>
      </c>
      <c r="H205" s="75">
        <f t="shared" si="3"/>
        <v>256.28956533577406</v>
      </c>
      <c r="U205" s="1"/>
      <c r="V205" s="1"/>
    </row>
    <row r="206" spans="2:22" x14ac:dyDescent="0.25">
      <c r="B206" s="16" t="s">
        <v>221</v>
      </c>
      <c r="C206" s="4">
        <v>0.91</v>
      </c>
      <c r="D206" s="8">
        <v>0.9</v>
      </c>
      <c r="E206" s="14">
        <v>1</v>
      </c>
      <c r="F206" s="8">
        <v>257.25</v>
      </c>
      <c r="G206" s="14">
        <v>116.4</v>
      </c>
      <c r="H206" s="75">
        <f t="shared" si="3"/>
        <v>282.35885412007184</v>
      </c>
      <c r="U206" s="1"/>
      <c r="V206" s="1"/>
    </row>
    <row r="207" spans="2:22" x14ac:dyDescent="0.25">
      <c r="B207" s="16" t="s">
        <v>222</v>
      </c>
      <c r="C207" s="4">
        <v>0.9</v>
      </c>
      <c r="D207" s="8">
        <v>0.9</v>
      </c>
      <c r="E207" s="14">
        <v>1</v>
      </c>
      <c r="F207" s="8">
        <v>247.05</v>
      </c>
      <c r="G207" s="14">
        <v>118.29</v>
      </c>
      <c r="H207" s="75">
        <f t="shared" si="3"/>
        <v>273.9091575687093</v>
      </c>
      <c r="U207" s="1"/>
      <c r="V207" s="1"/>
    </row>
    <row r="208" spans="2:22" x14ac:dyDescent="0.25">
      <c r="B208" s="16" t="s">
        <v>223</v>
      </c>
      <c r="C208" s="4">
        <v>0.9</v>
      </c>
      <c r="D208" s="8">
        <v>0.9</v>
      </c>
      <c r="E208" s="14">
        <v>1</v>
      </c>
      <c r="F208" s="8">
        <v>253.01</v>
      </c>
      <c r="G208" s="14">
        <v>116.81</v>
      </c>
      <c r="H208" s="75">
        <f t="shared" si="3"/>
        <v>278.67299151514487</v>
      </c>
      <c r="U208" s="1"/>
      <c r="V208" s="1"/>
    </row>
    <row r="209" spans="2:22" x14ac:dyDescent="0.25">
      <c r="B209" s="16" t="s">
        <v>224</v>
      </c>
      <c r="C209" s="4">
        <v>0.89</v>
      </c>
      <c r="D209" s="8">
        <v>0.9</v>
      </c>
      <c r="E209" s="14">
        <v>1</v>
      </c>
      <c r="F209" s="8">
        <v>237.27</v>
      </c>
      <c r="G209" s="14">
        <v>118.45</v>
      </c>
      <c r="H209" s="75">
        <f t="shared" si="3"/>
        <v>265.19324161825847</v>
      </c>
      <c r="U209" s="1"/>
      <c r="V209" s="1"/>
    </row>
    <row r="210" spans="2:22" x14ac:dyDescent="0.25">
      <c r="B210" s="16" t="s">
        <v>225</v>
      </c>
      <c r="C210" s="4">
        <v>0.88</v>
      </c>
      <c r="D210" s="8">
        <v>0.9</v>
      </c>
      <c r="E210" s="14">
        <v>1</v>
      </c>
      <c r="F210" s="8">
        <v>226.33</v>
      </c>
      <c r="G210" s="14">
        <v>118.76</v>
      </c>
      <c r="H210" s="75">
        <f t="shared" si="3"/>
        <v>255.59578732835172</v>
      </c>
      <c r="U210" s="1"/>
      <c r="V210" s="1"/>
    </row>
    <row r="211" spans="2:22" x14ac:dyDescent="0.25">
      <c r="B211" s="16" t="s">
        <v>226</v>
      </c>
      <c r="C211" s="4">
        <v>0.9</v>
      </c>
      <c r="D211" s="8">
        <v>0.9</v>
      </c>
      <c r="E211" s="14">
        <v>1</v>
      </c>
      <c r="F211" s="8">
        <v>233.14</v>
      </c>
      <c r="G211" s="14">
        <v>113.43</v>
      </c>
      <c r="H211" s="75">
        <f t="shared" si="3"/>
        <v>259.26940525252877</v>
      </c>
      <c r="U211" s="1"/>
      <c r="V211" s="1"/>
    </row>
    <row r="212" spans="2:22" x14ac:dyDescent="0.25">
      <c r="B212" s="16" t="s">
        <v>227</v>
      </c>
      <c r="C212" s="4">
        <v>0.89</v>
      </c>
      <c r="D212" s="8">
        <v>0.9</v>
      </c>
      <c r="E212" s="14">
        <v>1</v>
      </c>
      <c r="F212" s="8">
        <v>231.06</v>
      </c>
      <c r="G212" s="14">
        <v>115.91</v>
      </c>
      <c r="H212" s="75">
        <f t="shared" si="3"/>
        <v>258.50309804719944</v>
      </c>
      <c r="U212" s="1"/>
      <c r="V212" s="1"/>
    </row>
    <row r="213" spans="2:22" x14ac:dyDescent="0.25">
      <c r="B213" s="16" t="s">
        <v>228</v>
      </c>
      <c r="C213" s="4">
        <v>0.9</v>
      </c>
      <c r="D213" s="8">
        <v>0.9</v>
      </c>
      <c r="E213" s="14">
        <v>1</v>
      </c>
      <c r="F213" s="8">
        <v>243.15</v>
      </c>
      <c r="G213" s="14">
        <v>115.67</v>
      </c>
      <c r="H213" s="75">
        <f t="shared" si="3"/>
        <v>269.26097266406805</v>
      </c>
      <c r="U213" s="1"/>
      <c r="V213" s="1"/>
    </row>
    <row r="214" spans="2:22" x14ac:dyDescent="0.25">
      <c r="B214" s="16" t="s">
        <v>229</v>
      </c>
      <c r="C214" s="4">
        <v>0.88</v>
      </c>
      <c r="D214" s="8">
        <v>0.9</v>
      </c>
      <c r="E214" s="14">
        <v>1</v>
      </c>
      <c r="F214" s="8">
        <v>216.43</v>
      </c>
      <c r="G214" s="14">
        <v>113.6</v>
      </c>
      <c r="H214" s="75">
        <f t="shared" si="3"/>
        <v>244.43180009974154</v>
      </c>
      <c r="U214" s="1"/>
      <c r="V214" s="1"/>
    </row>
    <row r="215" spans="2:22" x14ac:dyDescent="0.25">
      <c r="B215" s="16" t="s">
        <v>230</v>
      </c>
      <c r="C215" s="4">
        <v>0.89</v>
      </c>
      <c r="D215" s="8">
        <v>0.9</v>
      </c>
      <c r="E215" s="14">
        <v>1</v>
      </c>
      <c r="F215" s="8">
        <v>232.76</v>
      </c>
      <c r="G215" s="14">
        <v>113.37</v>
      </c>
      <c r="H215" s="75">
        <f t="shared" si="3"/>
        <v>258.90147643456959</v>
      </c>
      <c r="U215" s="1"/>
      <c r="V215" s="1"/>
    </row>
    <row r="216" spans="2:22" x14ac:dyDescent="0.25">
      <c r="B216" s="16" t="s">
        <v>231</v>
      </c>
      <c r="C216" s="4">
        <v>0.88</v>
      </c>
      <c r="D216" s="8">
        <v>0.9</v>
      </c>
      <c r="E216" s="14">
        <v>1</v>
      </c>
      <c r="F216" s="8">
        <v>205.87</v>
      </c>
      <c r="G216" s="14">
        <v>108.78</v>
      </c>
      <c r="H216" s="75">
        <f t="shared" si="3"/>
        <v>232.84231853338002</v>
      </c>
      <c r="U216" s="1"/>
      <c r="V216" s="1"/>
    </row>
    <row r="217" spans="2:22" x14ac:dyDescent="0.25">
      <c r="B217" s="16" t="s">
        <v>232</v>
      </c>
      <c r="C217" s="4">
        <v>0.88</v>
      </c>
      <c r="D217" s="8">
        <v>0.9</v>
      </c>
      <c r="E217" s="14">
        <v>1</v>
      </c>
      <c r="F217" s="8">
        <v>203.56</v>
      </c>
      <c r="G217" s="14">
        <v>108.92</v>
      </c>
      <c r="H217" s="75">
        <f t="shared" si="3"/>
        <v>230.86844738941701</v>
      </c>
      <c r="U217" s="1"/>
      <c r="V217" s="1"/>
    </row>
    <row r="218" spans="2:22" x14ac:dyDescent="0.25">
      <c r="B218" s="16" t="s">
        <v>233</v>
      </c>
      <c r="C218" s="4">
        <v>0.97</v>
      </c>
      <c r="D218" s="8">
        <v>0.9</v>
      </c>
      <c r="E218" s="14">
        <v>1</v>
      </c>
      <c r="F218" s="8">
        <v>56.75</v>
      </c>
      <c r="G218" s="14">
        <v>11.04</v>
      </c>
      <c r="H218" s="75">
        <f t="shared" si="3"/>
        <v>57.813874632306046</v>
      </c>
      <c r="U218" s="1"/>
      <c r="V218" s="1"/>
    </row>
    <row r="219" spans="2:22" x14ac:dyDescent="0.25">
      <c r="B219" s="16" t="s">
        <v>234</v>
      </c>
      <c r="C219" s="4">
        <v>0.96</v>
      </c>
      <c r="D219" s="8">
        <v>0.9</v>
      </c>
      <c r="E219" s="14">
        <v>1</v>
      </c>
      <c r="F219" s="8">
        <v>51.44</v>
      </c>
      <c r="G219" s="14">
        <v>12.97</v>
      </c>
      <c r="H219" s="75">
        <f t="shared" si="3"/>
        <v>53.049924599380908</v>
      </c>
      <c r="U219" s="1"/>
      <c r="V219" s="1"/>
    </row>
    <row r="220" spans="2:22" x14ac:dyDescent="0.25">
      <c r="B220" s="16" t="s">
        <v>235</v>
      </c>
      <c r="C220" s="4">
        <v>0.97</v>
      </c>
      <c r="D220" s="8">
        <v>0.9</v>
      </c>
      <c r="E220" s="14">
        <v>1</v>
      </c>
      <c r="F220" s="8">
        <v>61.87</v>
      </c>
      <c r="G220" s="14">
        <v>12.53</v>
      </c>
      <c r="H220" s="75">
        <f t="shared" si="3"/>
        <v>63.126046922011518</v>
      </c>
      <c r="U220" s="1"/>
      <c r="V220" s="1"/>
    </row>
    <row r="221" spans="2:22" x14ac:dyDescent="0.25">
      <c r="B221" s="16" t="s">
        <v>236</v>
      </c>
      <c r="C221" s="4">
        <v>0.93</v>
      </c>
      <c r="D221" s="8">
        <v>0.9</v>
      </c>
      <c r="E221" s="14">
        <v>1</v>
      </c>
      <c r="F221" s="8">
        <v>39.03</v>
      </c>
      <c r="G221" s="14">
        <v>15.21</v>
      </c>
      <c r="H221" s="75">
        <f t="shared" si="3"/>
        <v>41.888960359502839</v>
      </c>
      <c r="U221" s="1"/>
      <c r="V221" s="1"/>
    </row>
    <row r="222" spans="2:22" x14ac:dyDescent="0.25">
      <c r="B222" s="16" t="s">
        <v>237</v>
      </c>
      <c r="C222" s="4">
        <v>0.97</v>
      </c>
      <c r="D222" s="8">
        <v>0.9</v>
      </c>
      <c r="E222" s="14">
        <v>1</v>
      </c>
      <c r="F222" s="8">
        <v>58.13</v>
      </c>
      <c r="G222" s="14">
        <v>11.58</v>
      </c>
      <c r="H222" s="75">
        <f t="shared" si="3"/>
        <v>59.272196686136077</v>
      </c>
      <c r="U222" s="1"/>
      <c r="V222" s="1"/>
    </row>
    <row r="223" spans="2:22" x14ac:dyDescent="0.25">
      <c r="B223" s="16" t="s">
        <v>238</v>
      </c>
      <c r="C223" s="4">
        <v>0.95</v>
      </c>
      <c r="D223" s="8">
        <v>0.9</v>
      </c>
      <c r="E223" s="14">
        <v>1</v>
      </c>
      <c r="F223" s="8">
        <v>71.45</v>
      </c>
      <c r="G223" s="14">
        <v>20.37</v>
      </c>
      <c r="H223" s="75">
        <f t="shared" si="3"/>
        <v>74.29696763664046</v>
      </c>
      <c r="U223" s="1"/>
      <c r="V223" s="1"/>
    </row>
    <row r="224" spans="2:22" x14ac:dyDescent="0.25">
      <c r="B224" s="16" t="s">
        <v>239</v>
      </c>
      <c r="C224" s="4">
        <v>0.96</v>
      </c>
      <c r="D224" s="8">
        <v>0.9</v>
      </c>
      <c r="E224" s="14">
        <v>1</v>
      </c>
      <c r="F224" s="8">
        <v>67.349999999999994</v>
      </c>
      <c r="G224" s="14">
        <v>17.420000000000002</v>
      </c>
      <c r="H224" s="75">
        <f t="shared" si="3"/>
        <v>69.566363279964548</v>
      </c>
      <c r="U224" s="1"/>
      <c r="V224" s="1"/>
    </row>
    <row r="225" spans="2:22" x14ac:dyDescent="0.25">
      <c r="B225" s="16" t="s">
        <v>240</v>
      </c>
      <c r="C225" s="4">
        <v>0.8</v>
      </c>
      <c r="D225" s="8">
        <v>0.9</v>
      </c>
      <c r="E225" s="14">
        <v>1</v>
      </c>
      <c r="F225" s="8">
        <v>70.260000000000005</v>
      </c>
      <c r="G225" s="14">
        <v>50.24</v>
      </c>
      <c r="H225" s="75">
        <f t="shared" si="3"/>
        <v>86.374331835331731</v>
      </c>
      <c r="U225" s="1"/>
      <c r="V225" s="1"/>
    </row>
    <row r="226" spans="2:22" x14ac:dyDescent="0.25">
      <c r="B226" s="16" t="s">
        <v>241</v>
      </c>
      <c r="C226" s="4">
        <v>0.88</v>
      </c>
      <c r="D226" s="8">
        <v>0.9</v>
      </c>
      <c r="E226" s="14">
        <v>1</v>
      </c>
      <c r="F226" s="8">
        <v>135.04</v>
      </c>
      <c r="G226" s="14">
        <v>67.34</v>
      </c>
      <c r="H226" s="75">
        <f t="shared" si="3"/>
        <v>150.89889727893973</v>
      </c>
      <c r="U226" s="1"/>
      <c r="V226" s="1"/>
    </row>
    <row r="227" spans="2:22" x14ac:dyDescent="0.25">
      <c r="B227" s="16" t="s">
        <v>242</v>
      </c>
      <c r="C227" s="4">
        <v>0.91</v>
      </c>
      <c r="D227" s="8">
        <v>0.9</v>
      </c>
      <c r="E227" s="14">
        <v>1</v>
      </c>
      <c r="F227" s="8">
        <v>192.55</v>
      </c>
      <c r="G227" s="14">
        <v>86.05</v>
      </c>
      <c r="H227" s="75">
        <f t="shared" si="3"/>
        <v>210.9030701530919</v>
      </c>
      <c r="U227" s="1"/>
      <c r="V227" s="1"/>
    </row>
    <row r="228" spans="2:22" x14ac:dyDescent="0.25">
      <c r="B228" s="16" t="s">
        <v>243</v>
      </c>
      <c r="C228" s="4">
        <v>0.89</v>
      </c>
      <c r="D228" s="8">
        <v>0.9</v>
      </c>
      <c r="E228" s="14">
        <v>1</v>
      </c>
      <c r="F228" s="8">
        <v>238.29</v>
      </c>
      <c r="G228" s="14">
        <v>121.33</v>
      </c>
      <c r="H228" s="75">
        <f t="shared" si="3"/>
        <v>267.40062266195264</v>
      </c>
      <c r="U228" s="1"/>
      <c r="V228" s="1"/>
    </row>
    <row r="229" spans="2:22" x14ac:dyDescent="0.25">
      <c r="B229" s="16" t="s">
        <v>244</v>
      </c>
      <c r="C229" s="4">
        <v>0.89</v>
      </c>
      <c r="D229" s="8">
        <v>0.9</v>
      </c>
      <c r="E229" s="14">
        <v>1</v>
      </c>
      <c r="F229" s="8">
        <v>234.67</v>
      </c>
      <c r="G229" s="14">
        <v>113.32</v>
      </c>
      <c r="H229" s="75">
        <f t="shared" si="3"/>
        <v>260.59821814433036</v>
      </c>
      <c r="U229" s="1"/>
      <c r="V229" s="1"/>
    </row>
    <row r="230" spans="2:22" x14ac:dyDescent="0.25">
      <c r="B230" s="16" t="s">
        <v>245</v>
      </c>
      <c r="C230" s="4">
        <v>0.87</v>
      </c>
      <c r="D230" s="8">
        <v>0.9</v>
      </c>
      <c r="E230" s="14">
        <v>1</v>
      </c>
      <c r="F230" s="8">
        <v>207.98</v>
      </c>
      <c r="G230" s="14">
        <v>113.44</v>
      </c>
      <c r="H230" s="75">
        <f t="shared" si="3"/>
        <v>236.90570698064661</v>
      </c>
      <c r="U230" s="1"/>
      <c r="V230" s="1"/>
    </row>
    <row r="231" spans="2:22" x14ac:dyDescent="0.25">
      <c r="B231" s="16" t="s">
        <v>246</v>
      </c>
      <c r="C231" s="4">
        <v>0.88</v>
      </c>
      <c r="D231" s="8">
        <v>0.9</v>
      </c>
      <c r="E231" s="14">
        <v>1</v>
      </c>
      <c r="F231" s="8">
        <v>202.68</v>
      </c>
      <c r="G231" s="14">
        <v>103.74</v>
      </c>
      <c r="H231" s="75">
        <f t="shared" si="3"/>
        <v>227.68656086822517</v>
      </c>
      <c r="U231" s="1"/>
      <c r="V231" s="1"/>
    </row>
    <row r="232" spans="2:22" x14ac:dyDescent="0.25">
      <c r="B232" s="16" t="s">
        <v>247</v>
      </c>
      <c r="C232" s="4">
        <v>0.9</v>
      </c>
      <c r="D232" s="8">
        <v>0.9</v>
      </c>
      <c r="E232" s="14">
        <v>1</v>
      </c>
      <c r="F232" s="8">
        <v>227.52</v>
      </c>
      <c r="G232" s="14">
        <v>108.93</v>
      </c>
      <c r="H232" s="75">
        <f t="shared" si="3"/>
        <v>252.2520471671142</v>
      </c>
      <c r="U232" s="1"/>
      <c r="V232" s="1"/>
    </row>
    <row r="233" spans="2:22" x14ac:dyDescent="0.25">
      <c r="B233" s="16" t="s">
        <v>248</v>
      </c>
      <c r="C233" s="4">
        <v>0.89</v>
      </c>
      <c r="D233" s="8">
        <v>0.9</v>
      </c>
      <c r="E233" s="14">
        <v>1</v>
      </c>
      <c r="F233" s="8">
        <v>224.26</v>
      </c>
      <c r="G233" s="14">
        <v>109.42</v>
      </c>
      <c r="H233" s="75">
        <f t="shared" si="3"/>
        <v>249.53012643767084</v>
      </c>
      <c r="U233" s="1"/>
      <c r="V233" s="1"/>
    </row>
    <row r="234" spans="2:22" x14ac:dyDescent="0.25">
      <c r="B234" s="16" t="s">
        <v>249</v>
      </c>
      <c r="C234" s="4">
        <v>0.87</v>
      </c>
      <c r="D234" s="8">
        <v>0.9</v>
      </c>
      <c r="E234" s="14">
        <v>1</v>
      </c>
      <c r="F234" s="8">
        <v>205.81</v>
      </c>
      <c r="G234" s="14">
        <v>111.57</v>
      </c>
      <c r="H234" s="75">
        <f t="shared" si="3"/>
        <v>234.10600376752407</v>
      </c>
      <c r="U234" s="1"/>
      <c r="V234" s="1"/>
    </row>
    <row r="235" spans="2:22" x14ac:dyDescent="0.25">
      <c r="B235" s="16" t="s">
        <v>250</v>
      </c>
      <c r="C235" s="4">
        <v>0.88</v>
      </c>
      <c r="D235" s="8">
        <v>0.9</v>
      </c>
      <c r="E235" s="14">
        <v>1</v>
      </c>
      <c r="F235" s="8">
        <v>214.15</v>
      </c>
      <c r="G235" s="14">
        <v>110.79</v>
      </c>
      <c r="H235" s="75">
        <f t="shared" si="3"/>
        <v>241.1112743112607</v>
      </c>
      <c r="U235" s="1"/>
      <c r="V235" s="1"/>
    </row>
    <row r="236" spans="2:22" x14ac:dyDescent="0.25">
      <c r="B236" s="16" t="s">
        <v>251</v>
      </c>
      <c r="C236" s="4">
        <v>0.88</v>
      </c>
      <c r="D236" s="8">
        <v>0.9</v>
      </c>
      <c r="E236" s="14">
        <v>1</v>
      </c>
      <c r="F236" s="8">
        <v>196.93</v>
      </c>
      <c r="G236" s="14">
        <v>101.77</v>
      </c>
      <c r="H236" s="75">
        <f t="shared" si="3"/>
        <v>221.67218544508466</v>
      </c>
      <c r="U236" s="1"/>
      <c r="V236" s="1"/>
    </row>
    <row r="237" spans="2:22" x14ac:dyDescent="0.25">
      <c r="B237" s="16" t="s">
        <v>252</v>
      </c>
      <c r="C237" s="4">
        <v>0.89</v>
      </c>
      <c r="D237" s="8">
        <v>0.9</v>
      </c>
      <c r="E237" s="14">
        <v>1</v>
      </c>
      <c r="F237" s="8">
        <v>219.6</v>
      </c>
      <c r="G237" s="14">
        <v>111.38</v>
      </c>
      <c r="H237" s="75">
        <f t="shared" si="3"/>
        <v>246.23091682402514</v>
      </c>
      <c r="U237" s="1"/>
      <c r="V237" s="1"/>
    </row>
    <row r="238" spans="2:22" x14ac:dyDescent="0.25">
      <c r="B238" s="16" t="s">
        <v>253</v>
      </c>
      <c r="C238" s="4">
        <v>0.89</v>
      </c>
      <c r="D238" s="8">
        <v>0.9</v>
      </c>
      <c r="E238" s="14">
        <v>1</v>
      </c>
      <c r="F238" s="8">
        <v>231.36</v>
      </c>
      <c r="G238" s="14">
        <v>113.93</v>
      </c>
      <c r="H238" s="75">
        <f t="shared" si="3"/>
        <v>257.8904699673875</v>
      </c>
      <c r="U238" s="1"/>
      <c r="V238" s="1"/>
    </row>
    <row r="239" spans="2:22" x14ac:dyDescent="0.25">
      <c r="B239" s="16" t="s">
        <v>254</v>
      </c>
      <c r="C239" s="4">
        <v>0.89</v>
      </c>
      <c r="D239" s="8">
        <v>0.9</v>
      </c>
      <c r="E239" s="14">
        <v>1</v>
      </c>
      <c r="F239" s="8">
        <v>233.08</v>
      </c>
      <c r="G239" s="14">
        <v>116.35</v>
      </c>
      <c r="H239" s="75">
        <f t="shared" si="3"/>
        <v>260.50644694517638</v>
      </c>
      <c r="U239" s="1"/>
      <c r="V239" s="1"/>
    </row>
    <row r="240" spans="2:22" x14ac:dyDescent="0.25">
      <c r="B240" s="16" t="s">
        <v>255</v>
      </c>
      <c r="C240" s="4">
        <v>0.89</v>
      </c>
      <c r="D240" s="8">
        <v>0.9</v>
      </c>
      <c r="E240" s="14">
        <v>1</v>
      </c>
      <c r="F240" s="8">
        <v>242.24</v>
      </c>
      <c r="G240" s="14">
        <v>116.38</v>
      </c>
      <c r="H240" s="75">
        <f t="shared" si="3"/>
        <v>268.7462036941173</v>
      </c>
      <c r="U240" s="1"/>
      <c r="V240" s="1"/>
    </row>
    <row r="241" spans="2:22" x14ac:dyDescent="0.25">
      <c r="B241" s="16" t="s">
        <v>256</v>
      </c>
      <c r="C241" s="4">
        <v>0.88</v>
      </c>
      <c r="D241" s="8">
        <v>0.9</v>
      </c>
      <c r="E241" s="14">
        <v>1</v>
      </c>
      <c r="F241" s="8">
        <v>224.36</v>
      </c>
      <c r="G241" s="14">
        <v>114.33</v>
      </c>
      <c r="H241" s="75">
        <f t="shared" si="3"/>
        <v>251.81095786323519</v>
      </c>
      <c r="U241" s="1"/>
      <c r="V241" s="1"/>
    </row>
    <row r="242" spans="2:22" x14ac:dyDescent="0.25">
      <c r="B242" s="16" t="s">
        <v>257</v>
      </c>
      <c r="C242" s="4">
        <v>0.9</v>
      </c>
      <c r="D242" s="8">
        <v>0.9</v>
      </c>
      <c r="E242" s="14">
        <v>1</v>
      </c>
      <c r="F242" s="8">
        <v>263.89999999999998</v>
      </c>
      <c r="G242" s="14">
        <v>119.63</v>
      </c>
      <c r="H242" s="75">
        <f t="shared" si="3"/>
        <v>289.7491102661059</v>
      </c>
      <c r="U242" s="1"/>
      <c r="V242" s="1"/>
    </row>
    <row r="243" spans="2:22" x14ac:dyDescent="0.25">
      <c r="B243" s="16" t="s">
        <v>258</v>
      </c>
      <c r="C243" s="4">
        <v>0.9</v>
      </c>
      <c r="D243" s="8">
        <v>0.9</v>
      </c>
      <c r="E243" s="14">
        <v>1</v>
      </c>
      <c r="F243" s="8">
        <v>260.74</v>
      </c>
      <c r="G243" s="14">
        <v>119.58</v>
      </c>
      <c r="H243" s="75">
        <f t="shared" si="3"/>
        <v>286.85314012574446</v>
      </c>
      <c r="U243" s="1"/>
      <c r="V243" s="1"/>
    </row>
    <row r="244" spans="2:22" x14ac:dyDescent="0.25">
      <c r="B244" s="16" t="s">
        <v>259</v>
      </c>
      <c r="C244" s="4">
        <v>0.89</v>
      </c>
      <c r="D244" s="8">
        <v>0.9</v>
      </c>
      <c r="E244" s="14">
        <v>1</v>
      </c>
      <c r="F244" s="8">
        <v>242.71</v>
      </c>
      <c r="G244" s="14">
        <v>118.59</v>
      </c>
      <c r="H244" s="75">
        <f t="shared" si="3"/>
        <v>270.13280474611003</v>
      </c>
      <c r="U244" s="1"/>
      <c r="V244" s="1"/>
    </row>
    <row r="245" spans="2:22" x14ac:dyDescent="0.25">
      <c r="B245" s="16" t="s">
        <v>260</v>
      </c>
      <c r="C245" s="4">
        <v>0.89</v>
      </c>
      <c r="D245" s="8">
        <v>0.9</v>
      </c>
      <c r="E245" s="14">
        <v>1</v>
      </c>
      <c r="F245" s="8">
        <v>243.91</v>
      </c>
      <c r="G245" s="14">
        <v>119.49</v>
      </c>
      <c r="H245" s="75">
        <f t="shared" si="3"/>
        <v>271.60623740996817</v>
      </c>
      <c r="U245" s="1"/>
      <c r="V245" s="1"/>
    </row>
    <row r="246" spans="2:22" x14ac:dyDescent="0.25">
      <c r="B246" s="16" t="s">
        <v>261</v>
      </c>
      <c r="C246" s="4">
        <v>0.89</v>
      </c>
      <c r="D246" s="8">
        <v>0.9</v>
      </c>
      <c r="E246" s="14">
        <v>1</v>
      </c>
      <c r="F246" s="8">
        <v>237.53</v>
      </c>
      <c r="G246" s="14">
        <v>118.39</v>
      </c>
      <c r="H246" s="75">
        <f t="shared" si="3"/>
        <v>265.3991201944724</v>
      </c>
      <c r="U246" s="1"/>
      <c r="V246" s="1"/>
    </row>
    <row r="247" spans="2:22" x14ac:dyDescent="0.25">
      <c r="B247" s="16" t="s">
        <v>262</v>
      </c>
      <c r="C247" s="4">
        <v>0.9</v>
      </c>
      <c r="D247" s="8">
        <v>0.9</v>
      </c>
      <c r="E247" s="14">
        <v>1</v>
      </c>
      <c r="F247" s="8">
        <v>259.04000000000002</v>
      </c>
      <c r="G247" s="14">
        <v>120.74</v>
      </c>
      <c r="H247" s="75">
        <f t="shared" si="3"/>
        <v>285.79690201260053</v>
      </c>
      <c r="U247" s="1"/>
      <c r="V247" s="1"/>
    </row>
    <row r="248" spans="2:22" x14ac:dyDescent="0.25">
      <c r="B248" s="16" t="s">
        <v>263</v>
      </c>
      <c r="C248" s="4">
        <v>0.9</v>
      </c>
      <c r="D248" s="8">
        <v>0.9</v>
      </c>
      <c r="E248" s="14">
        <v>1</v>
      </c>
      <c r="F248" s="8">
        <v>254.49</v>
      </c>
      <c r="G248" s="14">
        <v>119.79</v>
      </c>
      <c r="H248" s="75">
        <f t="shared" si="3"/>
        <v>281.27353981489267</v>
      </c>
      <c r="U248" s="1"/>
      <c r="V248" s="1"/>
    </row>
    <row r="249" spans="2:22" x14ac:dyDescent="0.25">
      <c r="B249" s="16" t="s">
        <v>264</v>
      </c>
      <c r="C249" s="4">
        <v>0.9</v>
      </c>
      <c r="D249" s="8">
        <v>0.9</v>
      </c>
      <c r="E249" s="14">
        <v>1</v>
      </c>
      <c r="F249" s="8">
        <v>260.47000000000003</v>
      </c>
      <c r="G249" s="14">
        <v>118.48</v>
      </c>
      <c r="H249" s="75">
        <f t="shared" si="3"/>
        <v>286.15053957663616</v>
      </c>
      <c r="U249" s="1"/>
      <c r="V249" s="1"/>
    </row>
    <row r="250" spans="2:22" x14ac:dyDescent="0.25">
      <c r="B250" s="16" t="s">
        <v>265</v>
      </c>
      <c r="C250" s="4">
        <v>0.87</v>
      </c>
      <c r="D250" s="8">
        <v>0.9</v>
      </c>
      <c r="E250" s="14">
        <v>1</v>
      </c>
      <c r="F250" s="8">
        <v>211.34</v>
      </c>
      <c r="G250" s="14">
        <v>117.31</v>
      </c>
      <c r="H250" s="75">
        <f t="shared" si="3"/>
        <v>241.71518715215228</v>
      </c>
      <c r="U250" s="1"/>
      <c r="V250" s="1"/>
    </row>
    <row r="251" spans="2:22" x14ac:dyDescent="0.25">
      <c r="B251" s="16" t="s">
        <v>266</v>
      </c>
      <c r="C251" s="4">
        <v>0.89</v>
      </c>
      <c r="D251" s="8">
        <v>0.9</v>
      </c>
      <c r="E251" s="14">
        <v>1</v>
      </c>
      <c r="F251" s="8">
        <v>238.53</v>
      </c>
      <c r="G251" s="14">
        <v>117.69</v>
      </c>
      <c r="H251" s="75">
        <f t="shared" si="3"/>
        <v>265.98401643707842</v>
      </c>
      <c r="U251" s="1"/>
      <c r="V251" s="1"/>
    </row>
    <row r="252" spans="2:22" x14ac:dyDescent="0.25">
      <c r="B252" s="16" t="s">
        <v>267</v>
      </c>
      <c r="C252" s="4">
        <v>0.89</v>
      </c>
      <c r="D252" s="8">
        <v>0.9</v>
      </c>
      <c r="E252" s="14">
        <v>1</v>
      </c>
      <c r="F252" s="8">
        <v>232.42</v>
      </c>
      <c r="G252" s="14">
        <v>115.98</v>
      </c>
      <c r="H252" s="75">
        <f t="shared" si="3"/>
        <v>259.75068200102959</v>
      </c>
      <c r="U252" s="1"/>
      <c r="V252" s="1"/>
    </row>
    <row r="253" spans="2:22" x14ac:dyDescent="0.25">
      <c r="B253" s="16" t="s">
        <v>268</v>
      </c>
      <c r="C253" s="4">
        <v>0.9</v>
      </c>
      <c r="D253" s="8">
        <v>0.9</v>
      </c>
      <c r="E253" s="14">
        <v>1</v>
      </c>
      <c r="F253" s="8">
        <v>249.76</v>
      </c>
      <c r="G253" s="14">
        <v>117.91</v>
      </c>
      <c r="H253" s="75">
        <f t="shared" si="3"/>
        <v>276.19345701880769</v>
      </c>
      <c r="U253" s="1"/>
      <c r="V253" s="1"/>
    </row>
    <row r="254" spans="2:22" x14ac:dyDescent="0.25">
      <c r="B254" s="16" t="s">
        <v>269</v>
      </c>
      <c r="C254" s="4">
        <v>0.9</v>
      </c>
      <c r="D254" s="8">
        <v>0.9</v>
      </c>
      <c r="E254" s="14">
        <v>1</v>
      </c>
      <c r="F254" s="8">
        <v>249.83</v>
      </c>
      <c r="G254" s="14">
        <v>118.09</v>
      </c>
      <c r="H254" s="75">
        <f t="shared" si="3"/>
        <v>276.33363349400668</v>
      </c>
      <c r="U254" s="1"/>
      <c r="V254" s="1"/>
    </row>
    <row r="255" spans="2:22" x14ac:dyDescent="0.25">
      <c r="B255" s="16" t="s">
        <v>270</v>
      </c>
      <c r="C255" s="4">
        <v>0.91</v>
      </c>
      <c r="D255" s="8">
        <v>0.9</v>
      </c>
      <c r="E255" s="14">
        <v>1</v>
      </c>
      <c r="F255" s="8">
        <v>267.10000000000002</v>
      </c>
      <c r="G255" s="14">
        <v>118.54</v>
      </c>
      <c r="H255" s="75">
        <f t="shared" si="3"/>
        <v>292.22276023609118</v>
      </c>
      <c r="U255" s="1"/>
      <c r="V255" s="1"/>
    </row>
    <row r="256" spans="2:22" x14ac:dyDescent="0.25">
      <c r="B256" s="16" t="s">
        <v>271</v>
      </c>
      <c r="C256" s="4">
        <v>0.88</v>
      </c>
      <c r="D256" s="8">
        <v>0.9</v>
      </c>
      <c r="E256" s="14">
        <v>1</v>
      </c>
      <c r="F256" s="8">
        <v>221.74</v>
      </c>
      <c r="G256" s="14">
        <v>117.62</v>
      </c>
      <c r="H256" s="75">
        <f t="shared" si="3"/>
        <v>251.00416729608295</v>
      </c>
      <c r="U256" s="1"/>
      <c r="V256" s="1"/>
    </row>
    <row r="257" spans="2:22" x14ac:dyDescent="0.25">
      <c r="B257" s="16" t="s">
        <v>272</v>
      </c>
      <c r="C257" s="4">
        <v>0.89</v>
      </c>
      <c r="D257" s="8">
        <v>0.9</v>
      </c>
      <c r="E257" s="14">
        <v>1</v>
      </c>
      <c r="F257" s="8">
        <v>240.72</v>
      </c>
      <c r="G257" s="14">
        <v>116.06</v>
      </c>
      <c r="H257" s="75">
        <f t="shared" si="3"/>
        <v>267.23780046991857</v>
      </c>
      <c r="U257" s="1"/>
      <c r="V257" s="1"/>
    </row>
    <row r="258" spans="2:22" x14ac:dyDescent="0.25">
      <c r="B258" s="16" t="s">
        <v>273</v>
      </c>
      <c r="C258" s="4">
        <v>0.9</v>
      </c>
      <c r="D258" s="8">
        <v>0.9</v>
      </c>
      <c r="E258" s="14">
        <v>1</v>
      </c>
      <c r="F258" s="8">
        <v>253.77</v>
      </c>
      <c r="G258" s="14">
        <v>116.74</v>
      </c>
      <c r="H258" s="75">
        <f t="shared" si="3"/>
        <v>279.33392293096091</v>
      </c>
      <c r="U258" s="1"/>
      <c r="V258" s="1"/>
    </row>
    <row r="259" spans="2:22" x14ac:dyDescent="0.25">
      <c r="B259" s="16" t="s">
        <v>274</v>
      </c>
      <c r="C259" s="4">
        <v>0.9</v>
      </c>
      <c r="D259" s="8">
        <v>0.9</v>
      </c>
      <c r="E259" s="14">
        <v>1</v>
      </c>
      <c r="F259" s="8">
        <v>256.27</v>
      </c>
      <c r="G259" s="14">
        <v>117.23</v>
      </c>
      <c r="H259" s="75">
        <f t="shared" si="3"/>
        <v>281.81054948315898</v>
      </c>
      <c r="U259" s="1"/>
      <c r="V259" s="1"/>
    </row>
    <row r="260" spans="2:22" x14ac:dyDescent="0.25">
      <c r="B260" s="16" t="s">
        <v>275</v>
      </c>
      <c r="C260" s="4">
        <v>0.91</v>
      </c>
      <c r="D260" s="8">
        <v>0.9</v>
      </c>
      <c r="E260" s="14">
        <v>1</v>
      </c>
      <c r="F260" s="8">
        <v>273.77999999999997</v>
      </c>
      <c r="G260" s="14">
        <v>115.91</v>
      </c>
      <c r="H260" s="75">
        <f t="shared" si="3"/>
        <v>297.30559446468544</v>
      </c>
      <c r="U260" s="1"/>
      <c r="V260" s="1"/>
    </row>
    <row r="261" spans="2:22" x14ac:dyDescent="0.25">
      <c r="B261" s="16" t="s">
        <v>276</v>
      </c>
      <c r="C261" s="4">
        <v>0.91</v>
      </c>
      <c r="D261" s="8">
        <v>0.9</v>
      </c>
      <c r="E261" s="14">
        <v>1</v>
      </c>
      <c r="F261" s="8">
        <v>268.92</v>
      </c>
      <c r="G261" s="14">
        <v>116.27</v>
      </c>
      <c r="H261" s="75">
        <f t="shared" si="3"/>
        <v>292.97897416026291</v>
      </c>
      <c r="U261" s="1"/>
      <c r="V261" s="1"/>
    </row>
    <row r="262" spans="2:22" x14ac:dyDescent="0.25">
      <c r="B262" s="16" t="s">
        <v>277</v>
      </c>
      <c r="C262" s="4">
        <v>0.89</v>
      </c>
      <c r="D262" s="8">
        <v>0.9</v>
      </c>
      <c r="E262" s="14">
        <v>1</v>
      </c>
      <c r="F262" s="8">
        <v>237.66</v>
      </c>
      <c r="G262" s="14">
        <v>115.48</v>
      </c>
      <c r="H262" s="75">
        <f t="shared" ref="H262:H325" si="4">SQRT((F262)^2+(G262)^2)</f>
        <v>264.2307817041762</v>
      </c>
      <c r="U262" s="1"/>
      <c r="V262" s="1"/>
    </row>
    <row r="263" spans="2:22" x14ac:dyDescent="0.25">
      <c r="B263" s="16" t="s">
        <v>278</v>
      </c>
      <c r="C263" s="4">
        <v>0.89</v>
      </c>
      <c r="D263" s="8">
        <v>0.9</v>
      </c>
      <c r="E263" s="14">
        <v>1</v>
      </c>
      <c r="F263" s="8">
        <v>231.07</v>
      </c>
      <c r="G263" s="14">
        <v>115.44</v>
      </c>
      <c r="H263" s="75">
        <f t="shared" si="4"/>
        <v>258.30164246477409</v>
      </c>
      <c r="U263" s="1"/>
      <c r="V263" s="1"/>
    </row>
    <row r="264" spans="2:22" x14ac:dyDescent="0.25">
      <c r="B264" s="16" t="s">
        <v>279</v>
      </c>
      <c r="C264" s="4">
        <v>0.9</v>
      </c>
      <c r="D264" s="8">
        <v>0.9</v>
      </c>
      <c r="E264" s="14">
        <v>1</v>
      </c>
      <c r="F264" s="8">
        <v>231.76</v>
      </c>
      <c r="G264" s="14">
        <v>111.99</v>
      </c>
      <c r="H264" s="75">
        <f t="shared" si="4"/>
        <v>257.39941278099298</v>
      </c>
      <c r="U264" s="1"/>
      <c r="V264" s="1"/>
    </row>
    <row r="265" spans="2:22" x14ac:dyDescent="0.25">
      <c r="B265" s="16" t="s">
        <v>280</v>
      </c>
      <c r="C265" s="4">
        <v>0.89</v>
      </c>
      <c r="D265" s="8">
        <v>0.9</v>
      </c>
      <c r="E265" s="14">
        <v>1</v>
      </c>
      <c r="F265" s="8">
        <v>228.07</v>
      </c>
      <c r="G265" s="14">
        <v>109.49</v>
      </c>
      <c r="H265" s="75">
        <f t="shared" si="4"/>
        <v>252.99008873866975</v>
      </c>
      <c r="U265" s="1"/>
      <c r="V265" s="1"/>
    </row>
    <row r="266" spans="2:22" x14ac:dyDescent="0.25">
      <c r="B266" s="16" t="s">
        <v>281</v>
      </c>
      <c r="C266" s="4">
        <v>0.89</v>
      </c>
      <c r="D266" s="8">
        <v>0.9</v>
      </c>
      <c r="E266" s="14">
        <v>1</v>
      </c>
      <c r="F266" s="8">
        <v>218.93</v>
      </c>
      <c r="G266" s="14">
        <v>110.66</v>
      </c>
      <c r="H266" s="75">
        <f t="shared" si="4"/>
        <v>245.30792995743127</v>
      </c>
      <c r="U266" s="1"/>
      <c r="V266" s="1"/>
    </row>
    <row r="267" spans="2:22" x14ac:dyDescent="0.25">
      <c r="B267" s="16" t="s">
        <v>282</v>
      </c>
      <c r="C267" s="4">
        <v>0.89</v>
      </c>
      <c r="D267" s="8">
        <v>0.9</v>
      </c>
      <c r="E267" s="14">
        <v>1</v>
      </c>
      <c r="F267" s="8">
        <v>221.11</v>
      </c>
      <c r="G267" s="14">
        <v>108.51</v>
      </c>
      <c r="H267" s="75">
        <f t="shared" si="4"/>
        <v>246.30073528107869</v>
      </c>
      <c r="U267" s="1"/>
      <c r="V267" s="1"/>
    </row>
    <row r="268" spans="2:22" x14ac:dyDescent="0.25">
      <c r="B268" s="16" t="s">
        <v>283</v>
      </c>
      <c r="C268" s="4">
        <v>0.91</v>
      </c>
      <c r="D268" s="8">
        <v>0.9</v>
      </c>
      <c r="E268" s="14">
        <v>1</v>
      </c>
      <c r="F268" s="8">
        <v>244.51</v>
      </c>
      <c r="G268" s="14">
        <v>109.63</v>
      </c>
      <c r="H268" s="75">
        <f t="shared" si="4"/>
        <v>267.96245445957533</v>
      </c>
      <c r="U268" s="1"/>
      <c r="V268" s="1"/>
    </row>
    <row r="269" spans="2:22" x14ac:dyDescent="0.25">
      <c r="B269" s="16" t="s">
        <v>284</v>
      </c>
      <c r="C269" s="4">
        <v>0.92</v>
      </c>
      <c r="D269" s="8">
        <v>0.9</v>
      </c>
      <c r="E269" s="14">
        <v>1</v>
      </c>
      <c r="F269" s="8">
        <v>270.70999999999998</v>
      </c>
      <c r="G269" s="14">
        <v>112.94</v>
      </c>
      <c r="H269" s="75">
        <f t="shared" si="4"/>
        <v>293.32464557210324</v>
      </c>
      <c r="U269" s="1"/>
      <c r="V269" s="1"/>
    </row>
    <row r="270" spans="2:22" x14ac:dyDescent="0.25">
      <c r="B270" s="16" t="s">
        <v>285</v>
      </c>
      <c r="C270" s="4">
        <v>0.91</v>
      </c>
      <c r="D270" s="8">
        <v>0.9</v>
      </c>
      <c r="E270" s="14">
        <v>1</v>
      </c>
      <c r="F270" s="8">
        <v>246</v>
      </c>
      <c r="G270" s="14">
        <v>108.73</v>
      </c>
      <c r="H270" s="75">
        <f t="shared" si="4"/>
        <v>268.95764146050954</v>
      </c>
      <c r="U270" s="1"/>
      <c r="V270" s="1"/>
    </row>
    <row r="271" spans="2:22" x14ac:dyDescent="0.25">
      <c r="B271" s="16" t="s">
        <v>286</v>
      </c>
      <c r="C271" s="4">
        <v>0.91</v>
      </c>
      <c r="D271" s="8">
        <v>0.9</v>
      </c>
      <c r="E271" s="14">
        <v>1</v>
      </c>
      <c r="F271" s="8">
        <v>253.66</v>
      </c>
      <c r="G271" s="14">
        <v>112.39</v>
      </c>
      <c r="H271" s="75">
        <f t="shared" si="4"/>
        <v>277.44352163999071</v>
      </c>
      <c r="U271" s="1"/>
      <c r="V271" s="1"/>
    </row>
    <row r="272" spans="2:22" x14ac:dyDescent="0.25">
      <c r="B272" s="16" t="s">
        <v>287</v>
      </c>
      <c r="C272" s="4">
        <v>0.9</v>
      </c>
      <c r="D272" s="8">
        <v>0.9</v>
      </c>
      <c r="E272" s="14">
        <v>1</v>
      </c>
      <c r="F272" s="8">
        <v>229.58</v>
      </c>
      <c r="G272" s="14">
        <v>108.85</v>
      </c>
      <c r="H272" s="75">
        <f t="shared" si="4"/>
        <v>254.07734826229591</v>
      </c>
      <c r="U272" s="1"/>
      <c r="V272" s="1"/>
    </row>
    <row r="273" spans="2:22" x14ac:dyDescent="0.25">
      <c r="B273" s="16" t="s">
        <v>288</v>
      </c>
      <c r="C273" s="4">
        <v>0.91</v>
      </c>
      <c r="D273" s="8">
        <v>0.9</v>
      </c>
      <c r="E273" s="14">
        <v>1</v>
      </c>
      <c r="F273" s="8">
        <v>258.89</v>
      </c>
      <c r="G273" s="14">
        <v>113.3</v>
      </c>
      <c r="H273" s="75">
        <f t="shared" si="4"/>
        <v>282.59674821200616</v>
      </c>
      <c r="U273" s="1"/>
      <c r="V273" s="1"/>
    </row>
    <row r="274" spans="2:22" x14ac:dyDescent="0.25">
      <c r="B274" s="16" t="s">
        <v>289</v>
      </c>
      <c r="C274" s="4">
        <v>0.9</v>
      </c>
      <c r="D274" s="8">
        <v>0.9</v>
      </c>
      <c r="E274" s="14">
        <v>1</v>
      </c>
      <c r="F274" s="8">
        <v>249.61</v>
      </c>
      <c r="G274" s="14">
        <v>114.33</v>
      </c>
      <c r="H274" s="75">
        <f t="shared" si="4"/>
        <v>274.54781186525599</v>
      </c>
      <c r="U274" s="1"/>
      <c r="V274" s="1"/>
    </row>
    <row r="275" spans="2:22" x14ac:dyDescent="0.25">
      <c r="B275" s="16" t="s">
        <v>290</v>
      </c>
      <c r="C275" s="4">
        <v>0.91</v>
      </c>
      <c r="D275" s="8">
        <v>0.9</v>
      </c>
      <c r="E275" s="14">
        <v>1</v>
      </c>
      <c r="F275" s="8">
        <v>258.01</v>
      </c>
      <c r="G275" s="14">
        <v>110.89</v>
      </c>
      <c r="H275" s="75">
        <f t="shared" si="4"/>
        <v>280.83046878855578</v>
      </c>
      <c r="U275" s="1"/>
      <c r="V275" s="1"/>
    </row>
    <row r="276" spans="2:22" x14ac:dyDescent="0.25">
      <c r="B276" s="16" t="s">
        <v>291</v>
      </c>
      <c r="C276" s="4">
        <v>0.9</v>
      </c>
      <c r="D276" s="8">
        <v>0.9</v>
      </c>
      <c r="E276" s="14">
        <v>1</v>
      </c>
      <c r="F276" s="8">
        <v>246.57</v>
      </c>
      <c r="G276" s="14">
        <v>114.1</v>
      </c>
      <c r="H276" s="75">
        <f t="shared" si="4"/>
        <v>271.69021863144059</v>
      </c>
      <c r="U276" s="1"/>
      <c r="V276" s="1"/>
    </row>
    <row r="277" spans="2:22" x14ac:dyDescent="0.25">
      <c r="B277" s="16" t="s">
        <v>292</v>
      </c>
      <c r="C277" s="4">
        <v>0.91</v>
      </c>
      <c r="D277" s="8">
        <v>0.9</v>
      </c>
      <c r="E277" s="14">
        <v>1</v>
      </c>
      <c r="F277" s="8">
        <v>256.44</v>
      </c>
      <c r="G277" s="14">
        <v>113.66</v>
      </c>
      <c r="H277" s="75">
        <f t="shared" si="4"/>
        <v>280.49967771817495</v>
      </c>
      <c r="U277" s="1"/>
      <c r="V277" s="1"/>
    </row>
    <row r="278" spans="2:22" x14ac:dyDescent="0.25">
      <c r="B278" s="16" t="s">
        <v>293</v>
      </c>
      <c r="C278" s="4">
        <v>0.91</v>
      </c>
      <c r="D278" s="8">
        <v>0.9</v>
      </c>
      <c r="E278" s="14">
        <v>1</v>
      </c>
      <c r="F278" s="8">
        <v>255.08</v>
      </c>
      <c r="G278" s="14">
        <v>113.73</v>
      </c>
      <c r="H278" s="75">
        <f t="shared" si="4"/>
        <v>279.28537251349201</v>
      </c>
      <c r="U278" s="1"/>
      <c r="V278" s="1"/>
    </row>
    <row r="279" spans="2:22" x14ac:dyDescent="0.25">
      <c r="B279" s="16" t="s">
        <v>294</v>
      </c>
      <c r="C279" s="4">
        <v>0.88</v>
      </c>
      <c r="D279" s="8">
        <v>0.9</v>
      </c>
      <c r="E279" s="14">
        <v>1</v>
      </c>
      <c r="F279" s="8">
        <v>213.63</v>
      </c>
      <c r="G279" s="14">
        <v>111.34</v>
      </c>
      <c r="H279" s="75">
        <f t="shared" si="4"/>
        <v>240.90324302507844</v>
      </c>
      <c r="U279" s="1"/>
      <c r="V279" s="1"/>
    </row>
    <row r="280" spans="2:22" x14ac:dyDescent="0.25">
      <c r="B280" s="16" t="s">
        <v>295</v>
      </c>
      <c r="C280" s="4">
        <v>0.89</v>
      </c>
      <c r="D280" s="8">
        <v>0.9</v>
      </c>
      <c r="E280" s="14">
        <v>1</v>
      </c>
      <c r="F280" s="8">
        <v>233.19</v>
      </c>
      <c r="G280" s="14">
        <v>112.36</v>
      </c>
      <c r="H280" s="75">
        <f t="shared" si="4"/>
        <v>258.84811318609223</v>
      </c>
      <c r="U280" s="1"/>
      <c r="V280" s="1"/>
    </row>
    <row r="281" spans="2:22" x14ac:dyDescent="0.25">
      <c r="B281" s="16" t="s">
        <v>296</v>
      </c>
      <c r="C281" s="4">
        <v>0.88</v>
      </c>
      <c r="D281" s="8">
        <v>0.9</v>
      </c>
      <c r="E281" s="14">
        <v>1</v>
      </c>
      <c r="F281" s="8">
        <v>217.1</v>
      </c>
      <c r="G281" s="14">
        <v>111.95</v>
      </c>
      <c r="H281" s="75">
        <f t="shared" si="4"/>
        <v>244.26463620426105</v>
      </c>
      <c r="U281" s="1"/>
      <c r="V281" s="1"/>
    </row>
    <row r="282" spans="2:22" x14ac:dyDescent="0.25">
      <c r="B282" s="16" t="s">
        <v>297</v>
      </c>
      <c r="C282" s="4">
        <v>0.89</v>
      </c>
      <c r="D282" s="8">
        <v>0.9</v>
      </c>
      <c r="E282" s="14">
        <v>1</v>
      </c>
      <c r="F282" s="8">
        <v>226.78</v>
      </c>
      <c r="G282" s="14">
        <v>111.27</v>
      </c>
      <c r="H282" s="75">
        <f t="shared" si="4"/>
        <v>252.60677207865984</v>
      </c>
      <c r="U282" s="1"/>
      <c r="V282" s="1"/>
    </row>
    <row r="283" spans="2:22" x14ac:dyDescent="0.25">
      <c r="B283" s="16" t="s">
        <v>298</v>
      </c>
      <c r="C283" s="4">
        <v>0.89</v>
      </c>
      <c r="D283" s="8">
        <v>0.9</v>
      </c>
      <c r="E283" s="14">
        <v>1</v>
      </c>
      <c r="F283" s="8">
        <v>223.79</v>
      </c>
      <c r="G283" s="14">
        <v>111.31</v>
      </c>
      <c r="H283" s="75">
        <f t="shared" si="4"/>
        <v>249.94375407279134</v>
      </c>
      <c r="U283" s="1"/>
      <c r="V283" s="1"/>
    </row>
    <row r="284" spans="2:22" x14ac:dyDescent="0.25">
      <c r="B284" s="16" t="s">
        <v>299</v>
      </c>
      <c r="C284" s="4">
        <v>0.9</v>
      </c>
      <c r="D284" s="8">
        <v>0.9</v>
      </c>
      <c r="E284" s="14">
        <v>1</v>
      </c>
      <c r="F284" s="8">
        <v>232.4</v>
      </c>
      <c r="G284" s="14">
        <v>110.84</v>
      </c>
      <c r="H284" s="75">
        <f t="shared" si="4"/>
        <v>257.47867018454167</v>
      </c>
      <c r="U284" s="1"/>
      <c r="V284" s="1"/>
    </row>
    <row r="285" spans="2:22" x14ac:dyDescent="0.25">
      <c r="B285" s="16" t="s">
        <v>300</v>
      </c>
      <c r="C285" s="4">
        <v>0.89</v>
      </c>
      <c r="D285" s="8">
        <v>0.9</v>
      </c>
      <c r="E285" s="14">
        <v>1</v>
      </c>
      <c r="F285" s="8">
        <v>224.89</v>
      </c>
      <c r="G285" s="14">
        <v>112.18</v>
      </c>
      <c r="H285" s="75">
        <f t="shared" si="4"/>
        <v>251.31626389869797</v>
      </c>
      <c r="U285" s="1"/>
      <c r="V285" s="1"/>
    </row>
    <row r="286" spans="2:22" x14ac:dyDescent="0.25">
      <c r="B286" s="16" t="s">
        <v>301</v>
      </c>
      <c r="C286" s="4">
        <v>0.9</v>
      </c>
      <c r="D286" s="8">
        <v>0.9</v>
      </c>
      <c r="E286" s="14">
        <v>1</v>
      </c>
      <c r="F286" s="8">
        <v>237.47</v>
      </c>
      <c r="G286" s="14">
        <v>112.36</v>
      </c>
      <c r="H286" s="75">
        <f t="shared" si="4"/>
        <v>262.71043089302714</v>
      </c>
      <c r="U286" s="1"/>
      <c r="V286" s="1"/>
    </row>
    <row r="287" spans="2:22" x14ac:dyDescent="0.25">
      <c r="B287" s="16" t="s">
        <v>304</v>
      </c>
      <c r="C287" s="4">
        <v>0.9</v>
      </c>
      <c r="D287" s="8">
        <v>0.9</v>
      </c>
      <c r="E287" s="14">
        <v>1</v>
      </c>
      <c r="F287" s="8">
        <v>241.07</v>
      </c>
      <c r="G287" s="14">
        <v>111.31</v>
      </c>
      <c r="H287" s="75">
        <f t="shared" si="4"/>
        <v>265.52713797275032</v>
      </c>
    </row>
    <row r="288" spans="2:22" x14ac:dyDescent="0.25">
      <c r="B288" s="16" t="s">
        <v>305</v>
      </c>
      <c r="C288" s="4">
        <v>0.9</v>
      </c>
      <c r="D288" s="8">
        <v>0.9</v>
      </c>
      <c r="E288" s="14">
        <v>1</v>
      </c>
      <c r="F288" s="8">
        <v>231.41</v>
      </c>
      <c r="G288" s="14">
        <v>111.68</v>
      </c>
      <c r="H288" s="75">
        <f t="shared" si="4"/>
        <v>256.94943179544106</v>
      </c>
    </row>
    <row r="289" spans="2:8" x14ac:dyDescent="0.25">
      <c r="B289" s="16" t="s">
        <v>306</v>
      </c>
      <c r="C289" s="4">
        <v>0.9</v>
      </c>
      <c r="D289" s="8">
        <v>0.9</v>
      </c>
      <c r="E289" s="14">
        <v>1</v>
      </c>
      <c r="F289" s="8">
        <v>230.21</v>
      </c>
      <c r="G289" s="14">
        <v>111.46</v>
      </c>
      <c r="H289" s="75">
        <f t="shared" si="4"/>
        <v>255.77328965316141</v>
      </c>
    </row>
    <row r="290" spans="2:8" x14ac:dyDescent="0.25">
      <c r="B290" s="16" t="s">
        <v>307</v>
      </c>
      <c r="C290" s="4">
        <v>0.91</v>
      </c>
      <c r="D290" s="8">
        <v>0.9</v>
      </c>
      <c r="E290" s="14">
        <v>1</v>
      </c>
      <c r="F290" s="8">
        <v>258.89999999999998</v>
      </c>
      <c r="G290" s="14">
        <v>112.7</v>
      </c>
      <c r="H290" s="75">
        <f t="shared" si="4"/>
        <v>282.36589737431115</v>
      </c>
    </row>
    <row r="291" spans="2:8" x14ac:dyDescent="0.25">
      <c r="B291" s="16" t="s">
        <v>308</v>
      </c>
      <c r="C291" s="4">
        <v>0.9</v>
      </c>
      <c r="D291" s="8">
        <v>0.9</v>
      </c>
      <c r="E291" s="14">
        <v>1</v>
      </c>
      <c r="F291" s="8">
        <v>235.99</v>
      </c>
      <c r="G291" s="14">
        <v>110.56</v>
      </c>
      <c r="H291" s="75">
        <f t="shared" si="4"/>
        <v>260.60466937489821</v>
      </c>
    </row>
    <row r="292" spans="2:8" x14ac:dyDescent="0.25">
      <c r="B292" s="16" t="s">
        <v>309</v>
      </c>
      <c r="C292" s="4">
        <v>0.89</v>
      </c>
      <c r="D292" s="8">
        <v>0.9</v>
      </c>
      <c r="E292" s="14">
        <v>1</v>
      </c>
      <c r="F292" s="8">
        <v>228.05</v>
      </c>
      <c r="G292" s="14">
        <v>112.36</v>
      </c>
      <c r="H292" s="75">
        <f t="shared" si="4"/>
        <v>254.22740233892964</v>
      </c>
    </row>
    <row r="293" spans="2:8" x14ac:dyDescent="0.25">
      <c r="B293" s="16" t="s">
        <v>310</v>
      </c>
      <c r="C293" s="4">
        <v>0.89</v>
      </c>
      <c r="D293" s="8">
        <v>0.9</v>
      </c>
      <c r="E293" s="14">
        <v>1</v>
      </c>
      <c r="F293" s="8">
        <v>222.88</v>
      </c>
      <c r="G293" s="14">
        <v>109.03</v>
      </c>
      <c r="H293" s="75">
        <f t="shared" si="4"/>
        <v>248.11899423462123</v>
      </c>
    </row>
    <row r="294" spans="2:8" x14ac:dyDescent="0.25">
      <c r="B294" s="16" t="s">
        <v>311</v>
      </c>
      <c r="C294" s="4">
        <v>0.9</v>
      </c>
      <c r="D294" s="8">
        <v>0.9</v>
      </c>
      <c r="E294" s="14">
        <v>1</v>
      </c>
      <c r="F294" s="8">
        <v>230.93</v>
      </c>
      <c r="G294" s="14">
        <v>111.19</v>
      </c>
      <c r="H294" s="75">
        <f t="shared" si="4"/>
        <v>256.30427425230351</v>
      </c>
    </row>
    <row r="295" spans="2:8" x14ac:dyDescent="0.25">
      <c r="B295" s="16" t="s">
        <v>312</v>
      </c>
      <c r="C295" s="4">
        <v>0.89</v>
      </c>
      <c r="D295" s="8">
        <v>0.9</v>
      </c>
      <c r="E295" s="14">
        <v>1</v>
      </c>
      <c r="F295" s="8">
        <v>221.4</v>
      </c>
      <c r="G295" s="14">
        <v>112.92</v>
      </c>
      <c r="H295" s="75">
        <f t="shared" si="4"/>
        <v>248.53347138765838</v>
      </c>
    </row>
    <row r="296" spans="2:8" x14ac:dyDescent="0.25">
      <c r="B296" s="16" t="s">
        <v>313</v>
      </c>
      <c r="C296" s="4">
        <v>0.89</v>
      </c>
      <c r="D296" s="8">
        <v>0.9</v>
      </c>
      <c r="E296" s="14">
        <v>1</v>
      </c>
      <c r="F296" s="8">
        <v>231.81</v>
      </c>
      <c r="G296" s="14">
        <v>114.59</v>
      </c>
      <c r="H296" s="75">
        <f t="shared" si="4"/>
        <v>258.58604796082869</v>
      </c>
    </row>
    <row r="297" spans="2:8" x14ac:dyDescent="0.25">
      <c r="B297" s="16" t="s">
        <v>314</v>
      </c>
      <c r="C297" s="4">
        <v>0.88</v>
      </c>
      <c r="D297" s="8">
        <v>0.9</v>
      </c>
      <c r="E297" s="14">
        <v>1</v>
      </c>
      <c r="F297" s="8">
        <v>222.25</v>
      </c>
      <c r="G297" s="14">
        <v>113</v>
      </c>
      <c r="H297" s="75">
        <f t="shared" si="4"/>
        <v>249.32721973342581</v>
      </c>
    </row>
    <row r="298" spans="2:8" x14ac:dyDescent="0.25">
      <c r="B298" s="16" t="s">
        <v>315</v>
      </c>
      <c r="C298" s="4">
        <v>0.87</v>
      </c>
      <c r="D298" s="8">
        <v>0.9</v>
      </c>
      <c r="E298" s="14">
        <v>1</v>
      </c>
      <c r="F298" s="8">
        <v>194.72</v>
      </c>
      <c r="G298" s="14">
        <v>103.97</v>
      </c>
      <c r="H298" s="75">
        <f t="shared" si="4"/>
        <v>220.73884864246259</v>
      </c>
    </row>
    <row r="299" spans="2:8" x14ac:dyDescent="0.25">
      <c r="B299" s="16" t="s">
        <v>316</v>
      </c>
      <c r="C299" s="4">
        <v>0.89</v>
      </c>
      <c r="D299" s="8">
        <v>0.9</v>
      </c>
      <c r="E299" s="14">
        <v>1</v>
      </c>
      <c r="F299" s="8">
        <v>212.12</v>
      </c>
      <c r="G299" s="14">
        <v>105.21</v>
      </c>
      <c r="H299" s="75">
        <f t="shared" si="4"/>
        <v>236.77845869081926</v>
      </c>
    </row>
    <row r="300" spans="2:8" x14ac:dyDescent="0.25">
      <c r="B300" s="16" t="s">
        <v>317</v>
      </c>
      <c r="C300" s="4">
        <v>0.89</v>
      </c>
      <c r="D300" s="8">
        <v>0.9</v>
      </c>
      <c r="E300" s="14">
        <v>1</v>
      </c>
      <c r="F300" s="8">
        <v>211.4</v>
      </c>
      <c r="G300" s="14">
        <v>107.93</v>
      </c>
      <c r="H300" s="75">
        <f t="shared" si="4"/>
        <v>237.3580521069382</v>
      </c>
    </row>
    <row r="301" spans="2:8" x14ac:dyDescent="0.25">
      <c r="B301" s="16" t="s">
        <v>318</v>
      </c>
      <c r="C301" s="4">
        <v>0.88</v>
      </c>
      <c r="D301" s="8">
        <v>0.9</v>
      </c>
      <c r="E301" s="14">
        <v>1</v>
      </c>
      <c r="F301" s="8">
        <v>203.83</v>
      </c>
      <c r="G301" s="14">
        <v>108.59</v>
      </c>
      <c r="H301" s="75">
        <f t="shared" si="4"/>
        <v>230.95120047317357</v>
      </c>
    </row>
    <row r="302" spans="2:8" x14ac:dyDescent="0.25">
      <c r="B302" s="16" t="s">
        <v>319</v>
      </c>
      <c r="C302" s="4">
        <v>0.88</v>
      </c>
      <c r="D302" s="8">
        <v>0.9</v>
      </c>
      <c r="E302" s="14">
        <v>1</v>
      </c>
      <c r="F302" s="8">
        <v>211.86</v>
      </c>
      <c r="G302" s="14">
        <v>110.57</v>
      </c>
      <c r="H302" s="75">
        <f t="shared" si="4"/>
        <v>238.97779080910428</v>
      </c>
    </row>
    <row r="303" spans="2:8" x14ac:dyDescent="0.25">
      <c r="B303" s="16" t="s">
        <v>320</v>
      </c>
      <c r="C303" s="4">
        <v>0.88</v>
      </c>
      <c r="D303" s="8">
        <v>0.9</v>
      </c>
      <c r="E303" s="14">
        <v>1</v>
      </c>
      <c r="F303" s="8">
        <v>218.14</v>
      </c>
      <c r="G303" s="14">
        <v>112.87</v>
      </c>
      <c r="H303" s="75">
        <f t="shared" si="4"/>
        <v>245.61086396981707</v>
      </c>
    </row>
    <row r="304" spans="2:8" x14ac:dyDescent="0.25">
      <c r="B304" s="16" t="s">
        <v>321</v>
      </c>
      <c r="C304" s="4">
        <v>0.89</v>
      </c>
      <c r="D304" s="8">
        <v>0.9</v>
      </c>
      <c r="E304" s="14">
        <v>1</v>
      </c>
      <c r="F304" s="8">
        <v>230.9</v>
      </c>
      <c r="G304" s="14">
        <v>115.8</v>
      </c>
      <c r="H304" s="75">
        <f t="shared" si="4"/>
        <v>258.31076245483854</v>
      </c>
    </row>
    <row r="305" spans="2:8" x14ac:dyDescent="0.25">
      <c r="B305" s="16" t="s">
        <v>322</v>
      </c>
      <c r="C305" s="4">
        <v>0.89</v>
      </c>
      <c r="D305" s="8">
        <v>0.9</v>
      </c>
      <c r="E305" s="14">
        <v>1</v>
      </c>
      <c r="F305" s="8">
        <v>233.15</v>
      </c>
      <c r="G305" s="14">
        <v>114.84</v>
      </c>
      <c r="H305" s="75">
        <f t="shared" si="4"/>
        <v>259.89834185696532</v>
      </c>
    </row>
    <row r="306" spans="2:8" x14ac:dyDescent="0.25">
      <c r="B306" s="16" t="s">
        <v>323</v>
      </c>
      <c r="C306" s="4">
        <v>0.88</v>
      </c>
      <c r="D306" s="8">
        <v>0.9</v>
      </c>
      <c r="E306" s="14">
        <v>1</v>
      </c>
      <c r="F306" s="8">
        <v>232.17</v>
      </c>
      <c r="G306" s="14">
        <v>120.47</v>
      </c>
      <c r="H306" s="75">
        <f t="shared" si="4"/>
        <v>261.56438939580443</v>
      </c>
    </row>
    <row r="307" spans="2:8" x14ac:dyDescent="0.25">
      <c r="B307" s="16" t="s">
        <v>324</v>
      </c>
      <c r="C307" s="4">
        <v>0.89</v>
      </c>
      <c r="D307" s="8">
        <v>0.9</v>
      </c>
      <c r="E307" s="14">
        <v>1</v>
      </c>
      <c r="F307" s="8">
        <v>232.05</v>
      </c>
      <c r="G307" s="14">
        <v>117.25</v>
      </c>
      <c r="H307" s="75">
        <f t="shared" si="4"/>
        <v>259.98993249739499</v>
      </c>
    </row>
    <row r="308" spans="2:8" x14ac:dyDescent="0.25">
      <c r="B308" s="16" t="s">
        <v>325</v>
      </c>
      <c r="C308" s="4">
        <v>0.89</v>
      </c>
      <c r="D308" s="8">
        <v>0.9</v>
      </c>
      <c r="E308" s="14">
        <v>1</v>
      </c>
      <c r="F308" s="8">
        <v>239.09</v>
      </c>
      <c r="G308" s="14">
        <v>119.41</v>
      </c>
      <c r="H308" s="75">
        <f t="shared" si="4"/>
        <v>267.25039981261023</v>
      </c>
    </row>
    <row r="309" spans="2:8" x14ac:dyDescent="0.25">
      <c r="B309" s="16" t="s">
        <v>326</v>
      </c>
      <c r="C309" s="4">
        <v>0.88</v>
      </c>
      <c r="D309" s="8">
        <v>0.9</v>
      </c>
      <c r="E309" s="14">
        <v>1</v>
      </c>
      <c r="F309" s="8">
        <v>234.95</v>
      </c>
      <c r="G309" s="14">
        <v>121.64</v>
      </c>
      <c r="H309" s="75">
        <f t="shared" si="4"/>
        <v>264.57095853475676</v>
      </c>
    </row>
    <row r="310" spans="2:8" x14ac:dyDescent="0.25">
      <c r="B310" s="16" t="s">
        <v>327</v>
      </c>
      <c r="C310" s="4">
        <v>0.89</v>
      </c>
      <c r="D310" s="8">
        <v>0.9</v>
      </c>
      <c r="E310" s="14">
        <v>1</v>
      </c>
      <c r="F310" s="8">
        <v>243.77</v>
      </c>
      <c r="G310" s="14">
        <v>120.42</v>
      </c>
      <c r="H310" s="75">
        <f t="shared" si="4"/>
        <v>271.89113501546905</v>
      </c>
    </row>
    <row r="311" spans="2:8" x14ac:dyDescent="0.25">
      <c r="B311" s="16" t="s">
        <v>328</v>
      </c>
      <c r="C311" s="4">
        <v>0.89</v>
      </c>
      <c r="D311" s="8">
        <v>0.9</v>
      </c>
      <c r="E311" s="14">
        <v>1</v>
      </c>
      <c r="F311" s="8">
        <v>241.27</v>
      </c>
      <c r="G311" s="14">
        <v>117.9</v>
      </c>
      <c r="H311" s="75">
        <f t="shared" si="4"/>
        <v>268.53607374056844</v>
      </c>
    </row>
    <row r="312" spans="2:8" x14ac:dyDescent="0.25">
      <c r="B312" s="16" t="s">
        <v>329</v>
      </c>
      <c r="C312" s="4">
        <v>0.88</v>
      </c>
      <c r="D312" s="8">
        <v>0.9</v>
      </c>
      <c r="E312" s="14">
        <v>1</v>
      </c>
      <c r="F312" s="8">
        <v>232.07</v>
      </c>
      <c r="G312" s="14">
        <v>120.17</v>
      </c>
      <c r="H312" s="75">
        <f t="shared" si="4"/>
        <v>261.33754762758451</v>
      </c>
    </row>
    <row r="313" spans="2:8" x14ac:dyDescent="0.25">
      <c r="B313" s="16" t="s">
        <v>330</v>
      </c>
      <c r="C313" s="4">
        <v>0.89</v>
      </c>
      <c r="D313" s="8">
        <v>0.9</v>
      </c>
      <c r="E313" s="14">
        <v>1</v>
      </c>
      <c r="F313" s="8">
        <v>237.67</v>
      </c>
      <c r="G313" s="14">
        <v>115.8</v>
      </c>
      <c r="H313" s="75">
        <f t="shared" si="4"/>
        <v>264.37978156432462</v>
      </c>
    </row>
    <row r="314" spans="2:8" x14ac:dyDescent="0.25">
      <c r="B314" s="16" t="s">
        <v>331</v>
      </c>
      <c r="C314" s="4">
        <v>0.88</v>
      </c>
      <c r="D314" s="8">
        <v>0.9</v>
      </c>
      <c r="E314" s="14">
        <v>1</v>
      </c>
      <c r="F314" s="8">
        <v>228.2</v>
      </c>
      <c r="G314" s="14">
        <v>118.67</v>
      </c>
      <c r="H314" s="75">
        <f t="shared" si="4"/>
        <v>257.21160335412554</v>
      </c>
    </row>
    <row r="315" spans="2:8" x14ac:dyDescent="0.25">
      <c r="B315" s="16" t="s">
        <v>332</v>
      </c>
      <c r="C315" s="4">
        <v>0.9</v>
      </c>
      <c r="D315" s="8">
        <v>0.9</v>
      </c>
      <c r="E315" s="14">
        <v>1</v>
      </c>
      <c r="F315" s="8">
        <v>256.81</v>
      </c>
      <c r="G315" s="14">
        <v>118.11</v>
      </c>
      <c r="H315" s="75">
        <f t="shared" si="4"/>
        <v>282.66826528636</v>
      </c>
    </row>
    <row r="316" spans="2:8" x14ac:dyDescent="0.25">
      <c r="B316" s="16" t="s">
        <v>333</v>
      </c>
      <c r="C316" s="4">
        <v>0.9</v>
      </c>
      <c r="D316" s="8">
        <v>0.9</v>
      </c>
      <c r="E316" s="14">
        <v>1</v>
      </c>
      <c r="F316" s="8">
        <v>254.8</v>
      </c>
      <c r="G316" s="14">
        <v>117.63</v>
      </c>
      <c r="H316" s="75">
        <f t="shared" si="4"/>
        <v>280.64186590742304</v>
      </c>
    </row>
    <row r="317" spans="2:8" x14ac:dyDescent="0.25">
      <c r="B317" s="16" t="s">
        <v>334</v>
      </c>
      <c r="C317" s="4">
        <v>0.89</v>
      </c>
      <c r="D317" s="8">
        <v>0.9</v>
      </c>
      <c r="E317" s="14">
        <v>1</v>
      </c>
      <c r="F317" s="8">
        <v>245.57</v>
      </c>
      <c r="G317" s="14">
        <v>119.4</v>
      </c>
      <c r="H317" s="75">
        <f t="shared" si="4"/>
        <v>273.05857411918049</v>
      </c>
    </row>
    <row r="318" spans="2:8" x14ac:dyDescent="0.25">
      <c r="B318" s="16" t="s">
        <v>335</v>
      </c>
      <c r="C318" s="4">
        <v>0.9</v>
      </c>
      <c r="D318" s="8">
        <v>0.9</v>
      </c>
      <c r="E318" s="14">
        <v>1</v>
      </c>
      <c r="F318" s="8">
        <v>262.79000000000002</v>
      </c>
      <c r="G318" s="14">
        <v>119.99</v>
      </c>
      <c r="H318" s="75">
        <f t="shared" si="4"/>
        <v>288.88784017331017</v>
      </c>
    </row>
    <row r="319" spans="2:8" x14ac:dyDescent="0.25">
      <c r="B319" s="16" t="s">
        <v>336</v>
      </c>
      <c r="C319" s="4">
        <v>0.89</v>
      </c>
      <c r="D319" s="8">
        <v>0.9</v>
      </c>
      <c r="E319" s="14">
        <v>1</v>
      </c>
      <c r="F319" s="8">
        <v>239.69</v>
      </c>
      <c r="G319" s="14">
        <v>119.1</v>
      </c>
      <c r="H319" s="75">
        <f t="shared" si="4"/>
        <v>267.64922211730789</v>
      </c>
    </row>
    <row r="320" spans="2:8" x14ac:dyDescent="0.25">
      <c r="B320" s="16" t="s">
        <v>337</v>
      </c>
      <c r="C320" s="4">
        <v>0.91</v>
      </c>
      <c r="D320" s="8">
        <v>0.9</v>
      </c>
      <c r="E320" s="14">
        <v>1</v>
      </c>
      <c r="F320" s="8">
        <v>274.08</v>
      </c>
      <c r="G320" s="14">
        <v>118.15</v>
      </c>
      <c r="H320" s="75">
        <f t="shared" si="4"/>
        <v>298.46150321272592</v>
      </c>
    </row>
    <row r="321" spans="2:8" x14ac:dyDescent="0.25">
      <c r="B321" s="16" t="s">
        <v>338</v>
      </c>
      <c r="C321" s="4">
        <v>0.9</v>
      </c>
      <c r="D321" s="8">
        <v>0.9</v>
      </c>
      <c r="E321" s="14">
        <v>1</v>
      </c>
      <c r="F321" s="8">
        <v>258.51</v>
      </c>
      <c r="G321" s="14">
        <v>118.47</v>
      </c>
      <c r="H321" s="75">
        <f t="shared" si="4"/>
        <v>284.36343119325312</v>
      </c>
    </row>
    <row r="322" spans="2:8" x14ac:dyDescent="0.25">
      <c r="B322" s="16" t="s">
        <v>339</v>
      </c>
      <c r="C322" s="4">
        <v>0.91</v>
      </c>
      <c r="D322" s="8">
        <v>0.9</v>
      </c>
      <c r="E322" s="14">
        <v>1</v>
      </c>
      <c r="F322" s="8">
        <v>262.24</v>
      </c>
      <c r="G322" s="14">
        <v>118.56</v>
      </c>
      <c r="H322" s="75">
        <f t="shared" si="4"/>
        <v>287.79557189088229</v>
      </c>
    </row>
    <row r="323" spans="2:8" x14ac:dyDescent="0.25">
      <c r="B323" s="16" t="s">
        <v>340</v>
      </c>
      <c r="C323" s="4">
        <v>0.88</v>
      </c>
      <c r="D323" s="8">
        <v>0.9</v>
      </c>
      <c r="E323" s="14">
        <v>1</v>
      </c>
      <c r="F323" s="8">
        <v>224.75</v>
      </c>
      <c r="G323" s="14">
        <v>118.12</v>
      </c>
      <c r="H323" s="75">
        <f t="shared" si="4"/>
        <v>253.89938341792009</v>
      </c>
    </row>
    <row r="324" spans="2:8" x14ac:dyDescent="0.25">
      <c r="B324" s="16" t="s">
        <v>341</v>
      </c>
      <c r="C324" s="4">
        <v>0.89</v>
      </c>
      <c r="D324" s="8">
        <v>0.9</v>
      </c>
      <c r="E324" s="14">
        <v>1</v>
      </c>
      <c r="F324" s="8">
        <v>234.85</v>
      </c>
      <c r="G324" s="14">
        <v>116.29</v>
      </c>
      <c r="H324" s="75">
        <f t="shared" si="4"/>
        <v>262.06466110485025</v>
      </c>
    </row>
    <row r="325" spans="2:8" x14ac:dyDescent="0.25">
      <c r="B325" s="16" t="s">
        <v>342</v>
      </c>
      <c r="C325" s="4">
        <v>0.9</v>
      </c>
      <c r="D325" s="8">
        <v>0.9</v>
      </c>
      <c r="E325" s="14">
        <v>1</v>
      </c>
      <c r="F325" s="8">
        <v>249.76</v>
      </c>
      <c r="G325" s="14">
        <v>116.12</v>
      </c>
      <c r="H325" s="75">
        <f t="shared" si="4"/>
        <v>275.43404292134989</v>
      </c>
    </row>
    <row r="326" spans="2:8" x14ac:dyDescent="0.25">
      <c r="B326" s="16" t="s">
        <v>343</v>
      </c>
      <c r="C326" s="4">
        <v>0.9</v>
      </c>
      <c r="D326" s="8">
        <v>0.9</v>
      </c>
      <c r="E326" s="14">
        <v>1</v>
      </c>
      <c r="F326" s="8">
        <v>256.19</v>
      </c>
      <c r="G326" s="14">
        <v>118.24</v>
      </c>
      <c r="H326" s="75">
        <f t="shared" ref="H326:H389" si="5">SQRT((F326)^2+(G326)^2)</f>
        <v>282.1595536217053</v>
      </c>
    </row>
    <row r="327" spans="2:8" x14ac:dyDescent="0.25">
      <c r="B327" s="16" t="s">
        <v>344</v>
      </c>
      <c r="C327" s="4">
        <v>0.91</v>
      </c>
      <c r="D327" s="8">
        <v>0.9</v>
      </c>
      <c r="E327" s="14">
        <v>1</v>
      </c>
      <c r="F327" s="8">
        <v>275.89</v>
      </c>
      <c r="G327" s="14">
        <v>119.56</v>
      </c>
      <c r="H327" s="75">
        <f t="shared" si="5"/>
        <v>300.68236679260059</v>
      </c>
    </row>
    <row r="328" spans="2:8" x14ac:dyDescent="0.25">
      <c r="B328" s="16" t="s">
        <v>345</v>
      </c>
      <c r="C328" s="4">
        <v>0.91</v>
      </c>
      <c r="D328" s="8">
        <v>0.9</v>
      </c>
      <c r="E328" s="14">
        <v>1</v>
      </c>
      <c r="F328" s="8">
        <v>265.19</v>
      </c>
      <c r="G328" s="14">
        <v>118.2</v>
      </c>
      <c r="H328" s="75">
        <f t="shared" si="5"/>
        <v>290.33941534004646</v>
      </c>
    </row>
    <row r="329" spans="2:8" x14ac:dyDescent="0.25">
      <c r="B329" s="16" t="s">
        <v>346</v>
      </c>
      <c r="C329" s="4">
        <v>0.91</v>
      </c>
      <c r="D329" s="8">
        <v>0.9</v>
      </c>
      <c r="E329" s="14">
        <v>1</v>
      </c>
      <c r="F329" s="8">
        <v>271.72000000000003</v>
      </c>
      <c r="G329" s="14">
        <v>119.97</v>
      </c>
      <c r="H329" s="75">
        <f t="shared" si="5"/>
        <v>297.02619295274286</v>
      </c>
    </row>
    <row r="330" spans="2:8" x14ac:dyDescent="0.25">
      <c r="B330" s="16" t="s">
        <v>347</v>
      </c>
      <c r="C330" s="4">
        <v>0.9</v>
      </c>
      <c r="D330" s="8">
        <v>0.9</v>
      </c>
      <c r="E330" s="14">
        <v>1</v>
      </c>
      <c r="F330" s="8">
        <v>261.47000000000003</v>
      </c>
      <c r="G330" s="14">
        <v>120.83</v>
      </c>
      <c r="H330" s="75">
        <f t="shared" si="5"/>
        <v>288.03897271029143</v>
      </c>
    </row>
    <row r="331" spans="2:8" x14ac:dyDescent="0.25">
      <c r="B331" s="16" t="s">
        <v>348</v>
      </c>
      <c r="C331" s="4">
        <v>0.89</v>
      </c>
      <c r="D331" s="8">
        <v>0.9</v>
      </c>
      <c r="E331" s="14">
        <v>1</v>
      </c>
      <c r="F331" s="8">
        <v>234.1</v>
      </c>
      <c r="G331" s="14">
        <v>117.77</v>
      </c>
      <c r="H331" s="75">
        <f t="shared" si="5"/>
        <v>262.05454184196083</v>
      </c>
    </row>
    <row r="332" spans="2:8" x14ac:dyDescent="0.25">
      <c r="B332" s="16" t="s">
        <v>349</v>
      </c>
      <c r="C332" s="4">
        <v>0.88</v>
      </c>
      <c r="D332" s="8">
        <v>0.9</v>
      </c>
      <c r="E332" s="14">
        <v>1</v>
      </c>
      <c r="F332" s="8">
        <v>240.9</v>
      </c>
      <c r="G332" s="14">
        <v>125.64</v>
      </c>
      <c r="H332" s="75">
        <f t="shared" si="5"/>
        <v>271.69508571190613</v>
      </c>
    </row>
    <row r="333" spans="2:8" x14ac:dyDescent="0.25">
      <c r="B333" s="16" t="s">
        <v>350</v>
      </c>
      <c r="C333" s="4">
        <v>0.84</v>
      </c>
      <c r="D333" s="8">
        <v>0.9</v>
      </c>
      <c r="E333" s="14">
        <v>1</v>
      </c>
      <c r="F333" s="8">
        <v>200.68</v>
      </c>
      <c r="G333" s="14">
        <v>120.12</v>
      </c>
      <c r="H333" s="75">
        <f t="shared" si="5"/>
        <v>233.88304085589448</v>
      </c>
    </row>
    <row r="334" spans="2:8" x14ac:dyDescent="0.25">
      <c r="B334" s="16" t="s">
        <v>351</v>
      </c>
      <c r="C334" s="4">
        <v>0.93</v>
      </c>
      <c r="D334" s="8">
        <v>0.9</v>
      </c>
      <c r="E334" s="14">
        <v>1</v>
      </c>
      <c r="F334" s="8">
        <v>279.72000000000003</v>
      </c>
      <c r="G334" s="14">
        <v>110.07</v>
      </c>
      <c r="H334" s="75">
        <f t="shared" si="5"/>
        <v>300.59721106490662</v>
      </c>
    </row>
    <row r="335" spans="2:8" x14ac:dyDescent="0.25">
      <c r="B335" s="16" t="s">
        <v>352</v>
      </c>
      <c r="C335" s="4">
        <v>0.91</v>
      </c>
      <c r="D335" s="8">
        <v>0.9</v>
      </c>
      <c r="E335" s="14">
        <v>1</v>
      </c>
      <c r="F335" s="8">
        <v>250.93</v>
      </c>
      <c r="G335" s="14">
        <v>110</v>
      </c>
      <c r="H335" s="75">
        <f t="shared" si="5"/>
        <v>273.98150466774212</v>
      </c>
    </row>
    <row r="336" spans="2:8" x14ac:dyDescent="0.25">
      <c r="B336" s="16" t="s">
        <v>353</v>
      </c>
      <c r="C336" s="4">
        <v>0.92</v>
      </c>
      <c r="D336" s="8">
        <v>0.9</v>
      </c>
      <c r="E336" s="14">
        <v>1</v>
      </c>
      <c r="F336" s="8">
        <v>265.26</v>
      </c>
      <c r="G336" s="14">
        <v>111.38</v>
      </c>
      <c r="H336" s="75">
        <f t="shared" si="5"/>
        <v>287.69492870052471</v>
      </c>
    </row>
    <row r="337" spans="2:8" x14ac:dyDescent="0.25">
      <c r="B337" s="16" t="s">
        <v>354</v>
      </c>
      <c r="C337" s="4">
        <v>0.91</v>
      </c>
      <c r="D337" s="8">
        <v>0.9</v>
      </c>
      <c r="E337" s="14">
        <v>1</v>
      </c>
      <c r="F337" s="8">
        <v>252.22</v>
      </c>
      <c r="G337" s="14">
        <v>111.14</v>
      </c>
      <c r="H337" s="75">
        <f t="shared" si="5"/>
        <v>275.62116754705181</v>
      </c>
    </row>
    <row r="338" spans="2:8" x14ac:dyDescent="0.25">
      <c r="B338" s="16" t="s">
        <v>355</v>
      </c>
      <c r="C338" s="4">
        <v>0.89</v>
      </c>
      <c r="D338" s="8">
        <v>0.9</v>
      </c>
      <c r="E338" s="14">
        <v>1</v>
      </c>
      <c r="F338" s="8">
        <v>227.96</v>
      </c>
      <c r="G338" s="14">
        <v>110.27</v>
      </c>
      <c r="H338" s="75">
        <f t="shared" si="5"/>
        <v>253.22960826096147</v>
      </c>
    </row>
    <row r="339" spans="2:8" x14ac:dyDescent="0.25">
      <c r="B339" s="16" t="s">
        <v>356</v>
      </c>
      <c r="C339" s="4">
        <v>0.9</v>
      </c>
      <c r="D339" s="8">
        <v>0.9</v>
      </c>
      <c r="E339" s="14">
        <v>1</v>
      </c>
      <c r="F339" s="8">
        <v>230.48</v>
      </c>
      <c r="G339" s="14">
        <v>110.01</v>
      </c>
      <c r="H339" s="75">
        <f t="shared" si="5"/>
        <v>255.38839147463221</v>
      </c>
    </row>
    <row r="340" spans="2:8" x14ac:dyDescent="0.25">
      <c r="B340" s="16" t="s">
        <v>357</v>
      </c>
      <c r="C340" s="4">
        <v>0.89</v>
      </c>
      <c r="D340" s="8">
        <v>0.9</v>
      </c>
      <c r="E340" s="14">
        <v>1</v>
      </c>
      <c r="F340" s="8">
        <v>225.8</v>
      </c>
      <c r="G340" s="14">
        <v>110.57</v>
      </c>
      <c r="H340" s="75">
        <f t="shared" si="5"/>
        <v>251.4187043559011</v>
      </c>
    </row>
    <row r="341" spans="2:8" x14ac:dyDescent="0.25">
      <c r="B341" s="16" t="s">
        <v>358</v>
      </c>
      <c r="C341" s="4">
        <v>0.9</v>
      </c>
      <c r="D341" s="8">
        <v>0.9</v>
      </c>
      <c r="E341" s="14">
        <v>1</v>
      </c>
      <c r="F341" s="8">
        <v>236.75</v>
      </c>
      <c r="G341" s="14">
        <v>112.03</v>
      </c>
      <c r="H341" s="75">
        <f t="shared" si="5"/>
        <v>261.91846708470177</v>
      </c>
    </row>
    <row r="342" spans="2:8" x14ac:dyDescent="0.25">
      <c r="B342" s="16" t="s">
        <v>359</v>
      </c>
      <c r="C342" s="4">
        <v>0.9</v>
      </c>
      <c r="D342" s="8">
        <v>0.9</v>
      </c>
      <c r="E342" s="14">
        <v>1</v>
      </c>
      <c r="F342" s="8">
        <v>249.12</v>
      </c>
      <c r="G342" s="14">
        <v>113.7</v>
      </c>
      <c r="H342" s="75">
        <f t="shared" si="5"/>
        <v>273.84021691490096</v>
      </c>
    </row>
    <row r="343" spans="2:8" x14ac:dyDescent="0.25">
      <c r="B343" s="16" t="s">
        <v>360</v>
      </c>
      <c r="C343" s="4">
        <v>0.91</v>
      </c>
      <c r="D343" s="8">
        <v>0.9</v>
      </c>
      <c r="E343" s="14">
        <v>1</v>
      </c>
      <c r="F343" s="8">
        <v>266.64999999999998</v>
      </c>
      <c r="G343" s="14">
        <v>116.67</v>
      </c>
      <c r="H343" s="75">
        <f t="shared" si="5"/>
        <v>291.05688687952392</v>
      </c>
    </row>
    <row r="344" spans="2:8" x14ac:dyDescent="0.25">
      <c r="B344" s="16" t="s">
        <v>361</v>
      </c>
      <c r="C344" s="4">
        <v>0.9</v>
      </c>
      <c r="D344" s="8">
        <v>0.9</v>
      </c>
      <c r="E344" s="14">
        <v>1</v>
      </c>
      <c r="F344" s="8">
        <v>265.19</v>
      </c>
      <c r="G344" s="14">
        <v>120.27</v>
      </c>
      <c r="H344" s="75">
        <f t="shared" si="5"/>
        <v>291.18827071157932</v>
      </c>
    </row>
    <row r="345" spans="2:8" x14ac:dyDescent="0.25">
      <c r="B345" s="16" t="s">
        <v>362</v>
      </c>
      <c r="C345" s="4">
        <v>0.92</v>
      </c>
      <c r="D345" s="8">
        <v>0.9</v>
      </c>
      <c r="E345" s="14">
        <v>1</v>
      </c>
      <c r="F345" s="8">
        <v>284.39999999999998</v>
      </c>
      <c r="G345" s="14">
        <v>119.06</v>
      </c>
      <c r="H345" s="75">
        <f t="shared" si="5"/>
        <v>308.31581795295546</v>
      </c>
    </row>
    <row r="346" spans="2:8" x14ac:dyDescent="0.25">
      <c r="B346" s="16" t="s">
        <v>363</v>
      </c>
      <c r="C346" s="4">
        <v>0.92</v>
      </c>
      <c r="D346" s="8">
        <v>0.9</v>
      </c>
      <c r="E346" s="14">
        <v>1</v>
      </c>
      <c r="F346" s="8">
        <v>277.60000000000002</v>
      </c>
      <c r="G346" s="14">
        <v>115.08</v>
      </c>
      <c r="H346" s="75">
        <f t="shared" si="5"/>
        <v>300.50818025471455</v>
      </c>
    </row>
    <row r="347" spans="2:8" x14ac:dyDescent="0.25">
      <c r="B347" s="16" t="s">
        <v>364</v>
      </c>
      <c r="C347" s="4">
        <v>0.92</v>
      </c>
      <c r="D347" s="8">
        <v>0.9</v>
      </c>
      <c r="E347" s="14">
        <v>1</v>
      </c>
      <c r="F347" s="8">
        <v>281.37</v>
      </c>
      <c r="G347" s="14">
        <v>119.9</v>
      </c>
      <c r="H347" s="75">
        <f t="shared" si="5"/>
        <v>305.85141310773764</v>
      </c>
    </row>
    <row r="348" spans="2:8" x14ac:dyDescent="0.25">
      <c r="B348" s="16" t="s">
        <v>365</v>
      </c>
      <c r="C348" s="4">
        <v>0.9</v>
      </c>
      <c r="D348" s="8">
        <v>0.9</v>
      </c>
      <c r="E348" s="14">
        <v>1</v>
      </c>
      <c r="F348" s="8">
        <v>262.97000000000003</v>
      </c>
      <c r="G348" s="14">
        <v>122.36</v>
      </c>
      <c r="H348" s="75">
        <f t="shared" si="5"/>
        <v>290.04342864474626</v>
      </c>
    </row>
    <row r="349" spans="2:8" x14ac:dyDescent="0.25">
      <c r="B349" s="16" t="s">
        <v>366</v>
      </c>
      <c r="C349" s="4">
        <v>0.9</v>
      </c>
      <c r="D349" s="8">
        <v>0.9</v>
      </c>
      <c r="E349" s="14">
        <v>1</v>
      </c>
      <c r="F349" s="8">
        <v>254.57</v>
      </c>
      <c r="G349" s="14">
        <v>121.18</v>
      </c>
      <c r="H349" s="75">
        <f t="shared" si="5"/>
        <v>281.94055632349171</v>
      </c>
    </row>
    <row r="350" spans="2:8" x14ac:dyDescent="0.25">
      <c r="B350" s="16" t="s">
        <v>367</v>
      </c>
      <c r="C350" s="4">
        <v>0.91</v>
      </c>
      <c r="D350" s="8">
        <v>0.9</v>
      </c>
      <c r="E350" s="14">
        <v>1</v>
      </c>
      <c r="F350" s="8">
        <v>275.41000000000003</v>
      </c>
      <c r="G350" s="14">
        <v>122.76</v>
      </c>
      <c r="H350" s="75">
        <f t="shared" si="5"/>
        <v>301.53057175019586</v>
      </c>
    </row>
    <row r="351" spans="2:8" x14ac:dyDescent="0.25">
      <c r="B351" s="16" t="s">
        <v>368</v>
      </c>
      <c r="C351" s="4">
        <v>0.91</v>
      </c>
      <c r="D351" s="8">
        <v>0.9</v>
      </c>
      <c r="E351" s="14">
        <v>1</v>
      </c>
      <c r="F351" s="8">
        <v>270.14999999999998</v>
      </c>
      <c r="G351" s="14">
        <v>118.14</v>
      </c>
      <c r="H351" s="75">
        <f t="shared" si="5"/>
        <v>294.85264472274963</v>
      </c>
    </row>
    <row r="352" spans="2:8" x14ac:dyDescent="0.25">
      <c r="B352" s="16" t="s">
        <v>369</v>
      </c>
      <c r="C352" s="4">
        <v>0.92</v>
      </c>
      <c r="D352" s="8">
        <v>0.9</v>
      </c>
      <c r="E352" s="14">
        <v>1</v>
      </c>
      <c r="F352" s="8">
        <v>258.05</v>
      </c>
      <c r="G352" s="14">
        <v>109.69</v>
      </c>
      <c r="H352" s="75">
        <f t="shared" si="5"/>
        <v>280.39561087862984</v>
      </c>
    </row>
    <row r="353" spans="2:8" x14ac:dyDescent="0.25">
      <c r="B353" s="16" t="s">
        <v>370</v>
      </c>
      <c r="C353" s="4">
        <v>0.89</v>
      </c>
      <c r="D353" s="8">
        <v>0.9</v>
      </c>
      <c r="E353" s="14">
        <v>1</v>
      </c>
      <c r="F353" s="8">
        <v>220.88</v>
      </c>
      <c r="G353" s="14">
        <v>108.97</v>
      </c>
      <c r="H353" s="75">
        <f t="shared" si="5"/>
        <v>246.29745288979339</v>
      </c>
    </row>
    <row r="354" spans="2:8" x14ac:dyDescent="0.25">
      <c r="B354" s="16" t="s">
        <v>371</v>
      </c>
      <c r="C354" s="4">
        <v>0.91</v>
      </c>
      <c r="D354" s="8">
        <v>0.9</v>
      </c>
      <c r="E354" s="14">
        <v>1</v>
      </c>
      <c r="F354" s="8">
        <v>257.08</v>
      </c>
      <c r="G354" s="14">
        <v>114.17</v>
      </c>
      <c r="H354" s="75">
        <f t="shared" si="5"/>
        <v>281.29151302518886</v>
      </c>
    </row>
    <row r="355" spans="2:8" x14ac:dyDescent="0.25">
      <c r="B355" s="16" t="s">
        <v>372</v>
      </c>
      <c r="C355" s="4">
        <v>0.9</v>
      </c>
      <c r="D355" s="8">
        <v>0.9</v>
      </c>
      <c r="E355" s="14">
        <v>1</v>
      </c>
      <c r="F355" s="8">
        <v>246.56</v>
      </c>
      <c r="G355" s="14">
        <v>118.23</v>
      </c>
      <c r="H355" s="75">
        <f t="shared" si="5"/>
        <v>273.44134014446314</v>
      </c>
    </row>
    <row r="356" spans="2:8" x14ac:dyDescent="0.25">
      <c r="B356" s="16" t="s">
        <v>373</v>
      </c>
      <c r="C356" s="4">
        <v>0.89</v>
      </c>
      <c r="D356" s="8">
        <v>0.9</v>
      </c>
      <c r="E356" s="14">
        <v>1</v>
      </c>
      <c r="F356" s="8">
        <v>240.53</v>
      </c>
      <c r="G356" s="14">
        <v>117.98</v>
      </c>
      <c r="H356" s="75">
        <f t="shared" si="5"/>
        <v>267.90662795085905</v>
      </c>
    </row>
    <row r="357" spans="2:8" x14ac:dyDescent="0.25">
      <c r="B357" s="16" t="s">
        <v>374</v>
      </c>
      <c r="C357" s="4">
        <v>0.9</v>
      </c>
      <c r="D357" s="8">
        <v>0.9</v>
      </c>
      <c r="E357" s="14">
        <v>1</v>
      </c>
      <c r="F357" s="8">
        <v>249.67</v>
      </c>
      <c r="G357" s="14">
        <v>120.38</v>
      </c>
      <c r="H357" s="75">
        <f t="shared" si="5"/>
        <v>277.17585266397214</v>
      </c>
    </row>
    <row r="358" spans="2:8" x14ac:dyDescent="0.25">
      <c r="B358" s="16" t="s">
        <v>375</v>
      </c>
      <c r="C358" s="4">
        <v>0.89</v>
      </c>
      <c r="D358" s="8">
        <v>0.9</v>
      </c>
      <c r="E358" s="14">
        <v>1</v>
      </c>
      <c r="F358" s="8">
        <v>246.76</v>
      </c>
      <c r="G358" s="14">
        <v>118.97</v>
      </c>
      <c r="H358" s="75">
        <f t="shared" si="5"/>
        <v>273.94225395144866</v>
      </c>
    </row>
    <row r="359" spans="2:8" x14ac:dyDescent="0.25">
      <c r="B359" s="16" t="s">
        <v>376</v>
      </c>
      <c r="C359" s="4">
        <v>0.9</v>
      </c>
      <c r="D359" s="8">
        <v>0.9</v>
      </c>
      <c r="E359" s="14">
        <v>1</v>
      </c>
      <c r="F359" s="8">
        <v>257.94</v>
      </c>
      <c r="G359" s="14">
        <v>119.49</v>
      </c>
      <c r="H359" s="75">
        <f t="shared" si="5"/>
        <v>284.27258696539838</v>
      </c>
    </row>
    <row r="360" spans="2:8" x14ac:dyDescent="0.25">
      <c r="B360" s="16" t="s">
        <v>377</v>
      </c>
      <c r="C360" s="4">
        <v>0.89</v>
      </c>
      <c r="D360" s="8">
        <v>0.9</v>
      </c>
      <c r="E360" s="14">
        <v>1</v>
      </c>
      <c r="F360" s="8">
        <v>232.94</v>
      </c>
      <c r="G360" s="14">
        <v>116.4</v>
      </c>
      <c r="H360" s="75">
        <f t="shared" si="5"/>
        <v>260.40353991449501</v>
      </c>
    </row>
    <row r="361" spans="2:8" x14ac:dyDescent="0.25">
      <c r="B361" s="16" t="s">
        <v>378</v>
      </c>
      <c r="C361" s="4">
        <v>0.92</v>
      </c>
      <c r="D361" s="8">
        <v>0.9</v>
      </c>
      <c r="E361" s="14">
        <v>1</v>
      </c>
      <c r="F361" s="8">
        <v>270.88</v>
      </c>
      <c r="G361" s="14">
        <v>116.59</v>
      </c>
      <c r="H361" s="75">
        <f t="shared" si="5"/>
        <v>294.90541280213898</v>
      </c>
    </row>
    <row r="362" spans="2:8" x14ac:dyDescent="0.25">
      <c r="B362" s="16" t="s">
        <v>379</v>
      </c>
      <c r="C362" s="4">
        <v>0.89</v>
      </c>
      <c r="D362" s="8">
        <v>0.9</v>
      </c>
      <c r="E362" s="14">
        <v>1</v>
      </c>
      <c r="F362" s="8">
        <v>226.68</v>
      </c>
      <c r="G362" s="14">
        <v>110.13</v>
      </c>
      <c r="H362" s="75">
        <f t="shared" si="5"/>
        <v>252.01674408657851</v>
      </c>
    </row>
    <row r="363" spans="2:8" x14ac:dyDescent="0.25">
      <c r="B363" s="16" t="s">
        <v>380</v>
      </c>
      <c r="C363" s="4">
        <v>0.89</v>
      </c>
      <c r="D363" s="8">
        <v>0.9</v>
      </c>
      <c r="E363" s="14">
        <v>1</v>
      </c>
      <c r="F363" s="8">
        <v>228.44</v>
      </c>
      <c r="G363" s="14">
        <v>113.55</v>
      </c>
      <c r="H363" s="75">
        <f t="shared" si="5"/>
        <v>255.10475514972276</v>
      </c>
    </row>
    <row r="364" spans="2:8" x14ac:dyDescent="0.25">
      <c r="B364" s="16" t="s">
        <v>381</v>
      </c>
      <c r="C364" s="4">
        <v>0.9</v>
      </c>
      <c r="D364" s="8">
        <v>0.9</v>
      </c>
      <c r="E364" s="14">
        <v>1</v>
      </c>
      <c r="F364" s="8">
        <v>233.93</v>
      </c>
      <c r="G364" s="14">
        <v>109.19</v>
      </c>
      <c r="H364" s="75">
        <f t="shared" si="5"/>
        <v>258.15828671572797</v>
      </c>
    </row>
    <row r="365" spans="2:8" x14ac:dyDescent="0.25">
      <c r="B365" s="16" t="s">
        <v>382</v>
      </c>
      <c r="C365" s="4">
        <v>0.9</v>
      </c>
      <c r="D365" s="8">
        <v>0.9</v>
      </c>
      <c r="E365" s="14">
        <v>1</v>
      </c>
      <c r="F365" s="8">
        <v>221.19</v>
      </c>
      <c r="G365" s="14">
        <v>106.2</v>
      </c>
      <c r="H365" s="75">
        <f t="shared" si="5"/>
        <v>245.36392583262929</v>
      </c>
    </row>
    <row r="366" spans="2:8" x14ac:dyDescent="0.25">
      <c r="B366" s="16" t="s">
        <v>383</v>
      </c>
      <c r="C366" s="4">
        <v>0.91</v>
      </c>
      <c r="D366" s="8">
        <v>0.9</v>
      </c>
      <c r="E366" s="14">
        <v>1</v>
      </c>
      <c r="F366" s="8">
        <v>241.26</v>
      </c>
      <c r="G366" s="14">
        <v>106.75</v>
      </c>
      <c r="H366" s="75">
        <f t="shared" si="5"/>
        <v>263.82181505705699</v>
      </c>
    </row>
    <row r="367" spans="2:8" x14ac:dyDescent="0.25">
      <c r="B367" s="16" t="s">
        <v>384</v>
      </c>
      <c r="C367" s="4">
        <v>0.89</v>
      </c>
      <c r="D367" s="8">
        <v>0.9</v>
      </c>
      <c r="E367" s="14">
        <v>1</v>
      </c>
      <c r="F367" s="8">
        <v>217.93</v>
      </c>
      <c r="G367" s="14">
        <v>107.23</v>
      </c>
      <c r="H367" s="75">
        <f t="shared" si="5"/>
        <v>242.88218913703821</v>
      </c>
    </row>
    <row r="368" spans="2:8" x14ac:dyDescent="0.25">
      <c r="B368" s="16" t="s">
        <v>385</v>
      </c>
      <c r="C368" s="4">
        <v>0.9</v>
      </c>
      <c r="D368" s="8">
        <v>0.9</v>
      </c>
      <c r="E368" s="14">
        <v>1</v>
      </c>
      <c r="F368" s="8">
        <v>228.06</v>
      </c>
      <c r="G368" s="14">
        <v>106.55</v>
      </c>
      <c r="H368" s="75">
        <f t="shared" si="5"/>
        <v>251.72259751559852</v>
      </c>
    </row>
    <row r="369" spans="2:8" x14ac:dyDescent="0.25">
      <c r="B369" s="16" t="s">
        <v>386</v>
      </c>
      <c r="C369" s="4">
        <v>0.9</v>
      </c>
      <c r="D369" s="8">
        <v>0.9</v>
      </c>
      <c r="E369" s="14">
        <v>1</v>
      </c>
      <c r="F369" s="8">
        <v>227.04</v>
      </c>
      <c r="G369" s="14">
        <v>107.39</v>
      </c>
      <c r="H369" s="75">
        <f t="shared" si="5"/>
        <v>251.15687070036526</v>
      </c>
    </row>
    <row r="370" spans="2:8" x14ac:dyDescent="0.25">
      <c r="B370" s="16" t="s">
        <v>387</v>
      </c>
      <c r="C370" s="4">
        <v>0.9</v>
      </c>
      <c r="D370" s="8">
        <v>0.9</v>
      </c>
      <c r="E370" s="14">
        <v>1</v>
      </c>
      <c r="F370" s="8">
        <v>238.63</v>
      </c>
      <c r="G370" s="14">
        <v>109.25</v>
      </c>
      <c r="H370" s="75">
        <f t="shared" si="5"/>
        <v>262.44968927396349</v>
      </c>
    </row>
    <row r="371" spans="2:8" x14ac:dyDescent="0.25">
      <c r="B371" s="16" t="s">
        <v>388</v>
      </c>
      <c r="C371" s="4">
        <v>0.91</v>
      </c>
      <c r="D371" s="8">
        <v>0.9</v>
      </c>
      <c r="E371" s="14">
        <v>1</v>
      </c>
      <c r="F371" s="8">
        <v>266.62</v>
      </c>
      <c r="G371" s="14">
        <v>116.18</v>
      </c>
      <c r="H371" s="75">
        <f t="shared" si="5"/>
        <v>290.83331446036237</v>
      </c>
    </row>
    <row r="372" spans="2:8" x14ac:dyDescent="0.25">
      <c r="B372" s="16" t="s">
        <v>389</v>
      </c>
      <c r="C372" s="4">
        <v>0.9</v>
      </c>
      <c r="D372" s="8">
        <v>0.9</v>
      </c>
      <c r="E372" s="14">
        <v>1</v>
      </c>
      <c r="F372" s="8">
        <v>246.54</v>
      </c>
      <c r="G372" s="14">
        <v>118.52</v>
      </c>
      <c r="H372" s="75">
        <f t="shared" si="5"/>
        <v>273.54882927916179</v>
      </c>
    </row>
    <row r="373" spans="2:8" x14ac:dyDescent="0.25">
      <c r="B373" s="16" t="s">
        <v>390</v>
      </c>
      <c r="C373" s="4">
        <v>0.92</v>
      </c>
      <c r="D373" s="8">
        <v>0.9</v>
      </c>
      <c r="E373" s="14">
        <v>1</v>
      </c>
      <c r="F373" s="8">
        <v>288.51</v>
      </c>
      <c r="G373" s="14">
        <v>119.44</v>
      </c>
      <c r="H373" s="75">
        <f t="shared" si="5"/>
        <v>312.25619881757353</v>
      </c>
    </row>
    <row r="374" spans="2:8" x14ac:dyDescent="0.25">
      <c r="B374" s="16" t="s">
        <v>391</v>
      </c>
      <c r="C374" s="4">
        <v>0.83</v>
      </c>
      <c r="D374" s="8">
        <v>0.9</v>
      </c>
      <c r="E374" s="14">
        <v>1</v>
      </c>
      <c r="F374" s="8">
        <v>188.99</v>
      </c>
      <c r="G374" s="14">
        <v>120.23</v>
      </c>
      <c r="H374" s="75">
        <f t="shared" si="5"/>
        <v>223.99212709378872</v>
      </c>
    </row>
    <row r="375" spans="2:8" x14ac:dyDescent="0.25">
      <c r="B375" s="16" t="s">
        <v>392</v>
      </c>
      <c r="C375" s="4">
        <v>0.92</v>
      </c>
      <c r="D375" s="8">
        <v>0.9</v>
      </c>
      <c r="E375" s="14">
        <v>1</v>
      </c>
      <c r="F375" s="8">
        <v>271.39</v>
      </c>
      <c r="G375" s="14">
        <v>114.24</v>
      </c>
      <c r="H375" s="75">
        <f t="shared" si="5"/>
        <v>294.45425739832666</v>
      </c>
    </row>
    <row r="376" spans="2:8" x14ac:dyDescent="0.25">
      <c r="B376" s="16" t="s">
        <v>393</v>
      </c>
      <c r="C376" s="4">
        <v>0.9</v>
      </c>
      <c r="D376" s="8">
        <v>0.9</v>
      </c>
      <c r="E376" s="14">
        <v>1</v>
      </c>
      <c r="F376" s="8">
        <v>245.76</v>
      </c>
      <c r="G376" s="14">
        <v>112.87</v>
      </c>
      <c r="H376" s="75">
        <f t="shared" si="5"/>
        <v>270.43966887274507</v>
      </c>
    </row>
    <row r="377" spans="2:8" x14ac:dyDescent="0.25">
      <c r="B377" s="16" t="s">
        <v>394</v>
      </c>
      <c r="C377" s="4">
        <v>0.88</v>
      </c>
      <c r="D377" s="8">
        <v>0.9</v>
      </c>
      <c r="E377" s="14">
        <v>1</v>
      </c>
      <c r="F377" s="8">
        <v>219.89</v>
      </c>
      <c r="G377" s="14">
        <v>115.04</v>
      </c>
      <c r="H377" s="75">
        <f t="shared" si="5"/>
        <v>248.16489215841952</v>
      </c>
    </row>
    <row r="378" spans="2:8" x14ac:dyDescent="0.25">
      <c r="B378" s="16" t="s">
        <v>395</v>
      </c>
      <c r="C378" s="4">
        <v>0.89</v>
      </c>
      <c r="D378" s="8">
        <v>0.9</v>
      </c>
      <c r="E378" s="14">
        <v>1</v>
      </c>
      <c r="F378" s="8">
        <v>220.42</v>
      </c>
      <c r="G378" s="14">
        <v>111.83</v>
      </c>
      <c r="H378" s="75">
        <f t="shared" si="5"/>
        <v>247.16578505124852</v>
      </c>
    </row>
    <row r="379" spans="2:8" x14ac:dyDescent="0.25">
      <c r="B379" s="16" t="s">
        <v>396</v>
      </c>
      <c r="C379" s="4">
        <v>0.87</v>
      </c>
      <c r="D379" s="8">
        <v>0.9</v>
      </c>
      <c r="E379" s="14">
        <v>1</v>
      </c>
      <c r="F379" s="8">
        <v>207.87</v>
      </c>
      <c r="G379" s="14">
        <v>114.42</v>
      </c>
      <c r="H379" s="75">
        <f t="shared" si="5"/>
        <v>237.28015783035883</v>
      </c>
    </row>
    <row r="380" spans="2:8" x14ac:dyDescent="0.25">
      <c r="B380" s="16" t="s">
        <v>397</v>
      </c>
      <c r="C380" s="4">
        <v>0.91</v>
      </c>
      <c r="D380" s="8">
        <v>0.9</v>
      </c>
      <c r="E380" s="14">
        <v>1</v>
      </c>
      <c r="F380" s="8">
        <v>249.44</v>
      </c>
      <c r="G380" s="14">
        <v>112.98</v>
      </c>
      <c r="H380" s="75">
        <f t="shared" si="5"/>
        <v>273.83351511456738</v>
      </c>
    </row>
    <row r="381" spans="2:8" x14ac:dyDescent="0.25">
      <c r="B381" s="16" t="s">
        <v>398</v>
      </c>
      <c r="C381" s="4">
        <v>0.89</v>
      </c>
      <c r="D381" s="8">
        <v>0.9</v>
      </c>
      <c r="E381" s="14">
        <v>1</v>
      </c>
      <c r="F381" s="8">
        <v>235.36</v>
      </c>
      <c r="G381" s="14">
        <v>116.6</v>
      </c>
      <c r="H381" s="75">
        <f t="shared" si="5"/>
        <v>262.6592652087491</v>
      </c>
    </row>
    <row r="382" spans="2:8" x14ac:dyDescent="0.25">
      <c r="B382" s="16" t="s">
        <v>399</v>
      </c>
      <c r="C382" s="4">
        <v>0.89</v>
      </c>
      <c r="D382" s="8">
        <v>0.9</v>
      </c>
      <c r="E382" s="14">
        <v>1</v>
      </c>
      <c r="F382" s="8">
        <v>228.98</v>
      </c>
      <c r="G382" s="14">
        <v>112.9</v>
      </c>
      <c r="H382" s="75">
        <f t="shared" si="5"/>
        <v>255.30031414003392</v>
      </c>
    </row>
    <row r="383" spans="2:8" x14ac:dyDescent="0.25">
      <c r="B383" s="16" t="s">
        <v>400</v>
      </c>
      <c r="C383" s="4">
        <v>0.9</v>
      </c>
      <c r="D383" s="8">
        <v>0.9</v>
      </c>
      <c r="E383" s="14">
        <v>1</v>
      </c>
      <c r="F383" s="8">
        <v>235.82</v>
      </c>
      <c r="G383" s="14">
        <v>113.44</v>
      </c>
      <c r="H383" s="75">
        <f t="shared" si="5"/>
        <v>261.68627399999411</v>
      </c>
    </row>
    <row r="384" spans="2:8" x14ac:dyDescent="0.25">
      <c r="B384" s="16" t="s">
        <v>401</v>
      </c>
      <c r="C384" s="4">
        <v>0.9</v>
      </c>
      <c r="D384" s="8">
        <v>0.9</v>
      </c>
      <c r="E384" s="14">
        <v>1</v>
      </c>
      <c r="F384" s="8">
        <v>249.92</v>
      </c>
      <c r="G384" s="14">
        <v>115.19</v>
      </c>
      <c r="H384" s="75">
        <f t="shared" si="5"/>
        <v>275.18855808336218</v>
      </c>
    </row>
    <row r="385" spans="2:8" x14ac:dyDescent="0.25">
      <c r="B385" s="16" t="s">
        <v>402</v>
      </c>
      <c r="C385" s="4">
        <v>0.91</v>
      </c>
      <c r="D385" s="8">
        <v>0.9</v>
      </c>
      <c r="E385" s="14">
        <v>1</v>
      </c>
      <c r="F385" s="8">
        <v>258.94</v>
      </c>
      <c r="G385" s="14">
        <v>114.23</v>
      </c>
      <c r="H385" s="75">
        <f t="shared" si="5"/>
        <v>283.0166364368003</v>
      </c>
    </row>
    <row r="386" spans="2:8" x14ac:dyDescent="0.25">
      <c r="B386" s="16" t="s">
        <v>403</v>
      </c>
      <c r="C386" s="4">
        <v>0.9</v>
      </c>
      <c r="D386" s="8">
        <v>0.9</v>
      </c>
      <c r="E386" s="14">
        <v>1</v>
      </c>
      <c r="F386" s="8">
        <v>245.87</v>
      </c>
      <c r="G386" s="14">
        <v>113.87</v>
      </c>
      <c r="H386" s="75">
        <f t="shared" si="5"/>
        <v>270.95836174585941</v>
      </c>
    </row>
    <row r="387" spans="2:8" x14ac:dyDescent="0.25">
      <c r="B387" s="16" t="s">
        <v>404</v>
      </c>
      <c r="C387" s="4">
        <v>0.89</v>
      </c>
      <c r="D387" s="8">
        <v>0.9</v>
      </c>
      <c r="E387" s="14">
        <v>1</v>
      </c>
      <c r="F387" s="8">
        <v>223.41</v>
      </c>
      <c r="G387" s="14">
        <v>113.73</v>
      </c>
      <c r="H387" s="75">
        <f t="shared" si="5"/>
        <v>250.692123928934</v>
      </c>
    </row>
    <row r="388" spans="2:8" x14ac:dyDescent="0.25">
      <c r="B388" s="16" t="s">
        <v>405</v>
      </c>
      <c r="C388" s="4">
        <v>0.88</v>
      </c>
      <c r="D388" s="8">
        <v>0.9</v>
      </c>
      <c r="E388" s="14">
        <v>1</v>
      </c>
      <c r="F388" s="8">
        <v>216.57</v>
      </c>
      <c r="G388" s="14">
        <v>111.54</v>
      </c>
      <c r="H388" s="75">
        <f t="shared" si="5"/>
        <v>243.60569882496591</v>
      </c>
    </row>
    <row r="389" spans="2:8" x14ac:dyDescent="0.25">
      <c r="B389" s="16" t="s">
        <v>406</v>
      </c>
      <c r="C389" s="4">
        <v>0.87</v>
      </c>
      <c r="D389" s="8">
        <v>0.9</v>
      </c>
      <c r="E389" s="14">
        <v>1</v>
      </c>
      <c r="F389" s="8">
        <v>201.61</v>
      </c>
      <c r="G389" s="14">
        <v>112.92</v>
      </c>
      <c r="H389" s="75">
        <f t="shared" si="5"/>
        <v>231.07903085308283</v>
      </c>
    </row>
    <row r="390" spans="2:8" x14ac:dyDescent="0.25">
      <c r="B390" s="16" t="s">
        <v>407</v>
      </c>
      <c r="C390" s="4">
        <v>0.88</v>
      </c>
      <c r="D390" s="8">
        <v>0.9</v>
      </c>
      <c r="E390" s="14">
        <v>1</v>
      </c>
      <c r="F390" s="8">
        <v>219.41</v>
      </c>
      <c r="G390" s="14">
        <v>114.05</v>
      </c>
      <c r="H390" s="75">
        <f t="shared" ref="H390:H453" si="6">SQRT((F390)^2+(G390)^2)</f>
        <v>247.28152094323585</v>
      </c>
    </row>
    <row r="391" spans="2:8" x14ac:dyDescent="0.25">
      <c r="B391" s="16" t="s">
        <v>408</v>
      </c>
      <c r="C391" s="4">
        <v>0.88</v>
      </c>
      <c r="D391" s="8">
        <v>0.9</v>
      </c>
      <c r="E391" s="14">
        <v>1</v>
      </c>
      <c r="F391" s="8">
        <v>212.68</v>
      </c>
      <c r="G391" s="14">
        <v>113.65</v>
      </c>
      <c r="H391" s="75">
        <f t="shared" si="6"/>
        <v>241.14125507677031</v>
      </c>
    </row>
    <row r="392" spans="2:8" x14ac:dyDescent="0.25">
      <c r="B392" s="16" t="s">
        <v>409</v>
      </c>
      <c r="C392" s="4">
        <v>0.89</v>
      </c>
      <c r="D392" s="8">
        <v>0.9</v>
      </c>
      <c r="E392" s="14">
        <v>1</v>
      </c>
      <c r="F392" s="8">
        <v>232.91</v>
      </c>
      <c r="G392" s="14">
        <v>116.24</v>
      </c>
      <c r="H392" s="75">
        <f t="shared" si="6"/>
        <v>260.30521642871469</v>
      </c>
    </row>
    <row r="393" spans="2:8" x14ac:dyDescent="0.25">
      <c r="B393" s="16" t="s">
        <v>410</v>
      </c>
      <c r="C393" s="4">
        <v>0.88</v>
      </c>
      <c r="D393" s="8">
        <v>0.9</v>
      </c>
      <c r="E393" s="14">
        <v>1</v>
      </c>
      <c r="F393" s="8">
        <v>222.29</v>
      </c>
      <c r="G393" s="14">
        <v>118.34</v>
      </c>
      <c r="H393" s="75">
        <f t="shared" si="6"/>
        <v>251.82771829169243</v>
      </c>
    </row>
    <row r="394" spans="2:8" x14ac:dyDescent="0.25">
      <c r="B394" s="16" t="s">
        <v>411</v>
      </c>
      <c r="C394" s="4">
        <v>0.88</v>
      </c>
      <c r="D394" s="8">
        <v>0.9</v>
      </c>
      <c r="E394" s="14">
        <v>1</v>
      </c>
      <c r="F394" s="8">
        <v>225.5</v>
      </c>
      <c r="G394" s="14">
        <v>119.03</v>
      </c>
      <c r="H394" s="75">
        <f t="shared" si="6"/>
        <v>254.98704065108876</v>
      </c>
    </row>
    <row r="395" spans="2:8" x14ac:dyDescent="0.25">
      <c r="B395" s="16" t="s">
        <v>412</v>
      </c>
      <c r="C395" s="4">
        <v>0.88</v>
      </c>
      <c r="D395" s="8">
        <v>0.9</v>
      </c>
      <c r="E395" s="14">
        <v>1</v>
      </c>
      <c r="F395" s="8">
        <v>227.69</v>
      </c>
      <c r="G395" s="14">
        <v>118.49</v>
      </c>
      <c r="H395" s="75">
        <f t="shared" si="6"/>
        <v>256.67609199144357</v>
      </c>
    </row>
    <row r="396" spans="2:8" x14ac:dyDescent="0.25">
      <c r="B396" s="16" t="s">
        <v>413</v>
      </c>
      <c r="C396" s="4">
        <v>0.87</v>
      </c>
      <c r="D396" s="8">
        <v>0.9</v>
      </c>
      <c r="E396" s="14">
        <v>1</v>
      </c>
      <c r="F396" s="8">
        <v>210.43</v>
      </c>
      <c r="G396" s="14">
        <v>118.06</v>
      </c>
      <c r="H396" s="75">
        <f t="shared" si="6"/>
        <v>241.28603047006266</v>
      </c>
    </row>
    <row r="397" spans="2:8" x14ac:dyDescent="0.25">
      <c r="B397" s="16" t="s">
        <v>414</v>
      </c>
      <c r="C397" s="4">
        <v>0.9</v>
      </c>
      <c r="D397" s="8">
        <v>0.9</v>
      </c>
      <c r="E397" s="14">
        <v>1</v>
      </c>
      <c r="F397" s="8">
        <v>253.45</v>
      </c>
      <c r="G397" s="14">
        <v>119.95</v>
      </c>
      <c r="H397" s="75">
        <f t="shared" si="6"/>
        <v>280.40132845619689</v>
      </c>
    </row>
    <row r="398" spans="2:8" x14ac:dyDescent="0.25">
      <c r="B398" s="16" t="s">
        <v>415</v>
      </c>
      <c r="C398" s="4">
        <v>0.87</v>
      </c>
      <c r="D398" s="8">
        <v>0.9</v>
      </c>
      <c r="E398" s="14">
        <v>1</v>
      </c>
      <c r="F398" s="8">
        <v>214.94</v>
      </c>
      <c r="G398" s="14">
        <v>116.38</v>
      </c>
      <c r="H398" s="75">
        <f t="shared" si="6"/>
        <v>244.424851437001</v>
      </c>
    </row>
    <row r="399" spans="2:8" x14ac:dyDescent="0.25">
      <c r="B399" s="16" t="s">
        <v>416</v>
      </c>
      <c r="C399" s="4">
        <v>0.88</v>
      </c>
      <c r="D399" s="8">
        <v>0.9</v>
      </c>
      <c r="E399" s="14">
        <v>1</v>
      </c>
      <c r="F399" s="8">
        <v>222.18</v>
      </c>
      <c r="G399" s="14">
        <v>114.28</v>
      </c>
      <c r="H399" s="75">
        <f t="shared" si="6"/>
        <v>249.84769520649976</v>
      </c>
    </row>
    <row r="400" spans="2:8" x14ac:dyDescent="0.25">
      <c r="B400" s="16" t="s">
        <v>417</v>
      </c>
      <c r="C400" s="4">
        <v>0.88</v>
      </c>
      <c r="D400" s="8">
        <v>0.9</v>
      </c>
      <c r="E400" s="14">
        <v>1</v>
      </c>
      <c r="F400" s="8">
        <v>217.13</v>
      </c>
      <c r="G400" s="14">
        <v>116.1</v>
      </c>
      <c r="H400" s="75">
        <f t="shared" si="6"/>
        <v>246.22072800639674</v>
      </c>
    </row>
    <row r="401" spans="2:8" x14ac:dyDescent="0.25">
      <c r="B401" s="16" t="s">
        <v>418</v>
      </c>
      <c r="C401" s="4">
        <v>0.87</v>
      </c>
      <c r="D401" s="8">
        <v>0.9</v>
      </c>
      <c r="E401" s="14">
        <v>1</v>
      </c>
      <c r="F401" s="8">
        <v>221.05</v>
      </c>
      <c r="G401" s="14">
        <v>119.31</v>
      </c>
      <c r="H401" s="75">
        <f t="shared" si="6"/>
        <v>251.19311017621484</v>
      </c>
    </row>
    <row r="402" spans="2:8" x14ac:dyDescent="0.25">
      <c r="B402" s="16" t="s">
        <v>419</v>
      </c>
      <c r="C402" s="4">
        <v>0.88</v>
      </c>
      <c r="D402" s="8">
        <v>0.9</v>
      </c>
      <c r="E402" s="14">
        <v>1</v>
      </c>
      <c r="F402" s="8">
        <v>227.19</v>
      </c>
      <c r="G402" s="14">
        <v>118.75</v>
      </c>
      <c r="H402" s="75">
        <f t="shared" si="6"/>
        <v>256.35299608157499</v>
      </c>
    </row>
    <row r="403" spans="2:8" x14ac:dyDescent="0.25">
      <c r="B403" s="16" t="s">
        <v>420</v>
      </c>
      <c r="C403" s="4">
        <v>0.87</v>
      </c>
      <c r="D403" s="8">
        <v>0.9</v>
      </c>
      <c r="E403" s="14">
        <v>1</v>
      </c>
      <c r="F403" s="8">
        <v>217.75</v>
      </c>
      <c r="G403" s="14">
        <v>119.7</v>
      </c>
      <c r="H403" s="75">
        <f t="shared" si="6"/>
        <v>248.48169449679787</v>
      </c>
    </row>
    <row r="404" spans="2:8" x14ac:dyDescent="0.25">
      <c r="B404" s="16" t="s">
        <v>421</v>
      </c>
      <c r="C404" s="4">
        <v>0.88</v>
      </c>
      <c r="D404" s="8">
        <v>0.9</v>
      </c>
      <c r="E404" s="14">
        <v>1</v>
      </c>
      <c r="F404" s="8">
        <v>231.38</v>
      </c>
      <c r="G404" s="14">
        <v>122.45</v>
      </c>
      <c r="H404" s="75">
        <f t="shared" si="6"/>
        <v>261.78370251029759</v>
      </c>
    </row>
    <row r="405" spans="2:8" x14ac:dyDescent="0.25">
      <c r="B405" s="16" t="s">
        <v>422</v>
      </c>
      <c r="C405" s="4">
        <v>0.87</v>
      </c>
      <c r="D405" s="8">
        <v>0.9</v>
      </c>
      <c r="E405" s="14">
        <v>1</v>
      </c>
      <c r="F405" s="8">
        <v>220.23</v>
      </c>
      <c r="G405" s="14">
        <v>120.84</v>
      </c>
      <c r="H405" s="75">
        <f t="shared" si="6"/>
        <v>251.20421672416248</v>
      </c>
    </row>
    <row r="406" spans="2:8" x14ac:dyDescent="0.25">
      <c r="B406" s="16" t="s">
        <v>423</v>
      </c>
      <c r="C406" s="4">
        <v>0.89</v>
      </c>
      <c r="D406" s="8">
        <v>0.9</v>
      </c>
      <c r="E406" s="14">
        <v>1</v>
      </c>
      <c r="F406" s="8">
        <v>240.53</v>
      </c>
      <c r="G406" s="14">
        <v>122.17</v>
      </c>
      <c r="H406" s="75">
        <f t="shared" si="6"/>
        <v>269.77803802385398</v>
      </c>
    </row>
    <row r="407" spans="2:8" x14ac:dyDescent="0.25">
      <c r="B407" s="16" t="s">
        <v>424</v>
      </c>
      <c r="C407" s="4">
        <v>0.89</v>
      </c>
      <c r="D407" s="8">
        <v>0.9</v>
      </c>
      <c r="E407" s="14">
        <v>1</v>
      </c>
      <c r="F407" s="8">
        <v>250.42</v>
      </c>
      <c r="G407" s="14">
        <v>121.52</v>
      </c>
      <c r="H407" s="75">
        <f t="shared" si="6"/>
        <v>278.34742104068431</v>
      </c>
    </row>
    <row r="408" spans="2:8" x14ac:dyDescent="0.25">
      <c r="B408" s="16" t="s">
        <v>425</v>
      </c>
      <c r="C408" s="4">
        <v>0.9</v>
      </c>
      <c r="D408" s="8">
        <v>0.9</v>
      </c>
      <c r="E408" s="14">
        <v>1</v>
      </c>
      <c r="F408" s="8">
        <v>251.49</v>
      </c>
      <c r="G408" s="14">
        <v>119.7</v>
      </c>
      <c r="H408" s="75">
        <f t="shared" si="6"/>
        <v>278.52344623029495</v>
      </c>
    </row>
    <row r="409" spans="2:8" x14ac:dyDescent="0.25">
      <c r="B409" s="16" t="s">
        <v>426</v>
      </c>
      <c r="C409" s="4">
        <v>0.89</v>
      </c>
      <c r="D409" s="8">
        <v>0.9</v>
      </c>
      <c r="E409" s="14">
        <v>1</v>
      </c>
      <c r="F409" s="8">
        <v>238.95</v>
      </c>
      <c r="G409" s="14">
        <v>120.33</v>
      </c>
      <c r="H409" s="75">
        <f t="shared" si="6"/>
        <v>267.5376822057035</v>
      </c>
    </row>
    <row r="410" spans="2:8" x14ac:dyDescent="0.25">
      <c r="B410" s="16" t="s">
        <v>427</v>
      </c>
      <c r="C410" s="4">
        <v>0.87</v>
      </c>
      <c r="D410" s="8">
        <v>0.9</v>
      </c>
      <c r="E410" s="14">
        <v>1</v>
      </c>
      <c r="F410" s="8">
        <v>224.19</v>
      </c>
      <c r="G410" s="14">
        <v>121.62</v>
      </c>
      <c r="H410" s="75">
        <f t="shared" si="6"/>
        <v>255.05407367850449</v>
      </c>
    </row>
    <row r="411" spans="2:8" x14ac:dyDescent="0.25">
      <c r="B411" s="16" t="s">
        <v>428</v>
      </c>
      <c r="C411" s="4">
        <v>0.88</v>
      </c>
      <c r="D411" s="8">
        <v>0.9</v>
      </c>
      <c r="E411" s="14">
        <v>1</v>
      </c>
      <c r="F411" s="8">
        <v>239.09</v>
      </c>
      <c r="G411" s="14">
        <v>121.65</v>
      </c>
      <c r="H411" s="75">
        <f t="shared" si="6"/>
        <v>268.25873816149959</v>
      </c>
    </row>
    <row r="412" spans="2:8" x14ac:dyDescent="0.25">
      <c r="B412" s="16" t="s">
        <v>429</v>
      </c>
      <c r="C412" s="4">
        <v>0.89</v>
      </c>
      <c r="D412" s="8">
        <v>0.9</v>
      </c>
      <c r="E412" s="14">
        <v>1</v>
      </c>
      <c r="F412" s="8">
        <v>245.87</v>
      </c>
      <c r="G412" s="14">
        <v>122.12</v>
      </c>
      <c r="H412" s="75">
        <f t="shared" si="6"/>
        <v>274.5275055436158</v>
      </c>
    </row>
    <row r="413" spans="2:8" x14ac:dyDescent="0.25">
      <c r="B413" s="16" t="s">
        <v>430</v>
      </c>
      <c r="C413" s="4">
        <v>0.88</v>
      </c>
      <c r="D413" s="8">
        <v>0.9</v>
      </c>
      <c r="E413" s="14">
        <v>1</v>
      </c>
      <c r="F413" s="8">
        <v>241.61</v>
      </c>
      <c r="G413" s="14">
        <v>124.8</v>
      </c>
      <c r="H413" s="75">
        <f t="shared" si="6"/>
        <v>271.93828730063007</v>
      </c>
    </row>
    <row r="414" spans="2:8" x14ac:dyDescent="0.25">
      <c r="B414" s="16" t="s">
        <v>431</v>
      </c>
      <c r="C414" s="4">
        <v>0.88</v>
      </c>
      <c r="D414" s="8">
        <v>0.9</v>
      </c>
      <c r="E414" s="14">
        <v>1</v>
      </c>
      <c r="F414" s="8">
        <v>242.5</v>
      </c>
      <c r="G414" s="14">
        <v>125.31</v>
      </c>
      <c r="H414" s="75">
        <f t="shared" si="6"/>
        <v>272.96308559950006</v>
      </c>
    </row>
    <row r="415" spans="2:8" x14ac:dyDescent="0.25">
      <c r="B415" s="16" t="s">
        <v>432</v>
      </c>
      <c r="C415" s="4">
        <v>0.88</v>
      </c>
      <c r="D415" s="8">
        <v>0.9</v>
      </c>
      <c r="E415" s="14">
        <v>1</v>
      </c>
      <c r="F415" s="8">
        <v>245.36</v>
      </c>
      <c r="G415" s="14">
        <v>124.96</v>
      </c>
      <c r="H415" s="75">
        <f t="shared" si="6"/>
        <v>275.34801833316328</v>
      </c>
    </row>
    <row r="416" spans="2:8" x14ac:dyDescent="0.25">
      <c r="B416" s="16" t="s">
        <v>433</v>
      </c>
      <c r="C416" s="4">
        <v>0.87</v>
      </c>
      <c r="D416" s="8">
        <v>0.9</v>
      </c>
      <c r="E416" s="14">
        <v>1</v>
      </c>
      <c r="F416" s="8">
        <v>222.69</v>
      </c>
      <c r="G416" s="14">
        <v>124.03</v>
      </c>
      <c r="H416" s="75">
        <f t="shared" si="6"/>
        <v>254.90052373425991</v>
      </c>
    </row>
    <row r="417" spans="2:8" x14ac:dyDescent="0.25">
      <c r="B417" s="16" t="s">
        <v>434</v>
      </c>
      <c r="C417" s="4">
        <v>0.89</v>
      </c>
      <c r="D417" s="8">
        <v>0.9</v>
      </c>
      <c r="E417" s="14">
        <v>1</v>
      </c>
      <c r="F417" s="8">
        <v>248.72</v>
      </c>
      <c r="G417" s="14">
        <v>126.3</v>
      </c>
      <c r="H417" s="75">
        <f t="shared" si="6"/>
        <v>278.95040491098052</v>
      </c>
    </row>
    <row r="418" spans="2:8" x14ac:dyDescent="0.25">
      <c r="B418" s="16" t="s">
        <v>435</v>
      </c>
      <c r="C418" s="4">
        <v>0.88</v>
      </c>
      <c r="D418" s="8">
        <v>0.9</v>
      </c>
      <c r="E418" s="14">
        <v>1</v>
      </c>
      <c r="F418" s="8">
        <v>249.13</v>
      </c>
      <c r="G418" s="14">
        <v>129.38999999999999</v>
      </c>
      <c r="H418" s="75">
        <f t="shared" si="6"/>
        <v>280.72678710803496</v>
      </c>
    </row>
    <row r="419" spans="2:8" x14ac:dyDescent="0.25">
      <c r="B419" s="16" t="s">
        <v>436</v>
      </c>
      <c r="C419" s="4">
        <v>0.86</v>
      </c>
      <c r="D419" s="8">
        <v>0.9</v>
      </c>
      <c r="E419" s="14">
        <v>1</v>
      </c>
      <c r="F419" s="8">
        <v>198.08</v>
      </c>
      <c r="G419" s="14">
        <v>114.71</v>
      </c>
      <c r="H419" s="75">
        <f t="shared" si="6"/>
        <v>228.89751090826655</v>
      </c>
    </row>
    <row r="420" spans="2:8" x14ac:dyDescent="0.25">
      <c r="B420" s="16" t="s">
        <v>437</v>
      </c>
      <c r="C420" s="4">
        <v>0.86</v>
      </c>
      <c r="D420" s="8">
        <v>0.9</v>
      </c>
      <c r="E420" s="14">
        <v>1</v>
      </c>
      <c r="F420" s="8">
        <v>199.5</v>
      </c>
      <c r="G420" s="14">
        <v>113.06</v>
      </c>
      <c r="H420" s="75">
        <f t="shared" si="6"/>
        <v>229.30942763000391</v>
      </c>
    </row>
    <row r="421" spans="2:8" x14ac:dyDescent="0.25">
      <c r="B421" s="16" t="s">
        <v>438</v>
      </c>
      <c r="C421" s="4">
        <v>0.86</v>
      </c>
      <c r="D421" s="8">
        <v>0.9</v>
      </c>
      <c r="E421" s="14">
        <v>1</v>
      </c>
      <c r="F421" s="8">
        <v>196.04</v>
      </c>
      <c r="G421" s="14">
        <v>110.75</v>
      </c>
      <c r="H421" s="75">
        <f t="shared" si="6"/>
        <v>225.16048520999416</v>
      </c>
    </row>
    <row r="422" spans="2:8" x14ac:dyDescent="0.25">
      <c r="B422" s="16" t="s">
        <v>439</v>
      </c>
      <c r="C422" s="4">
        <v>0.86</v>
      </c>
      <c r="D422" s="8">
        <v>0.9</v>
      </c>
      <c r="E422" s="14">
        <v>1</v>
      </c>
      <c r="F422" s="8">
        <v>193.52</v>
      </c>
      <c r="G422" s="14">
        <v>110.5</v>
      </c>
      <c r="H422" s="75">
        <f t="shared" si="6"/>
        <v>222.84577716438784</v>
      </c>
    </row>
    <row r="423" spans="2:8" x14ac:dyDescent="0.25">
      <c r="B423" s="16" t="s">
        <v>440</v>
      </c>
      <c r="C423" s="4">
        <v>0.87</v>
      </c>
      <c r="D423" s="8">
        <v>0.9</v>
      </c>
      <c r="E423" s="14">
        <v>1</v>
      </c>
      <c r="F423" s="8">
        <v>203.74</v>
      </c>
      <c r="G423" s="14">
        <v>111.53</v>
      </c>
      <c r="H423" s="75">
        <f t="shared" si="6"/>
        <v>232.26908640626286</v>
      </c>
    </row>
    <row r="424" spans="2:8" x14ac:dyDescent="0.25">
      <c r="B424" s="16" t="s">
        <v>441</v>
      </c>
      <c r="C424" s="4">
        <v>0.86</v>
      </c>
      <c r="D424" s="8">
        <v>0.9</v>
      </c>
      <c r="E424" s="14">
        <v>1</v>
      </c>
      <c r="F424" s="8">
        <v>191.7</v>
      </c>
      <c r="G424" s="14">
        <v>108.98</v>
      </c>
      <c r="H424" s="75">
        <f t="shared" si="6"/>
        <v>220.51197337106208</v>
      </c>
    </row>
    <row r="425" spans="2:8" x14ac:dyDescent="0.25">
      <c r="B425" s="16" t="s">
        <v>442</v>
      </c>
      <c r="C425" s="4">
        <v>0.88</v>
      </c>
      <c r="D425" s="8">
        <v>0.9</v>
      </c>
      <c r="E425" s="14">
        <v>1</v>
      </c>
      <c r="F425" s="8">
        <v>204.03</v>
      </c>
      <c r="G425" s="14">
        <v>106.01</v>
      </c>
      <c r="H425" s="75">
        <f t="shared" si="6"/>
        <v>229.92686010990539</v>
      </c>
    </row>
    <row r="426" spans="2:8" x14ac:dyDescent="0.25">
      <c r="B426" s="16" t="s">
        <v>443</v>
      </c>
      <c r="C426" s="4">
        <v>0.87</v>
      </c>
      <c r="D426" s="8">
        <v>0.9</v>
      </c>
      <c r="E426" s="14">
        <v>1</v>
      </c>
      <c r="F426" s="8">
        <v>193.14</v>
      </c>
      <c r="G426" s="14">
        <v>106.08</v>
      </c>
      <c r="H426" s="75">
        <f t="shared" si="6"/>
        <v>220.35431922247403</v>
      </c>
    </row>
    <row r="427" spans="2:8" x14ac:dyDescent="0.25">
      <c r="B427" s="16" t="s">
        <v>444</v>
      </c>
      <c r="C427" s="4">
        <v>0.87</v>
      </c>
      <c r="D427" s="8">
        <v>0.9</v>
      </c>
      <c r="E427" s="14">
        <v>1</v>
      </c>
      <c r="F427" s="8">
        <v>193.9</v>
      </c>
      <c r="G427" s="14">
        <v>108.31</v>
      </c>
      <c r="H427" s="75">
        <f t="shared" si="6"/>
        <v>222.09967604658951</v>
      </c>
    </row>
    <row r="428" spans="2:8" x14ac:dyDescent="0.25">
      <c r="B428" s="16" t="s">
        <v>445</v>
      </c>
      <c r="C428" s="4">
        <v>0.87</v>
      </c>
      <c r="D428" s="8">
        <v>0.9</v>
      </c>
      <c r="E428" s="14">
        <v>1</v>
      </c>
      <c r="F428" s="8">
        <v>199.13</v>
      </c>
      <c r="G428" s="14">
        <v>108.2</v>
      </c>
      <c r="H428" s="75">
        <f t="shared" si="6"/>
        <v>226.62744074802592</v>
      </c>
    </row>
    <row r="429" spans="2:8" x14ac:dyDescent="0.25">
      <c r="B429" s="16" t="s">
        <v>446</v>
      </c>
      <c r="C429" s="4">
        <v>0.86</v>
      </c>
      <c r="D429" s="8">
        <v>0.9</v>
      </c>
      <c r="E429" s="14">
        <v>1</v>
      </c>
      <c r="F429" s="8">
        <v>194.38</v>
      </c>
      <c r="G429" s="14">
        <v>108.81</v>
      </c>
      <c r="H429" s="75">
        <f t="shared" si="6"/>
        <v>222.7626550838358</v>
      </c>
    </row>
    <row r="430" spans="2:8" x14ac:dyDescent="0.25">
      <c r="B430" s="16" t="s">
        <v>447</v>
      </c>
      <c r="C430" s="4">
        <v>0.88</v>
      </c>
      <c r="D430" s="8">
        <v>0.9</v>
      </c>
      <c r="E430" s="14">
        <v>1</v>
      </c>
      <c r="F430" s="8">
        <v>204.12</v>
      </c>
      <c r="G430" s="14">
        <v>105.83</v>
      </c>
      <c r="H430" s="75">
        <f t="shared" si="6"/>
        <v>229.92382064501277</v>
      </c>
    </row>
    <row r="431" spans="2:8" x14ac:dyDescent="0.25">
      <c r="B431" s="16" t="s">
        <v>448</v>
      </c>
      <c r="C431" s="4">
        <v>0.87</v>
      </c>
      <c r="D431" s="8">
        <v>0.9</v>
      </c>
      <c r="E431" s="14">
        <v>1</v>
      </c>
      <c r="F431" s="8">
        <v>191.93</v>
      </c>
      <c r="G431" s="14">
        <v>105.96</v>
      </c>
      <c r="H431" s="75">
        <f t="shared" si="6"/>
        <v>219.23650813676085</v>
      </c>
    </row>
    <row r="432" spans="2:8" x14ac:dyDescent="0.25">
      <c r="B432" s="16" t="s">
        <v>449</v>
      </c>
      <c r="C432" s="4">
        <v>0.88</v>
      </c>
      <c r="D432" s="8">
        <v>0.9</v>
      </c>
      <c r="E432" s="14">
        <v>1</v>
      </c>
      <c r="F432" s="8">
        <v>204.03</v>
      </c>
      <c r="G432" s="14">
        <v>106.55</v>
      </c>
      <c r="H432" s="75">
        <f t="shared" si="6"/>
        <v>230.17633110291771</v>
      </c>
    </row>
    <row r="433" spans="2:8" x14ac:dyDescent="0.25">
      <c r="B433" s="16" t="s">
        <v>450</v>
      </c>
      <c r="C433" s="4">
        <v>0.87</v>
      </c>
      <c r="D433" s="8">
        <v>0.9</v>
      </c>
      <c r="E433" s="14">
        <v>1</v>
      </c>
      <c r="F433" s="8">
        <v>191.3</v>
      </c>
      <c r="G433" s="14">
        <v>106.57</v>
      </c>
      <c r="H433" s="75">
        <f t="shared" si="6"/>
        <v>218.98140309167809</v>
      </c>
    </row>
    <row r="434" spans="2:8" x14ac:dyDescent="0.25">
      <c r="B434" s="16" t="s">
        <v>451</v>
      </c>
      <c r="C434" s="4">
        <v>0.87</v>
      </c>
      <c r="D434" s="8">
        <v>0.9</v>
      </c>
      <c r="E434" s="14">
        <v>1</v>
      </c>
      <c r="F434" s="8">
        <v>205</v>
      </c>
      <c r="G434" s="14">
        <v>109.69</v>
      </c>
      <c r="H434" s="75">
        <f t="shared" si="6"/>
        <v>232.50138945821377</v>
      </c>
    </row>
    <row r="435" spans="2:8" x14ac:dyDescent="0.25">
      <c r="B435" s="16" t="s">
        <v>452</v>
      </c>
      <c r="C435" s="4">
        <v>0.87</v>
      </c>
      <c r="D435" s="8">
        <v>0.9</v>
      </c>
      <c r="E435" s="14">
        <v>1</v>
      </c>
      <c r="F435" s="8">
        <v>197.36</v>
      </c>
      <c r="G435" s="14">
        <v>107.87</v>
      </c>
      <c r="H435" s="75">
        <f t="shared" si="6"/>
        <v>224.91533184734206</v>
      </c>
    </row>
    <row r="436" spans="2:8" x14ac:dyDescent="0.25">
      <c r="B436" s="16" t="s">
        <v>453</v>
      </c>
      <c r="C436" s="4">
        <v>0.87</v>
      </c>
      <c r="D436" s="8">
        <v>0.9</v>
      </c>
      <c r="E436" s="14">
        <v>1</v>
      </c>
      <c r="F436" s="8">
        <v>195.41</v>
      </c>
      <c r="G436" s="14">
        <v>107.58</v>
      </c>
      <c r="H436" s="75">
        <f t="shared" si="6"/>
        <v>223.06618860777624</v>
      </c>
    </row>
    <row r="437" spans="2:8" x14ac:dyDescent="0.25">
      <c r="B437" s="16" t="s">
        <v>454</v>
      </c>
      <c r="C437" s="4">
        <v>0.87</v>
      </c>
      <c r="D437" s="8">
        <v>0.9</v>
      </c>
      <c r="E437" s="14">
        <v>1</v>
      </c>
      <c r="F437" s="8">
        <v>201.46</v>
      </c>
      <c r="G437" s="14">
        <v>108.74</v>
      </c>
      <c r="H437" s="75">
        <f t="shared" si="6"/>
        <v>228.93343836145911</v>
      </c>
    </row>
    <row r="438" spans="2:8" x14ac:dyDescent="0.25">
      <c r="B438" s="16" t="s">
        <v>455</v>
      </c>
      <c r="C438" s="4">
        <v>0.87</v>
      </c>
      <c r="D438" s="8">
        <v>0.9</v>
      </c>
      <c r="E438" s="14">
        <v>1</v>
      </c>
      <c r="F438" s="8">
        <v>192.89</v>
      </c>
      <c r="G438" s="14">
        <v>107.59</v>
      </c>
      <c r="H438" s="75">
        <f t="shared" si="6"/>
        <v>220.86683816272645</v>
      </c>
    </row>
    <row r="439" spans="2:8" x14ac:dyDescent="0.25">
      <c r="B439" s="16" t="s">
        <v>456</v>
      </c>
      <c r="C439" s="4">
        <v>0.88</v>
      </c>
      <c r="D439" s="8">
        <v>0.9</v>
      </c>
      <c r="E439" s="14">
        <v>1</v>
      </c>
      <c r="F439" s="8">
        <v>204.23</v>
      </c>
      <c r="G439" s="14">
        <v>106.76</v>
      </c>
      <c r="H439" s="75">
        <f t="shared" si="6"/>
        <v>230.45084182966224</v>
      </c>
    </row>
    <row r="440" spans="2:8" x14ac:dyDescent="0.25">
      <c r="B440" s="16" t="s">
        <v>457</v>
      </c>
      <c r="C440" s="4">
        <v>0.87</v>
      </c>
      <c r="D440" s="8">
        <v>0.9</v>
      </c>
      <c r="E440" s="14">
        <v>1</v>
      </c>
      <c r="F440" s="8">
        <v>193.8</v>
      </c>
      <c r="G440" s="14">
        <v>107.21</v>
      </c>
      <c r="H440" s="75">
        <f t="shared" si="6"/>
        <v>221.47781852817678</v>
      </c>
    </row>
    <row r="441" spans="2:8" x14ac:dyDescent="0.25">
      <c r="B441" s="16" t="s">
        <v>458</v>
      </c>
      <c r="C441" s="4">
        <v>0.88</v>
      </c>
      <c r="D441" s="8">
        <v>0.9</v>
      </c>
      <c r="E441" s="14">
        <v>1</v>
      </c>
      <c r="F441" s="8">
        <v>204.02</v>
      </c>
      <c r="G441" s="14">
        <v>106.9</v>
      </c>
      <c r="H441" s="75">
        <f t="shared" si="6"/>
        <v>230.32969934422266</v>
      </c>
    </row>
    <row r="442" spans="2:8" x14ac:dyDescent="0.25">
      <c r="B442" s="16" t="s">
        <v>459</v>
      </c>
      <c r="C442" s="4">
        <v>0.87</v>
      </c>
      <c r="D442" s="8">
        <v>0.9</v>
      </c>
      <c r="E442" s="14">
        <v>1</v>
      </c>
      <c r="F442" s="8">
        <v>200.84</v>
      </c>
      <c r="G442" s="14">
        <v>110.11</v>
      </c>
      <c r="H442" s="75">
        <f t="shared" si="6"/>
        <v>229.04348429937929</v>
      </c>
    </row>
    <row r="443" spans="2:8" x14ac:dyDescent="0.25">
      <c r="B443" s="16" t="s">
        <v>460</v>
      </c>
      <c r="C443" s="4">
        <v>0.87</v>
      </c>
      <c r="D443" s="8">
        <v>0.9</v>
      </c>
      <c r="E443" s="14">
        <v>1</v>
      </c>
      <c r="F443" s="8">
        <v>197.92</v>
      </c>
      <c r="G443" s="14">
        <v>108.59</v>
      </c>
      <c r="H443" s="75">
        <f t="shared" si="6"/>
        <v>225.75232999905006</v>
      </c>
    </row>
    <row r="444" spans="2:8" x14ac:dyDescent="0.25">
      <c r="B444" s="16" t="s">
        <v>461</v>
      </c>
      <c r="C444" s="4">
        <v>0.88</v>
      </c>
      <c r="D444" s="8">
        <v>0.9</v>
      </c>
      <c r="E444" s="14">
        <v>1</v>
      </c>
      <c r="F444" s="8">
        <v>203.31</v>
      </c>
      <c r="G444" s="14">
        <v>107.68</v>
      </c>
      <c r="H444" s="75">
        <f t="shared" si="6"/>
        <v>230.06507448980605</v>
      </c>
    </row>
    <row r="445" spans="2:8" x14ac:dyDescent="0.25">
      <c r="B445" s="16" t="s">
        <v>462</v>
      </c>
      <c r="C445" s="4">
        <v>0.87</v>
      </c>
      <c r="D445" s="8">
        <v>0.9</v>
      </c>
      <c r="E445" s="14">
        <v>1</v>
      </c>
      <c r="F445" s="8">
        <v>195.39</v>
      </c>
      <c r="G445" s="14">
        <v>107.73</v>
      </c>
      <c r="H445" s="75">
        <f t="shared" si="6"/>
        <v>223.1210545869663</v>
      </c>
    </row>
    <row r="446" spans="2:8" x14ac:dyDescent="0.25">
      <c r="B446" s="16" t="s">
        <v>463</v>
      </c>
      <c r="C446" s="4">
        <v>0.88</v>
      </c>
      <c r="D446" s="8">
        <v>0.9</v>
      </c>
      <c r="E446" s="14">
        <v>1</v>
      </c>
      <c r="F446" s="8">
        <v>203.93</v>
      </c>
      <c r="G446" s="14">
        <v>107.69</v>
      </c>
      <c r="H446" s="75">
        <f t="shared" si="6"/>
        <v>230.6178245496215</v>
      </c>
    </row>
    <row r="447" spans="2:8" x14ac:dyDescent="0.25">
      <c r="B447" s="16" t="s">
        <v>464</v>
      </c>
      <c r="C447" s="4">
        <v>0.87</v>
      </c>
      <c r="D447" s="8">
        <v>0.9</v>
      </c>
      <c r="E447" s="14">
        <v>1</v>
      </c>
      <c r="F447" s="8">
        <v>194.7</v>
      </c>
      <c r="G447" s="14">
        <v>108.01</v>
      </c>
      <c r="H447" s="75">
        <f t="shared" si="6"/>
        <v>222.6527567761064</v>
      </c>
    </row>
    <row r="448" spans="2:8" x14ac:dyDescent="0.25">
      <c r="B448" s="16" t="s">
        <v>465</v>
      </c>
      <c r="C448" s="4">
        <v>0.88</v>
      </c>
      <c r="D448" s="8">
        <v>0.9</v>
      </c>
      <c r="E448" s="14">
        <v>1</v>
      </c>
      <c r="F448" s="8">
        <v>209.02</v>
      </c>
      <c r="G448" s="14">
        <v>109.34</v>
      </c>
      <c r="H448" s="75">
        <f t="shared" si="6"/>
        <v>235.8910680801628</v>
      </c>
    </row>
    <row r="449" spans="2:8" x14ac:dyDescent="0.25">
      <c r="B449" s="16" t="s">
        <v>466</v>
      </c>
      <c r="C449" s="4">
        <v>0.87</v>
      </c>
      <c r="D449" s="8">
        <v>0.9</v>
      </c>
      <c r="E449" s="14">
        <v>1</v>
      </c>
      <c r="F449" s="8">
        <v>195.02</v>
      </c>
      <c r="G449" s="14">
        <v>108.21</v>
      </c>
      <c r="H449" s="75">
        <f t="shared" si="6"/>
        <v>223.02960453715556</v>
      </c>
    </row>
    <row r="450" spans="2:8" x14ac:dyDescent="0.25">
      <c r="B450" s="16" t="s">
        <v>467</v>
      </c>
      <c r="C450" s="4">
        <v>0.88</v>
      </c>
      <c r="D450" s="8">
        <v>0.9</v>
      </c>
      <c r="E450" s="14">
        <v>1</v>
      </c>
      <c r="F450" s="8">
        <v>202.42</v>
      </c>
      <c r="G450" s="14">
        <v>108.35</v>
      </c>
      <c r="H450" s="75">
        <f t="shared" si="6"/>
        <v>229.5943790688265</v>
      </c>
    </row>
    <row r="451" spans="2:8" x14ac:dyDescent="0.25">
      <c r="B451" s="16" t="s">
        <v>468</v>
      </c>
      <c r="C451" s="4">
        <v>0.87</v>
      </c>
      <c r="D451" s="8">
        <v>0.9</v>
      </c>
      <c r="E451" s="14">
        <v>1</v>
      </c>
      <c r="F451" s="8">
        <v>199.4</v>
      </c>
      <c r="G451" s="14">
        <v>110.43</v>
      </c>
      <c r="H451" s="75">
        <f t="shared" si="6"/>
        <v>227.93671248835716</v>
      </c>
    </row>
    <row r="452" spans="2:8" x14ac:dyDescent="0.25">
      <c r="B452" s="16" t="s">
        <v>469</v>
      </c>
      <c r="C452" s="4">
        <v>0.86</v>
      </c>
      <c r="D452" s="8">
        <v>0.9</v>
      </c>
      <c r="E452" s="14">
        <v>1</v>
      </c>
      <c r="F452" s="8">
        <v>193.3</v>
      </c>
      <c r="G452" s="14">
        <v>111.03</v>
      </c>
      <c r="H452" s="75">
        <f t="shared" si="6"/>
        <v>222.91826057997136</v>
      </c>
    </row>
    <row r="453" spans="2:8" x14ac:dyDescent="0.25">
      <c r="B453" s="16" t="s">
        <v>470</v>
      </c>
      <c r="C453" s="4">
        <v>0.87</v>
      </c>
      <c r="D453" s="8">
        <v>0.9</v>
      </c>
      <c r="E453" s="14">
        <v>1</v>
      </c>
      <c r="F453" s="8">
        <v>201.01</v>
      </c>
      <c r="G453" s="14">
        <v>109.73</v>
      </c>
      <c r="H453" s="75">
        <f t="shared" si="6"/>
        <v>229.01024649565355</v>
      </c>
    </row>
    <row r="454" spans="2:8" x14ac:dyDescent="0.25">
      <c r="B454" s="16" t="s">
        <v>471</v>
      </c>
      <c r="C454" s="4">
        <v>0.86</v>
      </c>
      <c r="D454" s="8">
        <v>0.9</v>
      </c>
      <c r="E454" s="14">
        <v>1</v>
      </c>
      <c r="F454" s="8">
        <v>193.98</v>
      </c>
      <c r="G454" s="14">
        <v>108.36</v>
      </c>
      <c r="H454" s="75">
        <f t="shared" ref="H454:H517" si="7">SQRT((F454)^2+(G454)^2)</f>
        <v>222.19390180650774</v>
      </c>
    </row>
    <row r="455" spans="2:8" x14ac:dyDescent="0.25">
      <c r="B455" s="16" t="s">
        <v>472</v>
      </c>
      <c r="C455" s="4">
        <v>0.88</v>
      </c>
      <c r="D455" s="8">
        <v>0.9</v>
      </c>
      <c r="E455" s="14">
        <v>1</v>
      </c>
      <c r="F455" s="8">
        <v>203.11</v>
      </c>
      <c r="G455" s="14">
        <v>108.45</v>
      </c>
      <c r="H455" s="75">
        <f t="shared" si="7"/>
        <v>230.2500262757857</v>
      </c>
    </row>
    <row r="456" spans="2:8" x14ac:dyDescent="0.25">
      <c r="B456" s="16" t="s">
        <v>473</v>
      </c>
      <c r="C456" s="4">
        <v>0.86</v>
      </c>
      <c r="D456" s="8">
        <v>0.9</v>
      </c>
      <c r="E456" s="14">
        <v>1</v>
      </c>
      <c r="F456" s="8">
        <v>194.26</v>
      </c>
      <c r="G456" s="14">
        <v>108.71</v>
      </c>
      <c r="H456" s="75">
        <f t="shared" si="7"/>
        <v>222.60910066751538</v>
      </c>
    </row>
    <row r="457" spans="2:8" x14ac:dyDescent="0.25">
      <c r="B457" s="16" t="s">
        <v>474</v>
      </c>
      <c r="C457" s="4">
        <v>0.88</v>
      </c>
      <c r="D457" s="8">
        <v>0.9</v>
      </c>
      <c r="E457" s="14">
        <v>1</v>
      </c>
      <c r="F457" s="8">
        <v>207.78</v>
      </c>
      <c r="G457" s="14">
        <v>110.16</v>
      </c>
      <c r="H457" s="75">
        <f t="shared" si="7"/>
        <v>235.17600642922739</v>
      </c>
    </row>
    <row r="458" spans="2:8" x14ac:dyDescent="0.25">
      <c r="B458" s="16" t="s">
        <v>475</v>
      </c>
      <c r="C458" s="4">
        <v>0.87</v>
      </c>
      <c r="D458" s="8">
        <v>0.9</v>
      </c>
      <c r="E458" s="14">
        <v>1</v>
      </c>
      <c r="F458" s="8">
        <v>193.83</v>
      </c>
      <c r="G458" s="14">
        <v>107.43</v>
      </c>
      <c r="H458" s="75">
        <f t="shared" si="7"/>
        <v>221.61063557510053</v>
      </c>
    </row>
    <row r="459" spans="2:8" x14ac:dyDescent="0.25">
      <c r="B459" s="16" t="s">
        <v>476</v>
      </c>
      <c r="C459" s="4">
        <v>0.88</v>
      </c>
      <c r="D459" s="8">
        <v>0.9</v>
      </c>
      <c r="E459" s="14">
        <v>1</v>
      </c>
      <c r="F459" s="8">
        <v>208.95</v>
      </c>
      <c r="G459" s="14">
        <v>108.32</v>
      </c>
      <c r="H459" s="75">
        <f t="shared" si="7"/>
        <v>235.35786560045108</v>
      </c>
    </row>
    <row r="460" spans="2:8" x14ac:dyDescent="0.25">
      <c r="B460" s="16" t="s">
        <v>477</v>
      </c>
      <c r="C460" s="4">
        <v>0.87</v>
      </c>
      <c r="D460" s="8">
        <v>0.9</v>
      </c>
      <c r="E460" s="14">
        <v>1</v>
      </c>
      <c r="F460" s="8">
        <v>192.35</v>
      </c>
      <c r="G460" s="14">
        <v>106.76</v>
      </c>
      <c r="H460" s="75">
        <f t="shared" si="7"/>
        <v>219.99140915044842</v>
      </c>
    </row>
    <row r="461" spans="2:8" x14ac:dyDescent="0.25">
      <c r="B461" s="16" t="s">
        <v>478</v>
      </c>
      <c r="C461" s="4">
        <v>0.87</v>
      </c>
      <c r="D461" s="8">
        <v>0.9</v>
      </c>
      <c r="E461" s="14">
        <v>1</v>
      </c>
      <c r="F461" s="8">
        <v>204.63</v>
      </c>
      <c r="G461" s="14">
        <v>112.26</v>
      </c>
      <c r="H461" s="75">
        <f t="shared" si="7"/>
        <v>233.40039524388129</v>
      </c>
    </row>
    <row r="462" spans="2:8" x14ac:dyDescent="0.25">
      <c r="B462" s="16" t="s">
        <v>479</v>
      </c>
      <c r="C462" s="4">
        <v>0.87</v>
      </c>
      <c r="D462" s="8">
        <v>0.9</v>
      </c>
      <c r="E462" s="14">
        <v>1</v>
      </c>
      <c r="F462" s="8">
        <v>200.4</v>
      </c>
      <c r="G462" s="14">
        <v>108.93</v>
      </c>
      <c r="H462" s="75">
        <f t="shared" si="7"/>
        <v>228.09187819823836</v>
      </c>
    </row>
    <row r="463" spans="2:8" x14ac:dyDescent="0.25">
      <c r="B463" s="16" t="s">
        <v>480</v>
      </c>
      <c r="C463" s="4">
        <v>0.87</v>
      </c>
      <c r="D463" s="8">
        <v>0.9</v>
      </c>
      <c r="E463" s="14">
        <v>1</v>
      </c>
      <c r="F463" s="8">
        <v>193.87</v>
      </c>
      <c r="G463" s="14">
        <v>105.42</v>
      </c>
      <c r="H463" s="75">
        <f t="shared" si="7"/>
        <v>220.67839336917424</v>
      </c>
    </row>
    <row r="464" spans="2:8" x14ac:dyDescent="0.25">
      <c r="B464" s="16" t="s">
        <v>481</v>
      </c>
      <c r="C464" s="4">
        <v>0.88</v>
      </c>
      <c r="D464" s="8">
        <v>0.9</v>
      </c>
      <c r="E464" s="14">
        <v>1</v>
      </c>
      <c r="F464" s="8">
        <v>205.87</v>
      </c>
      <c r="G464" s="14">
        <v>106.93</v>
      </c>
      <c r="H464" s="75">
        <f t="shared" si="7"/>
        <v>231.98379641690497</v>
      </c>
    </row>
    <row r="465" spans="2:8" x14ac:dyDescent="0.25">
      <c r="B465" s="16" t="s">
        <v>482</v>
      </c>
      <c r="C465" s="4">
        <v>0.87</v>
      </c>
      <c r="D465" s="8">
        <v>0.9</v>
      </c>
      <c r="E465" s="14">
        <v>1</v>
      </c>
      <c r="F465" s="8">
        <v>193.37</v>
      </c>
      <c r="G465" s="14">
        <v>105.12</v>
      </c>
      <c r="H465" s="75">
        <f t="shared" si="7"/>
        <v>220.09582299534901</v>
      </c>
    </row>
    <row r="466" spans="2:8" x14ac:dyDescent="0.25">
      <c r="B466" s="16" t="s">
        <v>483</v>
      </c>
      <c r="C466" s="4">
        <v>0.89</v>
      </c>
      <c r="D466" s="8">
        <v>0.9</v>
      </c>
      <c r="E466" s="14">
        <v>1</v>
      </c>
      <c r="F466" s="8">
        <v>208.61</v>
      </c>
      <c r="G466" s="14">
        <v>106.03</v>
      </c>
      <c r="H466" s="75">
        <f t="shared" si="7"/>
        <v>234.0096002304179</v>
      </c>
    </row>
    <row r="467" spans="2:8" x14ac:dyDescent="0.25">
      <c r="B467" s="16" t="s">
        <v>484</v>
      </c>
      <c r="C467" s="4">
        <v>0.87</v>
      </c>
      <c r="D467" s="8">
        <v>0.9</v>
      </c>
      <c r="E467" s="14">
        <v>1</v>
      </c>
      <c r="F467" s="8">
        <v>195.17</v>
      </c>
      <c r="G467" s="14">
        <v>104.17</v>
      </c>
      <c r="H467" s="75">
        <f t="shared" si="7"/>
        <v>221.23001107444711</v>
      </c>
    </row>
    <row r="468" spans="2:8" x14ac:dyDescent="0.25">
      <c r="B468" s="16" t="s">
        <v>485</v>
      </c>
      <c r="C468" s="4">
        <v>0.88</v>
      </c>
      <c r="D468" s="8">
        <v>0.9</v>
      </c>
      <c r="E468" s="14">
        <v>1</v>
      </c>
      <c r="F468" s="8">
        <v>209.48</v>
      </c>
      <c r="G468" s="14">
        <v>107.33</v>
      </c>
      <c r="H468" s="75">
        <f t="shared" si="7"/>
        <v>235.37544328157938</v>
      </c>
    </row>
    <row r="469" spans="2:8" x14ac:dyDescent="0.25">
      <c r="B469" s="16" t="s">
        <v>486</v>
      </c>
      <c r="C469" s="4">
        <v>0.87</v>
      </c>
      <c r="D469" s="8">
        <v>0.9</v>
      </c>
      <c r="E469" s="14">
        <v>1</v>
      </c>
      <c r="F469" s="8">
        <v>195.99</v>
      </c>
      <c r="G469" s="14">
        <v>106.38</v>
      </c>
      <c r="H469" s="75">
        <f t="shared" si="7"/>
        <v>222.99951681562004</v>
      </c>
    </row>
    <row r="470" spans="2:8" x14ac:dyDescent="0.25">
      <c r="B470" s="16" t="s">
        <v>487</v>
      </c>
      <c r="C470" s="4">
        <v>0.88</v>
      </c>
      <c r="D470" s="8">
        <v>0.9</v>
      </c>
      <c r="E470" s="14">
        <v>1</v>
      </c>
      <c r="F470" s="8">
        <v>204.04</v>
      </c>
      <c r="G470" s="14">
        <v>105.28</v>
      </c>
      <c r="H470" s="75">
        <f t="shared" si="7"/>
        <v>229.60008710799741</v>
      </c>
    </row>
    <row r="471" spans="2:8" x14ac:dyDescent="0.25">
      <c r="B471" s="16" t="s">
        <v>488</v>
      </c>
      <c r="C471" s="4">
        <v>0.88</v>
      </c>
      <c r="D471" s="8">
        <v>0.9</v>
      </c>
      <c r="E471" s="14">
        <v>1</v>
      </c>
      <c r="F471" s="8">
        <v>197.39</v>
      </c>
      <c r="G471" s="14">
        <v>104.66</v>
      </c>
      <c r="H471" s="75">
        <f t="shared" si="7"/>
        <v>223.42007004743328</v>
      </c>
    </row>
    <row r="472" spans="2:8" x14ac:dyDescent="0.25">
      <c r="B472" s="16" t="s">
        <v>489</v>
      </c>
      <c r="C472" s="4">
        <v>0.87</v>
      </c>
      <c r="D472" s="8">
        <v>0.9</v>
      </c>
      <c r="E472" s="14">
        <v>1</v>
      </c>
      <c r="F472" s="8">
        <v>196.84</v>
      </c>
      <c r="G472" s="14">
        <v>105.98</v>
      </c>
      <c r="H472" s="75">
        <f t="shared" si="7"/>
        <v>223.55703075501785</v>
      </c>
    </row>
    <row r="473" spans="2:8" x14ac:dyDescent="0.25">
      <c r="B473" s="16" t="s">
        <v>490</v>
      </c>
      <c r="C473" s="4">
        <v>0.88</v>
      </c>
      <c r="D473" s="8">
        <v>0.9</v>
      </c>
      <c r="E473" s="14">
        <v>1</v>
      </c>
      <c r="F473" s="8">
        <v>201.53</v>
      </c>
      <c r="G473" s="14">
        <v>103.82</v>
      </c>
      <c r="H473" s="75">
        <f t="shared" si="7"/>
        <v>226.70009550064157</v>
      </c>
    </row>
    <row r="474" spans="2:8" x14ac:dyDescent="0.25">
      <c r="B474" s="16" t="s">
        <v>491</v>
      </c>
      <c r="C474" s="4">
        <v>0.87</v>
      </c>
      <c r="D474" s="8">
        <v>0.9</v>
      </c>
      <c r="E474" s="14">
        <v>1</v>
      </c>
      <c r="F474" s="8">
        <v>194.74</v>
      </c>
      <c r="G474" s="14">
        <v>105.32</v>
      </c>
      <c r="H474" s="75">
        <f t="shared" si="7"/>
        <v>221.39550582611201</v>
      </c>
    </row>
    <row r="475" spans="2:8" x14ac:dyDescent="0.25">
      <c r="B475" s="16" t="s">
        <v>492</v>
      </c>
      <c r="C475" s="4">
        <v>0.89</v>
      </c>
      <c r="D475" s="8">
        <v>0.9</v>
      </c>
      <c r="E475" s="14">
        <v>1</v>
      </c>
      <c r="F475" s="8">
        <v>204.88</v>
      </c>
      <c r="G475" s="14">
        <v>103.6</v>
      </c>
      <c r="H475" s="75">
        <f t="shared" si="7"/>
        <v>229.58391581293318</v>
      </c>
    </row>
    <row r="476" spans="2:8" x14ac:dyDescent="0.25">
      <c r="B476" s="16" t="s">
        <v>493</v>
      </c>
      <c r="C476" s="4">
        <v>0.87</v>
      </c>
      <c r="D476" s="8">
        <v>0.9</v>
      </c>
      <c r="E476" s="14">
        <v>1</v>
      </c>
      <c r="F476" s="8">
        <v>193.34</v>
      </c>
      <c r="G476" s="14">
        <v>103.91</v>
      </c>
      <c r="H476" s="75">
        <f t="shared" si="7"/>
        <v>219.49406301765887</v>
      </c>
    </row>
    <row r="477" spans="2:8" x14ac:dyDescent="0.25">
      <c r="B477" s="16" t="s">
        <v>494</v>
      </c>
      <c r="C477" s="4">
        <v>0.88</v>
      </c>
      <c r="D477" s="8">
        <v>0.9</v>
      </c>
      <c r="E477" s="14">
        <v>1</v>
      </c>
      <c r="F477" s="8">
        <v>205.12</v>
      </c>
      <c r="G477" s="14">
        <v>105.51</v>
      </c>
      <c r="H477" s="75">
        <f t="shared" si="7"/>
        <v>230.66550348936011</v>
      </c>
    </row>
    <row r="478" spans="2:8" x14ac:dyDescent="0.25">
      <c r="B478" s="16" t="s">
        <v>495</v>
      </c>
      <c r="C478" s="4">
        <v>0.87</v>
      </c>
      <c r="D478" s="8">
        <v>0.9</v>
      </c>
      <c r="E478" s="14">
        <v>1</v>
      </c>
      <c r="F478" s="8">
        <v>192.42</v>
      </c>
      <c r="G478" s="14">
        <v>104.99</v>
      </c>
      <c r="H478" s="75">
        <f t="shared" si="7"/>
        <v>219.19935332933807</v>
      </c>
    </row>
    <row r="479" spans="2:8" x14ac:dyDescent="0.25">
      <c r="B479" s="16" t="s">
        <v>496</v>
      </c>
      <c r="C479" s="4">
        <v>0.87</v>
      </c>
      <c r="D479" s="8">
        <v>0.9</v>
      </c>
      <c r="E479" s="14">
        <v>1</v>
      </c>
      <c r="F479" s="8">
        <v>192.68</v>
      </c>
      <c r="G479" s="14">
        <v>104.58</v>
      </c>
      <c r="H479" s="75">
        <f t="shared" si="7"/>
        <v>219.23174678864373</v>
      </c>
    </row>
    <row r="480" spans="2:8" x14ac:dyDescent="0.25">
      <c r="B480" s="16" t="s">
        <v>497</v>
      </c>
      <c r="C480" s="4">
        <v>0.87</v>
      </c>
      <c r="D480" s="8">
        <v>0.9</v>
      </c>
      <c r="E480" s="14">
        <v>1</v>
      </c>
      <c r="F480" s="8">
        <v>195.65</v>
      </c>
      <c r="G480" s="14">
        <v>104.85</v>
      </c>
      <c r="H480" s="75">
        <f t="shared" si="7"/>
        <v>221.97397369962093</v>
      </c>
    </row>
    <row r="481" spans="2:8" x14ac:dyDescent="0.25">
      <c r="B481" s="16" t="s">
        <v>498</v>
      </c>
      <c r="C481" s="4">
        <v>0.87</v>
      </c>
      <c r="D481" s="8">
        <v>0.9</v>
      </c>
      <c r="E481" s="14">
        <v>1</v>
      </c>
      <c r="F481" s="8">
        <v>190.33</v>
      </c>
      <c r="G481" s="14">
        <v>105.28</v>
      </c>
      <c r="H481" s="75">
        <f t="shared" si="7"/>
        <v>217.50721206433596</v>
      </c>
    </row>
    <row r="482" spans="2:8" x14ac:dyDescent="0.25">
      <c r="B482" s="16" t="s">
        <v>499</v>
      </c>
      <c r="C482" s="4">
        <v>0.88</v>
      </c>
      <c r="D482" s="8">
        <v>0.9</v>
      </c>
      <c r="E482" s="14">
        <v>1</v>
      </c>
      <c r="F482" s="8">
        <v>205.69</v>
      </c>
      <c r="G482" s="14">
        <v>108.67</v>
      </c>
      <c r="H482" s="75">
        <f t="shared" si="7"/>
        <v>232.63177985821284</v>
      </c>
    </row>
    <row r="483" spans="2:8" x14ac:dyDescent="0.25">
      <c r="B483" s="16" t="s">
        <v>500</v>
      </c>
      <c r="C483" s="4">
        <v>0.87</v>
      </c>
      <c r="D483" s="8">
        <v>0.9</v>
      </c>
      <c r="E483" s="14">
        <v>1</v>
      </c>
      <c r="F483" s="8">
        <v>195.3</v>
      </c>
      <c r="G483" s="14">
        <v>109.32</v>
      </c>
      <c r="H483" s="75">
        <f t="shared" si="7"/>
        <v>223.81454912493959</v>
      </c>
    </row>
    <row r="484" spans="2:8" x14ac:dyDescent="0.25">
      <c r="B484" s="16" t="s">
        <v>501</v>
      </c>
      <c r="C484" s="4">
        <v>0.88</v>
      </c>
      <c r="D484" s="8">
        <v>0.9</v>
      </c>
      <c r="E484" s="14">
        <v>1</v>
      </c>
      <c r="F484" s="8">
        <v>202.8</v>
      </c>
      <c r="G484" s="14">
        <v>107.27</v>
      </c>
      <c r="H484" s="75">
        <f t="shared" si="7"/>
        <v>229.42252047259876</v>
      </c>
    </row>
    <row r="485" spans="2:8" x14ac:dyDescent="0.25">
      <c r="B485" s="16" t="s">
        <v>502</v>
      </c>
      <c r="C485" s="4">
        <v>0.87</v>
      </c>
      <c r="D485" s="8">
        <v>0.9</v>
      </c>
      <c r="E485" s="14">
        <v>1</v>
      </c>
      <c r="F485" s="8">
        <v>193.08</v>
      </c>
      <c r="G485" s="14">
        <v>107.36</v>
      </c>
      <c r="H485" s="75">
        <f t="shared" si="7"/>
        <v>220.92092703046492</v>
      </c>
    </row>
    <row r="486" spans="2:8" x14ac:dyDescent="0.25">
      <c r="B486" s="16" t="s">
        <v>503</v>
      </c>
      <c r="C486" s="4">
        <v>0.86</v>
      </c>
      <c r="D486" s="8">
        <v>0.9</v>
      </c>
      <c r="E486" s="14">
        <v>1</v>
      </c>
      <c r="F486" s="8">
        <v>187.85</v>
      </c>
      <c r="G486" s="14">
        <v>109.93</v>
      </c>
      <c r="H486" s="75">
        <f t="shared" si="7"/>
        <v>217.65161933695785</v>
      </c>
    </row>
    <row r="487" spans="2:8" x14ac:dyDescent="0.25">
      <c r="B487" s="16" t="s">
        <v>504</v>
      </c>
      <c r="C487" s="4">
        <v>0.86</v>
      </c>
      <c r="D487" s="8">
        <v>0.9</v>
      </c>
      <c r="E487" s="14">
        <v>1</v>
      </c>
      <c r="F487" s="8">
        <v>193.97</v>
      </c>
      <c r="G487" s="14">
        <v>109.43</v>
      </c>
      <c r="H487" s="75">
        <f t="shared" si="7"/>
        <v>222.70897108109497</v>
      </c>
    </row>
    <row r="488" spans="2:8" x14ac:dyDescent="0.25">
      <c r="B488" s="16" t="s">
        <v>505</v>
      </c>
      <c r="C488" s="4">
        <v>0.85</v>
      </c>
      <c r="D488" s="8">
        <v>0.9</v>
      </c>
      <c r="E488" s="14">
        <v>1</v>
      </c>
      <c r="F488" s="8">
        <v>184.91</v>
      </c>
      <c r="G488" s="14">
        <v>109.26</v>
      </c>
      <c r="H488" s="75">
        <f t="shared" si="7"/>
        <v>214.77768901820318</v>
      </c>
    </row>
    <row r="489" spans="2:8" x14ac:dyDescent="0.25">
      <c r="B489" s="16" t="s">
        <v>506</v>
      </c>
      <c r="C489" s="4">
        <v>0.87</v>
      </c>
      <c r="D489" s="8">
        <v>0.9</v>
      </c>
      <c r="E489" s="14">
        <v>1</v>
      </c>
      <c r="F489" s="8">
        <v>198.97</v>
      </c>
      <c r="G489" s="14">
        <v>111.46</v>
      </c>
      <c r="H489" s="75">
        <f t="shared" si="7"/>
        <v>228.06225575487056</v>
      </c>
    </row>
    <row r="490" spans="2:8" x14ac:dyDescent="0.25">
      <c r="B490" s="16" t="s">
        <v>507</v>
      </c>
      <c r="C490" s="4">
        <v>0.85</v>
      </c>
      <c r="D490" s="8">
        <v>0.9</v>
      </c>
      <c r="E490" s="14">
        <v>1</v>
      </c>
      <c r="F490" s="8">
        <v>188.21</v>
      </c>
      <c r="G490" s="14">
        <v>111.84</v>
      </c>
      <c r="H490" s="75">
        <f t="shared" si="7"/>
        <v>218.93192937531975</v>
      </c>
    </row>
    <row r="491" spans="2:8" x14ac:dyDescent="0.25">
      <c r="B491" s="16" t="s">
        <v>508</v>
      </c>
      <c r="C491" s="4">
        <v>0.86</v>
      </c>
      <c r="D491" s="8">
        <v>0.9</v>
      </c>
      <c r="E491" s="14">
        <v>1</v>
      </c>
      <c r="F491" s="8">
        <v>195.95</v>
      </c>
      <c r="G491" s="14">
        <v>110.72</v>
      </c>
      <c r="H491" s="75">
        <f t="shared" si="7"/>
        <v>225.06736969183248</v>
      </c>
    </row>
    <row r="492" spans="2:8" x14ac:dyDescent="0.25">
      <c r="B492" s="16" t="s">
        <v>509</v>
      </c>
      <c r="C492" s="4">
        <v>0.86</v>
      </c>
      <c r="D492" s="8">
        <v>0.9</v>
      </c>
      <c r="E492" s="14">
        <v>1</v>
      </c>
      <c r="F492" s="8">
        <v>189.55</v>
      </c>
      <c r="G492" s="14">
        <v>109.86</v>
      </c>
      <c r="H492" s="75">
        <f t="shared" si="7"/>
        <v>219.08542192487388</v>
      </c>
    </row>
    <row r="493" spans="2:8" x14ac:dyDescent="0.25">
      <c r="B493" s="16" t="s">
        <v>510</v>
      </c>
      <c r="C493" s="4">
        <v>0.85</v>
      </c>
      <c r="D493" s="8">
        <v>0.9</v>
      </c>
      <c r="E493" s="14">
        <v>1</v>
      </c>
      <c r="F493" s="8">
        <v>188.83</v>
      </c>
      <c r="G493" s="14">
        <v>110.94</v>
      </c>
      <c r="H493" s="75">
        <f t="shared" si="7"/>
        <v>219.00788227824131</v>
      </c>
    </row>
    <row r="494" spans="2:8" x14ac:dyDescent="0.25">
      <c r="B494" s="16" t="s">
        <v>511</v>
      </c>
      <c r="C494" s="4">
        <v>0.87</v>
      </c>
      <c r="D494" s="8">
        <v>0.9</v>
      </c>
      <c r="E494" s="14">
        <v>1</v>
      </c>
      <c r="F494" s="8">
        <v>195.92</v>
      </c>
      <c r="G494" s="14">
        <v>110.45</v>
      </c>
      <c r="H494" s="75">
        <f t="shared" si="7"/>
        <v>224.90853452014665</v>
      </c>
    </row>
    <row r="495" spans="2:8" x14ac:dyDescent="0.25">
      <c r="B495" s="16" t="s">
        <v>512</v>
      </c>
      <c r="C495" s="4">
        <v>0.85</v>
      </c>
      <c r="D495" s="8">
        <v>0.9</v>
      </c>
      <c r="E495" s="14">
        <v>1</v>
      </c>
      <c r="F495" s="8">
        <v>184.27</v>
      </c>
      <c r="G495" s="14">
        <v>109.86</v>
      </c>
      <c r="H495" s="75">
        <f t="shared" si="7"/>
        <v>214.53356963421834</v>
      </c>
    </row>
    <row r="496" spans="2:8" x14ac:dyDescent="0.25">
      <c r="B496" s="16" t="s">
        <v>513</v>
      </c>
      <c r="C496" s="4">
        <v>0.87</v>
      </c>
      <c r="D496" s="8">
        <v>0.9</v>
      </c>
      <c r="E496" s="14">
        <v>1</v>
      </c>
      <c r="F496" s="8">
        <v>198.88</v>
      </c>
      <c r="G496" s="14">
        <v>110.33</v>
      </c>
      <c r="H496" s="75">
        <f t="shared" si="7"/>
        <v>227.43342608332662</v>
      </c>
    </row>
    <row r="497" spans="2:8" x14ac:dyDescent="0.25">
      <c r="B497" s="16" t="s">
        <v>514</v>
      </c>
      <c r="C497" s="4">
        <v>0.85</v>
      </c>
      <c r="D497" s="8">
        <v>0.9</v>
      </c>
      <c r="E497" s="14">
        <v>1</v>
      </c>
      <c r="F497" s="8">
        <v>190.3</v>
      </c>
      <c r="G497" s="14">
        <v>113.52</v>
      </c>
      <c r="H497" s="75">
        <f t="shared" si="7"/>
        <v>221.58718464748813</v>
      </c>
    </row>
    <row r="498" spans="2:8" x14ac:dyDescent="0.25">
      <c r="B498" s="16" t="s">
        <v>515</v>
      </c>
      <c r="C498" s="4">
        <v>0.86</v>
      </c>
      <c r="D498" s="8">
        <v>0.9</v>
      </c>
      <c r="E498" s="14">
        <v>1</v>
      </c>
      <c r="F498" s="8">
        <v>196.24</v>
      </c>
      <c r="G498" s="14">
        <v>113.52</v>
      </c>
      <c r="H498" s="75">
        <f t="shared" si="7"/>
        <v>226.70890586829623</v>
      </c>
    </row>
    <row r="499" spans="2:8" x14ac:dyDescent="0.25">
      <c r="B499" s="16" t="s">
        <v>516</v>
      </c>
      <c r="C499" s="4">
        <v>0.85</v>
      </c>
      <c r="D499" s="8">
        <v>0.9</v>
      </c>
      <c r="E499" s="14">
        <v>1</v>
      </c>
      <c r="F499" s="8">
        <v>188.76</v>
      </c>
      <c r="G499" s="14">
        <v>111.84</v>
      </c>
      <c r="H499" s="75">
        <f t="shared" si="7"/>
        <v>219.40492975318489</v>
      </c>
    </row>
    <row r="500" spans="2:8" x14ac:dyDescent="0.25">
      <c r="B500" s="16" t="s">
        <v>517</v>
      </c>
      <c r="C500" s="4">
        <v>0.85</v>
      </c>
      <c r="D500" s="8">
        <v>0.9</v>
      </c>
      <c r="E500" s="14">
        <v>1</v>
      </c>
      <c r="F500" s="8">
        <v>189.62</v>
      </c>
      <c r="G500" s="14">
        <v>113.8</v>
      </c>
      <c r="H500" s="75">
        <f t="shared" si="7"/>
        <v>221.14742684462777</v>
      </c>
    </row>
    <row r="501" spans="2:8" x14ac:dyDescent="0.25">
      <c r="B501" s="16" t="s">
        <v>518</v>
      </c>
      <c r="C501" s="4">
        <v>0.86</v>
      </c>
      <c r="D501" s="8">
        <v>0.9</v>
      </c>
      <c r="E501" s="14">
        <v>1</v>
      </c>
      <c r="F501" s="8">
        <v>197.17</v>
      </c>
      <c r="G501" s="14">
        <v>112.33</v>
      </c>
      <c r="H501" s="75">
        <f t="shared" si="7"/>
        <v>226.92297768185571</v>
      </c>
    </row>
    <row r="502" spans="2:8" x14ac:dyDescent="0.25">
      <c r="B502" s="16" t="s">
        <v>519</v>
      </c>
      <c r="C502" s="4">
        <v>0.85</v>
      </c>
      <c r="D502" s="8">
        <v>0.9</v>
      </c>
      <c r="E502" s="14">
        <v>1</v>
      </c>
      <c r="F502" s="8">
        <v>188.97</v>
      </c>
      <c r="G502" s="14">
        <v>112.09</v>
      </c>
      <c r="H502" s="75">
        <f t="shared" si="7"/>
        <v>219.7130606040524</v>
      </c>
    </row>
    <row r="503" spans="2:8" x14ac:dyDescent="0.25">
      <c r="B503" s="16" t="s">
        <v>520</v>
      </c>
      <c r="C503" s="4">
        <v>0.87</v>
      </c>
      <c r="D503" s="8">
        <v>0.9</v>
      </c>
      <c r="E503" s="14">
        <v>1</v>
      </c>
      <c r="F503" s="8">
        <v>195.28</v>
      </c>
      <c r="G503" s="14">
        <v>108.67</v>
      </c>
      <c r="H503" s="75">
        <f t="shared" si="7"/>
        <v>223.48030629118082</v>
      </c>
    </row>
    <row r="504" spans="2:8" x14ac:dyDescent="0.25">
      <c r="B504" s="16" t="s">
        <v>521</v>
      </c>
      <c r="C504" s="4">
        <v>0.85</v>
      </c>
      <c r="D504" s="8">
        <v>0.9</v>
      </c>
      <c r="E504" s="14">
        <v>1</v>
      </c>
      <c r="F504" s="8">
        <v>190.58</v>
      </c>
      <c r="G504" s="14">
        <v>112.61</v>
      </c>
      <c r="H504" s="75">
        <f t="shared" si="7"/>
        <v>221.36338563547497</v>
      </c>
    </row>
    <row r="505" spans="2:8" x14ac:dyDescent="0.25">
      <c r="B505" s="16" t="s">
        <v>522</v>
      </c>
      <c r="C505" s="4">
        <v>0.87</v>
      </c>
      <c r="D505" s="8">
        <v>0.9</v>
      </c>
      <c r="E505" s="14">
        <v>1</v>
      </c>
      <c r="F505" s="8">
        <v>203.61</v>
      </c>
      <c r="G505" s="14">
        <v>113.25</v>
      </c>
      <c r="H505" s="75">
        <f t="shared" si="7"/>
        <v>232.98625410096622</v>
      </c>
    </row>
    <row r="506" spans="2:8" x14ac:dyDescent="0.25">
      <c r="B506" s="16" t="s">
        <v>523</v>
      </c>
      <c r="C506" s="4">
        <v>0.85</v>
      </c>
      <c r="D506" s="8">
        <v>0.9</v>
      </c>
      <c r="E506" s="14">
        <v>1</v>
      </c>
      <c r="F506" s="8">
        <v>189.89</v>
      </c>
      <c r="G506" s="14">
        <v>112.09</v>
      </c>
      <c r="H506" s="75">
        <f t="shared" si="7"/>
        <v>220.50483033258024</v>
      </c>
    </row>
    <row r="507" spans="2:8" x14ac:dyDescent="0.25">
      <c r="B507" s="16" t="s">
        <v>524</v>
      </c>
      <c r="C507" s="4">
        <v>0.86</v>
      </c>
      <c r="D507" s="8">
        <v>0.9</v>
      </c>
      <c r="E507" s="14">
        <v>1</v>
      </c>
      <c r="F507" s="8">
        <v>193.26</v>
      </c>
      <c r="G507" s="14">
        <v>112.63</v>
      </c>
      <c r="H507" s="75">
        <f t="shared" si="7"/>
        <v>223.68492237967226</v>
      </c>
    </row>
    <row r="508" spans="2:8" x14ac:dyDescent="0.25">
      <c r="B508" s="16" t="s">
        <v>525</v>
      </c>
      <c r="C508" s="4">
        <v>0.86</v>
      </c>
      <c r="D508" s="8">
        <v>0.9</v>
      </c>
      <c r="E508" s="14">
        <v>1</v>
      </c>
      <c r="F508" s="8">
        <v>196.59</v>
      </c>
      <c r="G508" s="14">
        <v>112.44</v>
      </c>
      <c r="H508" s="75">
        <f t="shared" si="7"/>
        <v>226.47379914683287</v>
      </c>
    </row>
    <row r="509" spans="2:8" x14ac:dyDescent="0.25">
      <c r="B509" s="16" t="s">
        <v>526</v>
      </c>
      <c r="C509" s="4">
        <v>0.85</v>
      </c>
      <c r="D509" s="8">
        <v>0.9</v>
      </c>
      <c r="E509" s="14">
        <v>1</v>
      </c>
      <c r="F509" s="8">
        <v>190.83</v>
      </c>
      <c r="G509" s="14">
        <v>114.13</v>
      </c>
      <c r="H509" s="75">
        <f t="shared" si="7"/>
        <v>222.35499949405232</v>
      </c>
    </row>
    <row r="510" spans="2:8" x14ac:dyDescent="0.25">
      <c r="B510" s="16" t="s">
        <v>527</v>
      </c>
      <c r="C510" s="4">
        <v>0.86</v>
      </c>
      <c r="D510" s="8">
        <v>0.9</v>
      </c>
      <c r="E510" s="14">
        <v>1</v>
      </c>
      <c r="F510" s="8">
        <v>202.43</v>
      </c>
      <c r="G510" s="14">
        <v>114.14</v>
      </c>
      <c r="H510" s="75">
        <f t="shared" si="7"/>
        <v>232.3915757939603</v>
      </c>
    </row>
    <row r="511" spans="2:8" x14ac:dyDescent="0.25">
      <c r="B511" s="16" t="s">
        <v>528</v>
      </c>
      <c r="C511" s="4">
        <v>0.85</v>
      </c>
      <c r="D511" s="8">
        <v>0.9</v>
      </c>
      <c r="E511" s="14">
        <v>1</v>
      </c>
      <c r="F511" s="8">
        <v>187.92</v>
      </c>
      <c r="G511" s="14">
        <v>112.36</v>
      </c>
      <c r="H511" s="75">
        <f t="shared" si="7"/>
        <v>218.94907170390104</v>
      </c>
    </row>
    <row r="512" spans="2:8" x14ac:dyDescent="0.25">
      <c r="B512" s="16" t="s">
        <v>529</v>
      </c>
      <c r="C512" s="4">
        <v>0.86</v>
      </c>
      <c r="D512" s="8">
        <v>0.9</v>
      </c>
      <c r="E512" s="14">
        <v>1</v>
      </c>
      <c r="F512" s="8">
        <v>200.24</v>
      </c>
      <c r="G512" s="14">
        <v>114.88</v>
      </c>
      <c r="H512" s="75">
        <f t="shared" si="7"/>
        <v>230.85378922599475</v>
      </c>
    </row>
    <row r="513" spans="2:8" x14ac:dyDescent="0.25">
      <c r="B513" s="16" t="s">
        <v>530</v>
      </c>
      <c r="C513" s="4">
        <v>0.85</v>
      </c>
      <c r="D513" s="8">
        <v>0.9</v>
      </c>
      <c r="E513" s="14">
        <v>1</v>
      </c>
      <c r="F513" s="8">
        <v>187.64</v>
      </c>
      <c r="G513" s="14">
        <v>112.37</v>
      </c>
      <c r="H513" s="75">
        <f t="shared" si="7"/>
        <v>218.7139375988645</v>
      </c>
    </row>
    <row r="514" spans="2:8" x14ac:dyDescent="0.25">
      <c r="B514" s="16" t="s">
        <v>531</v>
      </c>
      <c r="C514" s="4">
        <v>0.85</v>
      </c>
      <c r="D514" s="8">
        <v>0.9</v>
      </c>
      <c r="E514" s="14">
        <v>1</v>
      </c>
      <c r="F514" s="8">
        <v>187.64</v>
      </c>
      <c r="G514" s="14">
        <v>113.12</v>
      </c>
      <c r="H514" s="75">
        <f t="shared" si="7"/>
        <v>219.10021451381556</v>
      </c>
    </row>
    <row r="515" spans="2:8" x14ac:dyDescent="0.25">
      <c r="B515" s="16" t="s">
        <v>532</v>
      </c>
      <c r="C515" s="4">
        <v>0.87</v>
      </c>
      <c r="D515" s="8">
        <v>0.9</v>
      </c>
      <c r="E515" s="14">
        <v>1</v>
      </c>
      <c r="F515" s="8">
        <v>203.92</v>
      </c>
      <c r="G515" s="14">
        <v>111.29</v>
      </c>
      <c r="H515" s="75">
        <f t="shared" si="7"/>
        <v>232.31192500601426</v>
      </c>
    </row>
    <row r="516" spans="2:8" x14ac:dyDescent="0.25">
      <c r="B516" s="16" t="s">
        <v>533</v>
      </c>
      <c r="C516" s="4">
        <v>0.87</v>
      </c>
      <c r="D516" s="8">
        <v>0.9</v>
      </c>
      <c r="E516" s="14">
        <v>1</v>
      </c>
      <c r="F516" s="8">
        <v>200.48</v>
      </c>
      <c r="G516" s="14">
        <v>110.86</v>
      </c>
      <c r="H516" s="75">
        <f t="shared" si="7"/>
        <v>229.08987319390613</v>
      </c>
    </row>
    <row r="517" spans="2:8" x14ac:dyDescent="0.25">
      <c r="B517" s="16" t="s">
        <v>534</v>
      </c>
      <c r="C517" s="4">
        <v>0.88</v>
      </c>
      <c r="D517" s="8">
        <v>0.9</v>
      </c>
      <c r="E517" s="14">
        <v>1</v>
      </c>
      <c r="F517" s="8">
        <v>210.88</v>
      </c>
      <c r="G517" s="14">
        <v>110.14</v>
      </c>
      <c r="H517" s="75">
        <f t="shared" si="7"/>
        <v>237.91005443234215</v>
      </c>
    </row>
    <row r="518" spans="2:8" x14ac:dyDescent="0.25">
      <c r="B518" s="16" t="s">
        <v>535</v>
      </c>
      <c r="C518" s="4">
        <v>0.86</v>
      </c>
      <c r="D518" s="8">
        <v>0.9</v>
      </c>
      <c r="E518" s="14">
        <v>1</v>
      </c>
      <c r="F518" s="8">
        <v>197</v>
      </c>
      <c r="G518" s="14">
        <v>111.63</v>
      </c>
      <c r="H518" s="75">
        <f t="shared" ref="H518:H578" si="8">SQRT((F518)^2+(G518)^2)</f>
        <v>226.42936404097415</v>
      </c>
    </row>
    <row r="519" spans="2:8" x14ac:dyDescent="0.25">
      <c r="B519" s="16" t="s">
        <v>536</v>
      </c>
      <c r="C519" s="4">
        <v>0.88</v>
      </c>
      <c r="D519" s="8">
        <v>0.9</v>
      </c>
      <c r="E519" s="14">
        <v>1</v>
      </c>
      <c r="F519" s="8">
        <v>212.27</v>
      </c>
      <c r="G519" s="14">
        <v>112.32</v>
      </c>
      <c r="H519" s="75">
        <f t="shared" si="8"/>
        <v>240.15481527548016</v>
      </c>
    </row>
    <row r="520" spans="2:8" x14ac:dyDescent="0.25">
      <c r="B520" s="16" t="s">
        <v>537</v>
      </c>
      <c r="C520" s="4">
        <v>0.86</v>
      </c>
      <c r="D520" s="8">
        <v>0.9</v>
      </c>
      <c r="E520" s="14">
        <v>1</v>
      </c>
      <c r="F520" s="8">
        <v>196.33</v>
      </c>
      <c r="G520" s="14">
        <v>110.61</v>
      </c>
      <c r="H520" s="75">
        <f t="shared" si="8"/>
        <v>225.34427217038379</v>
      </c>
    </row>
    <row r="521" spans="2:8" x14ac:dyDescent="0.25">
      <c r="B521" s="16" t="s">
        <v>538</v>
      </c>
      <c r="C521" s="4">
        <v>0.87</v>
      </c>
      <c r="D521" s="8">
        <v>0.9</v>
      </c>
      <c r="E521" s="14">
        <v>1</v>
      </c>
      <c r="F521" s="8">
        <v>204.8</v>
      </c>
      <c r="G521" s="14">
        <v>112.11</v>
      </c>
      <c r="H521" s="75">
        <f t="shared" si="8"/>
        <v>233.47739098251034</v>
      </c>
    </row>
    <row r="522" spans="2:8" x14ac:dyDescent="0.25">
      <c r="B522" s="16" t="s">
        <v>539</v>
      </c>
      <c r="C522" s="4">
        <v>0.86</v>
      </c>
      <c r="D522" s="8">
        <v>0.9</v>
      </c>
      <c r="E522" s="14">
        <v>1</v>
      </c>
      <c r="F522" s="8">
        <v>197.09</v>
      </c>
      <c r="G522" s="14">
        <v>114.28</v>
      </c>
      <c r="H522" s="75">
        <f t="shared" si="8"/>
        <v>227.82534209345545</v>
      </c>
    </row>
    <row r="523" spans="2:8" x14ac:dyDescent="0.25">
      <c r="B523" s="16" t="s">
        <v>540</v>
      </c>
      <c r="C523" s="4">
        <v>0.87</v>
      </c>
      <c r="D523" s="8">
        <v>0.9</v>
      </c>
      <c r="E523" s="14">
        <v>1</v>
      </c>
      <c r="F523" s="8">
        <v>202.22</v>
      </c>
      <c r="G523" s="14">
        <v>112.02</v>
      </c>
      <c r="H523" s="75">
        <f t="shared" si="8"/>
        <v>231.17397950461466</v>
      </c>
    </row>
    <row r="524" spans="2:8" x14ac:dyDescent="0.25">
      <c r="B524" s="16" t="s">
        <v>541</v>
      </c>
      <c r="C524" s="4">
        <v>0.86</v>
      </c>
      <c r="D524" s="8">
        <v>0.9</v>
      </c>
      <c r="E524" s="14">
        <v>1</v>
      </c>
      <c r="F524" s="8">
        <v>197.62</v>
      </c>
      <c r="G524" s="14">
        <v>113.01</v>
      </c>
      <c r="H524" s="75">
        <f t="shared" si="8"/>
        <v>227.65088293261681</v>
      </c>
    </row>
    <row r="525" spans="2:8" x14ac:dyDescent="0.25">
      <c r="B525" s="16" t="s">
        <v>542</v>
      </c>
      <c r="C525" s="4">
        <v>0.85</v>
      </c>
      <c r="D525" s="8">
        <v>0.9</v>
      </c>
      <c r="E525" s="14">
        <v>1</v>
      </c>
      <c r="F525" s="8">
        <v>194.87</v>
      </c>
      <c r="G525" s="14">
        <v>114.28</v>
      </c>
      <c r="H525" s="75">
        <f t="shared" si="8"/>
        <v>225.90758132475327</v>
      </c>
    </row>
    <row r="526" spans="2:8" x14ac:dyDescent="0.25">
      <c r="B526" s="16" t="s">
        <v>543</v>
      </c>
      <c r="C526" s="4">
        <v>0.86</v>
      </c>
      <c r="D526" s="8">
        <v>0.9</v>
      </c>
      <c r="E526" s="14">
        <v>1</v>
      </c>
      <c r="F526" s="8">
        <v>201.38</v>
      </c>
      <c r="G526" s="14">
        <v>115.15</v>
      </c>
      <c r="H526" s="75">
        <f t="shared" si="8"/>
        <v>231.97721202738859</v>
      </c>
    </row>
    <row r="527" spans="2:8" x14ac:dyDescent="0.25">
      <c r="B527" s="16" t="s">
        <v>544</v>
      </c>
      <c r="C527" s="4">
        <v>0.86</v>
      </c>
      <c r="D527" s="8">
        <v>0.9</v>
      </c>
      <c r="E527" s="14">
        <v>1</v>
      </c>
      <c r="F527" s="8">
        <v>196.92</v>
      </c>
      <c r="G527" s="14">
        <v>113.61</v>
      </c>
      <c r="H527" s="75">
        <f t="shared" si="8"/>
        <v>227.34273355442878</v>
      </c>
    </row>
    <row r="528" spans="2:8" x14ac:dyDescent="0.25">
      <c r="B528" s="16" t="s">
        <v>545</v>
      </c>
      <c r="C528" s="4">
        <v>0.87</v>
      </c>
      <c r="D528" s="8">
        <v>0.9</v>
      </c>
      <c r="E528" s="14">
        <v>1</v>
      </c>
      <c r="F528" s="8">
        <v>203.73</v>
      </c>
      <c r="G528" s="14">
        <v>112.72</v>
      </c>
      <c r="H528" s="75">
        <f t="shared" si="8"/>
        <v>232.83408534834413</v>
      </c>
    </row>
    <row r="529" spans="2:8" x14ac:dyDescent="0.25">
      <c r="B529" s="16" t="s">
        <v>546</v>
      </c>
      <c r="C529" s="4">
        <v>0.86</v>
      </c>
      <c r="D529" s="8">
        <v>0.9</v>
      </c>
      <c r="E529" s="14">
        <v>1</v>
      </c>
      <c r="F529" s="8">
        <v>192.55</v>
      </c>
      <c r="G529" s="14">
        <v>112.38</v>
      </c>
      <c r="H529" s="75">
        <f t="shared" si="8"/>
        <v>222.94565907413403</v>
      </c>
    </row>
    <row r="530" spans="2:8" x14ac:dyDescent="0.25">
      <c r="B530" s="16" t="s">
        <v>547</v>
      </c>
      <c r="C530" s="4">
        <v>0.86</v>
      </c>
      <c r="D530" s="8">
        <v>0.9</v>
      </c>
      <c r="E530" s="14">
        <v>1</v>
      </c>
      <c r="F530" s="8">
        <v>203</v>
      </c>
      <c r="G530" s="14">
        <v>113.96</v>
      </c>
      <c r="H530" s="75">
        <f t="shared" si="8"/>
        <v>232.80008934706188</v>
      </c>
    </row>
    <row r="531" spans="2:8" x14ac:dyDescent="0.25">
      <c r="B531" s="16" t="s">
        <v>548</v>
      </c>
      <c r="C531" s="4">
        <v>0.85</v>
      </c>
      <c r="D531" s="8">
        <v>0.9</v>
      </c>
      <c r="E531" s="14">
        <v>1</v>
      </c>
      <c r="F531" s="8">
        <v>195.13</v>
      </c>
      <c r="G531" s="14">
        <v>115.14</v>
      </c>
      <c r="H531" s="75">
        <f t="shared" si="8"/>
        <v>226.56773049134776</v>
      </c>
    </row>
    <row r="532" spans="2:8" x14ac:dyDescent="0.25">
      <c r="B532" s="16" t="s">
        <v>549</v>
      </c>
      <c r="C532" s="4">
        <v>0.86</v>
      </c>
      <c r="D532" s="8">
        <v>0.9</v>
      </c>
      <c r="E532" s="14">
        <v>1</v>
      </c>
      <c r="F532" s="8">
        <v>204.79</v>
      </c>
      <c r="G532" s="14">
        <v>114.54</v>
      </c>
      <c r="H532" s="75">
        <f t="shared" si="8"/>
        <v>234.64516977768793</v>
      </c>
    </row>
    <row r="533" spans="2:8" x14ac:dyDescent="0.25">
      <c r="B533" s="16" t="s">
        <v>550</v>
      </c>
      <c r="C533" s="4">
        <v>0.85</v>
      </c>
      <c r="D533" s="8">
        <v>0.9</v>
      </c>
      <c r="E533" s="14">
        <v>1</v>
      </c>
      <c r="F533" s="8">
        <v>193.25</v>
      </c>
      <c r="G533" s="14">
        <v>114.91</v>
      </c>
      <c r="H533" s="75">
        <f t="shared" si="8"/>
        <v>224.83298379019035</v>
      </c>
    </row>
    <row r="534" spans="2:8" x14ac:dyDescent="0.25">
      <c r="B534" s="16" t="s">
        <v>551</v>
      </c>
      <c r="C534" s="4">
        <v>0.86</v>
      </c>
      <c r="D534" s="8">
        <v>0.9</v>
      </c>
      <c r="E534" s="14">
        <v>1</v>
      </c>
      <c r="F534" s="8">
        <v>200.94</v>
      </c>
      <c r="G534" s="14">
        <v>113.43</v>
      </c>
      <c r="H534" s="75">
        <f t="shared" si="8"/>
        <v>230.74498586101498</v>
      </c>
    </row>
    <row r="535" spans="2:8" x14ac:dyDescent="0.25">
      <c r="B535" s="16" t="s">
        <v>552</v>
      </c>
      <c r="C535" s="4">
        <v>0.85</v>
      </c>
      <c r="D535" s="8">
        <v>0.9</v>
      </c>
      <c r="E535" s="14">
        <v>1</v>
      </c>
      <c r="F535" s="8">
        <v>191.22</v>
      </c>
      <c r="G535" s="14">
        <v>114.13</v>
      </c>
      <c r="H535" s="75">
        <f t="shared" si="8"/>
        <v>222.6897961290548</v>
      </c>
    </row>
    <row r="536" spans="2:8" x14ac:dyDescent="0.25">
      <c r="B536" s="16" t="s">
        <v>553</v>
      </c>
      <c r="C536" s="4">
        <v>0.85</v>
      </c>
      <c r="D536" s="8">
        <v>0.9</v>
      </c>
      <c r="E536" s="14">
        <v>1</v>
      </c>
      <c r="F536" s="8">
        <v>197.55</v>
      </c>
      <c r="G536" s="14">
        <v>117.8</v>
      </c>
      <c r="H536" s="75">
        <f t="shared" si="8"/>
        <v>230.00617926481888</v>
      </c>
    </row>
    <row r="537" spans="2:8" x14ac:dyDescent="0.25">
      <c r="B537" s="16" t="s">
        <v>554</v>
      </c>
      <c r="C537" s="4">
        <v>0.86</v>
      </c>
      <c r="D537" s="8">
        <v>0.9</v>
      </c>
      <c r="E537" s="14">
        <v>1</v>
      </c>
      <c r="F537" s="8">
        <v>196.55</v>
      </c>
      <c r="G537" s="14">
        <v>114.88</v>
      </c>
      <c r="H537" s="75">
        <f t="shared" si="8"/>
        <v>227.66052995633655</v>
      </c>
    </row>
    <row r="538" spans="2:8" x14ac:dyDescent="0.25">
      <c r="B538" s="16" t="s">
        <v>555</v>
      </c>
      <c r="C538" s="4">
        <v>0.85</v>
      </c>
      <c r="D538" s="8">
        <v>0.9</v>
      </c>
      <c r="E538" s="14">
        <v>1</v>
      </c>
      <c r="F538" s="8">
        <v>193.66</v>
      </c>
      <c r="G538" s="14">
        <v>116.28</v>
      </c>
      <c r="H538" s="75">
        <f t="shared" si="8"/>
        <v>225.88765791870966</v>
      </c>
    </row>
    <row r="539" spans="2:8" x14ac:dyDescent="0.25">
      <c r="B539" s="16" t="s">
        <v>556</v>
      </c>
      <c r="C539" s="4">
        <v>0.86</v>
      </c>
      <c r="D539" s="8">
        <v>0.9</v>
      </c>
      <c r="E539" s="14">
        <v>1</v>
      </c>
      <c r="F539" s="8">
        <v>201.59</v>
      </c>
      <c r="G539" s="14">
        <v>116.04</v>
      </c>
      <c r="H539" s="75">
        <f t="shared" si="8"/>
        <v>232.60225643789445</v>
      </c>
    </row>
    <row r="540" spans="2:8" x14ac:dyDescent="0.25">
      <c r="B540" s="16" t="s">
        <v>557</v>
      </c>
      <c r="C540" s="4">
        <v>0.85</v>
      </c>
      <c r="D540" s="8">
        <v>0.9</v>
      </c>
      <c r="E540" s="14">
        <v>1</v>
      </c>
      <c r="F540" s="8">
        <v>189.55</v>
      </c>
      <c r="G540" s="14">
        <v>114.36</v>
      </c>
      <c r="H540" s="75">
        <f t="shared" si="8"/>
        <v>221.3761778060142</v>
      </c>
    </row>
    <row r="541" spans="2:8" x14ac:dyDescent="0.25">
      <c r="B541" s="16" t="s">
        <v>558</v>
      </c>
      <c r="C541" s="4">
        <v>0.86</v>
      </c>
      <c r="D541" s="8">
        <v>0.9</v>
      </c>
      <c r="E541" s="14">
        <v>1</v>
      </c>
      <c r="F541" s="8">
        <v>208.2</v>
      </c>
      <c r="G541" s="14">
        <v>116.67</v>
      </c>
      <c r="H541" s="75">
        <f t="shared" si="8"/>
        <v>238.66111727719704</v>
      </c>
    </row>
    <row r="542" spans="2:8" x14ac:dyDescent="0.25">
      <c r="B542" s="16" t="s">
        <v>559</v>
      </c>
      <c r="C542" s="4">
        <v>0.85</v>
      </c>
      <c r="D542" s="8">
        <v>0.9</v>
      </c>
      <c r="E542" s="14">
        <v>1</v>
      </c>
      <c r="F542" s="8">
        <v>194.3</v>
      </c>
      <c r="G542" s="14">
        <v>115.98</v>
      </c>
      <c r="H542" s="75">
        <f t="shared" si="8"/>
        <v>226.28267808208389</v>
      </c>
    </row>
    <row r="543" spans="2:8" x14ac:dyDescent="0.25">
      <c r="B543" s="16" t="s">
        <v>560</v>
      </c>
      <c r="C543" s="4">
        <v>0.86</v>
      </c>
      <c r="D543" s="8">
        <v>0.9</v>
      </c>
      <c r="E543" s="14">
        <v>1</v>
      </c>
      <c r="F543" s="8">
        <v>208.26</v>
      </c>
      <c r="G543" s="14">
        <v>118.1</v>
      </c>
      <c r="H543" s="75">
        <f t="shared" si="8"/>
        <v>239.41561686740488</v>
      </c>
    </row>
    <row r="544" spans="2:8" x14ac:dyDescent="0.25">
      <c r="B544" s="16" t="s">
        <v>561</v>
      </c>
      <c r="C544" s="4">
        <v>0.85</v>
      </c>
      <c r="D544" s="8">
        <v>0.9</v>
      </c>
      <c r="E544" s="14">
        <v>1</v>
      </c>
      <c r="F544" s="8">
        <v>192.37</v>
      </c>
      <c r="G544" s="14">
        <v>114.59</v>
      </c>
      <c r="H544" s="75">
        <f t="shared" si="8"/>
        <v>223.91311931193312</v>
      </c>
    </row>
    <row r="545" spans="2:8" x14ac:dyDescent="0.25">
      <c r="B545" s="16" t="s">
        <v>562</v>
      </c>
      <c r="C545" s="4">
        <v>0.93</v>
      </c>
      <c r="D545" s="8">
        <v>0.9</v>
      </c>
      <c r="E545" s="14">
        <v>1</v>
      </c>
      <c r="F545" s="8">
        <v>38.07</v>
      </c>
      <c r="G545" s="14">
        <v>7.69</v>
      </c>
      <c r="H545" s="75">
        <f t="shared" si="8"/>
        <v>38.83891090131133</v>
      </c>
    </row>
    <row r="546" spans="2:8" x14ac:dyDescent="0.25">
      <c r="B546" s="16" t="s">
        <v>563</v>
      </c>
      <c r="C546" s="4">
        <v>0.77</v>
      </c>
      <c r="D546" s="8">
        <v>0.9</v>
      </c>
      <c r="E546" s="14">
        <v>1</v>
      </c>
      <c r="F546" s="8">
        <v>13.48</v>
      </c>
      <c r="G546" s="14">
        <v>11.18</v>
      </c>
      <c r="H546" s="75">
        <f t="shared" si="8"/>
        <v>17.512932364398601</v>
      </c>
    </row>
    <row r="547" spans="2:8" x14ac:dyDescent="0.25">
      <c r="B547" s="16" t="s">
        <v>564</v>
      </c>
      <c r="C547" s="4">
        <v>0.91</v>
      </c>
      <c r="D547" s="8">
        <v>0.9</v>
      </c>
      <c r="E547" s="14">
        <v>1</v>
      </c>
      <c r="F547" s="8">
        <v>55.78</v>
      </c>
      <c r="G547" s="14">
        <v>23.64</v>
      </c>
      <c r="H547" s="75">
        <f t="shared" si="8"/>
        <v>60.582654283218723</v>
      </c>
    </row>
    <row r="548" spans="2:8" x14ac:dyDescent="0.25">
      <c r="B548" s="16" t="s">
        <v>565</v>
      </c>
      <c r="C548" s="4">
        <v>0.99</v>
      </c>
      <c r="D548" s="8">
        <v>0.9</v>
      </c>
      <c r="E548" s="14">
        <v>1</v>
      </c>
      <c r="F548" s="8">
        <v>105.53</v>
      </c>
      <c r="G548" s="14">
        <v>11.64</v>
      </c>
      <c r="H548" s="75">
        <f t="shared" si="8"/>
        <v>106.17000753508498</v>
      </c>
    </row>
    <row r="549" spans="2:8" x14ac:dyDescent="0.25">
      <c r="B549" s="16" t="s">
        <v>566</v>
      </c>
      <c r="C549" s="4">
        <v>0.96</v>
      </c>
      <c r="D549" s="8">
        <v>0.9</v>
      </c>
      <c r="E549" s="14">
        <v>1</v>
      </c>
      <c r="F549" s="8">
        <v>106.12</v>
      </c>
      <c r="G549" s="14">
        <v>27.19</v>
      </c>
      <c r="H549" s="75">
        <f t="shared" si="8"/>
        <v>109.54793699563676</v>
      </c>
    </row>
    <row r="550" spans="2:8" x14ac:dyDescent="0.25">
      <c r="B550" s="16" t="s">
        <v>567</v>
      </c>
      <c r="C550" s="4">
        <v>0.93</v>
      </c>
      <c r="D550" s="8">
        <v>0.9</v>
      </c>
      <c r="E550" s="14">
        <v>1</v>
      </c>
      <c r="F550" s="8">
        <v>76.31</v>
      </c>
      <c r="G550" s="14">
        <v>28.24</v>
      </c>
      <c r="H550" s="75">
        <f t="shared" si="8"/>
        <v>81.367768188638436</v>
      </c>
    </row>
    <row r="551" spans="2:8" x14ac:dyDescent="0.25">
      <c r="B551" s="16" t="s">
        <v>568</v>
      </c>
      <c r="C551" s="4">
        <v>0.91</v>
      </c>
      <c r="D551" s="8">
        <v>0.9</v>
      </c>
      <c r="E551" s="14">
        <v>1</v>
      </c>
      <c r="F551" s="8">
        <v>62.1</v>
      </c>
      <c r="G551" s="14">
        <v>24.84</v>
      </c>
      <c r="H551" s="75">
        <f t="shared" si="8"/>
        <v>66.883746904610547</v>
      </c>
    </row>
    <row r="552" spans="2:8" x14ac:dyDescent="0.25">
      <c r="B552" s="16" t="s">
        <v>569</v>
      </c>
      <c r="C552" s="4">
        <v>0.97</v>
      </c>
      <c r="D552" s="8">
        <v>0.9</v>
      </c>
      <c r="E552" s="14">
        <v>1</v>
      </c>
      <c r="F552" s="8">
        <v>111.7</v>
      </c>
      <c r="G552" s="14">
        <v>25.4</v>
      </c>
      <c r="H552" s="75">
        <f t="shared" si="8"/>
        <v>114.55151679484651</v>
      </c>
    </row>
    <row r="553" spans="2:8" x14ac:dyDescent="0.25">
      <c r="B553" s="16" t="s">
        <v>570</v>
      </c>
      <c r="C553" s="4">
        <v>0.96</v>
      </c>
      <c r="D553" s="8">
        <v>0.9</v>
      </c>
      <c r="E553" s="14">
        <v>1</v>
      </c>
      <c r="F553" s="8">
        <v>126.84</v>
      </c>
      <c r="G553" s="14">
        <v>36.159999999999997</v>
      </c>
      <c r="H553" s="75">
        <f t="shared" si="8"/>
        <v>131.89363593441499</v>
      </c>
    </row>
    <row r="554" spans="2:8" x14ac:dyDescent="0.25">
      <c r="B554" s="16" t="s">
        <v>571</v>
      </c>
      <c r="C554" s="4">
        <v>0.86</v>
      </c>
      <c r="D554" s="8">
        <v>0.9</v>
      </c>
      <c r="E554" s="14">
        <v>1</v>
      </c>
      <c r="F554" s="8">
        <v>140.32</v>
      </c>
      <c r="G554" s="14">
        <v>72.010000000000005</v>
      </c>
      <c r="H554" s="75">
        <f t="shared" si="8"/>
        <v>157.71855471059834</v>
      </c>
    </row>
    <row r="555" spans="2:8" x14ac:dyDescent="0.25">
      <c r="B555" s="16" t="s">
        <v>572</v>
      </c>
      <c r="C555" s="4">
        <v>0.86</v>
      </c>
      <c r="D555" s="8">
        <v>0.9</v>
      </c>
      <c r="E555" s="14">
        <v>1</v>
      </c>
      <c r="F555" s="8">
        <v>145.72999999999999</v>
      </c>
      <c r="G555" s="14">
        <v>73.98</v>
      </c>
      <c r="H555" s="75">
        <f t="shared" si="8"/>
        <v>163.43277914788084</v>
      </c>
    </row>
    <row r="556" spans="2:8" x14ac:dyDescent="0.25">
      <c r="B556" s="16" t="s">
        <v>573</v>
      </c>
      <c r="C556" s="4">
        <v>0.86</v>
      </c>
      <c r="D556" s="8">
        <v>0.9</v>
      </c>
      <c r="E556" s="14">
        <v>1</v>
      </c>
      <c r="F556" s="8">
        <v>171.03</v>
      </c>
      <c r="G556" s="14">
        <v>94.93</v>
      </c>
      <c r="H556" s="75">
        <f t="shared" si="8"/>
        <v>195.60921706300039</v>
      </c>
    </row>
    <row r="557" spans="2:8" x14ac:dyDescent="0.25">
      <c r="B557" s="16" t="s">
        <v>574</v>
      </c>
      <c r="C557" s="4">
        <v>0.92</v>
      </c>
      <c r="D557" s="8">
        <v>0.9</v>
      </c>
      <c r="E557" s="14">
        <v>1</v>
      </c>
      <c r="F557" s="8">
        <v>276.37</v>
      </c>
      <c r="G557" s="14">
        <v>114.19</v>
      </c>
      <c r="H557" s="75">
        <f t="shared" si="8"/>
        <v>299.03132444611884</v>
      </c>
    </row>
    <row r="558" spans="2:8" x14ac:dyDescent="0.25">
      <c r="B558" s="16" t="s">
        <v>575</v>
      </c>
      <c r="C558" s="4">
        <v>0.89</v>
      </c>
      <c r="D558" s="8">
        <v>0.9</v>
      </c>
      <c r="E558" s="14">
        <v>1</v>
      </c>
      <c r="F558" s="8">
        <v>231.29</v>
      </c>
      <c r="G558" s="14">
        <v>113.52</v>
      </c>
      <c r="H558" s="75">
        <f t="shared" si="8"/>
        <v>257.64676303031638</v>
      </c>
    </row>
    <row r="559" spans="2:8" x14ac:dyDescent="0.25">
      <c r="B559" s="16" t="s">
        <v>576</v>
      </c>
      <c r="C559" s="4">
        <v>0.89</v>
      </c>
      <c r="D559" s="8">
        <v>0.9</v>
      </c>
      <c r="E559" s="14">
        <v>1</v>
      </c>
      <c r="F559" s="8">
        <v>239.43</v>
      </c>
      <c r="G559" s="14">
        <v>116.09</v>
      </c>
      <c r="H559" s="75">
        <f t="shared" si="8"/>
        <v>266.08948306913595</v>
      </c>
    </row>
    <row r="560" spans="2:8" x14ac:dyDescent="0.25">
      <c r="B560" s="16" t="s">
        <v>577</v>
      </c>
      <c r="C560" s="4">
        <v>0.88</v>
      </c>
      <c r="D560" s="8">
        <v>0.9</v>
      </c>
      <c r="E560" s="14">
        <v>1</v>
      </c>
      <c r="F560" s="8">
        <v>228.71</v>
      </c>
      <c r="G560" s="14">
        <v>115.63</v>
      </c>
      <c r="H560" s="75">
        <f t="shared" si="8"/>
        <v>256.27828819468886</v>
      </c>
    </row>
    <row r="561" spans="2:8" x14ac:dyDescent="0.25">
      <c r="B561" s="16" t="s">
        <v>578</v>
      </c>
      <c r="C561" s="4">
        <v>0.87</v>
      </c>
      <c r="D561" s="8">
        <v>0.9</v>
      </c>
      <c r="E561" s="14">
        <v>1</v>
      </c>
      <c r="F561" s="8">
        <v>216.24</v>
      </c>
      <c r="G561" s="14">
        <v>114.53</v>
      </c>
      <c r="H561" s="75">
        <f t="shared" si="8"/>
        <v>244.69748364051478</v>
      </c>
    </row>
    <row r="562" spans="2:8" x14ac:dyDescent="0.25">
      <c r="B562" s="16" t="s">
        <v>579</v>
      </c>
      <c r="C562" s="4">
        <v>0.87</v>
      </c>
      <c r="D562" s="8">
        <v>0.9</v>
      </c>
      <c r="E562" s="14">
        <v>1</v>
      </c>
      <c r="F562" s="8">
        <v>204.84</v>
      </c>
      <c r="G562" s="14">
        <v>112.95</v>
      </c>
      <c r="H562" s="75">
        <f t="shared" si="8"/>
        <v>233.91692563814189</v>
      </c>
    </row>
    <row r="563" spans="2:8" x14ac:dyDescent="0.25">
      <c r="B563" s="16" t="s">
        <v>580</v>
      </c>
      <c r="C563" s="4">
        <v>0.86</v>
      </c>
      <c r="D563" s="8">
        <v>0.9</v>
      </c>
      <c r="E563" s="14">
        <v>1</v>
      </c>
      <c r="F563" s="8">
        <v>209.81</v>
      </c>
      <c r="G563" s="14">
        <v>117.62</v>
      </c>
      <c r="H563" s="75">
        <f t="shared" si="8"/>
        <v>240.53004074335499</v>
      </c>
    </row>
    <row r="564" spans="2:8" x14ac:dyDescent="0.25">
      <c r="B564" s="16" t="s">
        <v>581</v>
      </c>
      <c r="C564" s="4">
        <v>0.89</v>
      </c>
      <c r="D564" s="8">
        <v>0.9</v>
      </c>
      <c r="E564" s="14">
        <v>1</v>
      </c>
      <c r="F564" s="8">
        <v>245.77</v>
      </c>
      <c r="G564" s="14">
        <v>118.97</v>
      </c>
      <c r="H564" s="75">
        <f t="shared" si="8"/>
        <v>273.0508264041697</v>
      </c>
    </row>
    <row r="565" spans="2:8" x14ac:dyDescent="0.25">
      <c r="B565" s="16" t="s">
        <v>582</v>
      </c>
      <c r="C565" s="4">
        <v>0.9</v>
      </c>
      <c r="D565" s="8">
        <v>0.9</v>
      </c>
      <c r="E565" s="14">
        <v>1</v>
      </c>
      <c r="F565" s="8">
        <v>264.52999999999997</v>
      </c>
      <c r="G565" s="14">
        <v>121.82</v>
      </c>
      <c r="H565" s="75">
        <f t="shared" si="8"/>
        <v>291.23226692796248</v>
      </c>
    </row>
    <row r="566" spans="2:8" x14ac:dyDescent="0.25">
      <c r="B566" s="16" t="s">
        <v>583</v>
      </c>
      <c r="C566" s="4">
        <v>0.87</v>
      </c>
      <c r="D566" s="8">
        <v>0.9</v>
      </c>
      <c r="E566" s="14">
        <v>1</v>
      </c>
      <c r="F566" s="8">
        <v>234.11</v>
      </c>
      <c r="G566" s="14">
        <v>124.14</v>
      </c>
      <c r="H566" s="75">
        <f t="shared" si="8"/>
        <v>264.98722931492381</v>
      </c>
    </row>
    <row r="567" spans="2:8" x14ac:dyDescent="0.25">
      <c r="B567" s="16" t="s">
        <v>584</v>
      </c>
      <c r="C567" s="4">
        <v>0.89</v>
      </c>
      <c r="D567" s="8">
        <v>0.9</v>
      </c>
      <c r="E567" s="14">
        <v>1</v>
      </c>
      <c r="F567" s="8">
        <v>252.69</v>
      </c>
      <c r="G567" s="14">
        <v>123.04</v>
      </c>
      <c r="H567" s="75">
        <f t="shared" si="8"/>
        <v>281.05351394351931</v>
      </c>
    </row>
    <row r="568" spans="2:8" x14ac:dyDescent="0.25">
      <c r="B568" s="16" t="s">
        <v>585</v>
      </c>
      <c r="C568" s="4">
        <v>0.9</v>
      </c>
      <c r="D568" s="8">
        <v>0.9</v>
      </c>
      <c r="E568" s="14">
        <v>1</v>
      </c>
      <c r="F568" s="8">
        <v>266.37</v>
      </c>
      <c r="G568" s="14">
        <v>123.17</v>
      </c>
      <c r="H568" s="75">
        <f t="shared" si="8"/>
        <v>293.46861126873517</v>
      </c>
    </row>
    <row r="569" spans="2:8" x14ac:dyDescent="0.25">
      <c r="B569" s="16" t="s">
        <v>586</v>
      </c>
      <c r="C569" s="4">
        <v>0.88</v>
      </c>
      <c r="D569" s="8">
        <v>0.9</v>
      </c>
      <c r="E569" s="14">
        <v>1</v>
      </c>
      <c r="F569" s="8">
        <v>241.82</v>
      </c>
      <c r="G569" s="14">
        <v>121.07</v>
      </c>
      <c r="H569" s="75">
        <f t="shared" si="8"/>
        <v>270.43457119976358</v>
      </c>
    </row>
    <row r="570" spans="2:8" x14ac:dyDescent="0.25">
      <c r="B570" s="16" t="s">
        <v>587</v>
      </c>
      <c r="C570" s="4">
        <v>0.9</v>
      </c>
      <c r="D570" s="8">
        <v>0.9</v>
      </c>
      <c r="E570" s="14">
        <v>1</v>
      </c>
      <c r="F570" s="8">
        <v>261.58</v>
      </c>
      <c r="G570" s="14">
        <v>120.77</v>
      </c>
      <c r="H570" s="75">
        <f t="shared" si="8"/>
        <v>288.11367426764036</v>
      </c>
    </row>
    <row r="571" spans="2:8" x14ac:dyDescent="0.25">
      <c r="B571" s="16" t="s">
        <v>588</v>
      </c>
      <c r="C571" s="4">
        <v>0.88</v>
      </c>
      <c r="D571" s="8">
        <v>0.9</v>
      </c>
      <c r="E571" s="14">
        <v>1</v>
      </c>
      <c r="F571" s="8">
        <v>236.84</v>
      </c>
      <c r="G571" s="14">
        <v>120.99</v>
      </c>
      <c r="H571" s="75">
        <f t="shared" si="8"/>
        <v>265.95444290329124</v>
      </c>
    </row>
    <row r="572" spans="2:8" x14ac:dyDescent="0.25">
      <c r="B572" s="16" t="s">
        <v>589</v>
      </c>
      <c r="C572" s="4">
        <v>0.89</v>
      </c>
      <c r="D572" s="8">
        <v>0.9</v>
      </c>
      <c r="E572" s="14">
        <v>1</v>
      </c>
      <c r="F572" s="8">
        <v>255.58</v>
      </c>
      <c r="G572" s="14">
        <v>121.16</v>
      </c>
      <c r="H572" s="75">
        <f t="shared" si="8"/>
        <v>282.84427164077408</v>
      </c>
    </row>
    <row r="573" spans="2:8" x14ac:dyDescent="0.25">
      <c r="B573" s="16" t="s">
        <v>590</v>
      </c>
      <c r="C573" s="4">
        <v>0.9</v>
      </c>
      <c r="D573" s="8">
        <v>0.9</v>
      </c>
      <c r="E573" s="14">
        <v>1</v>
      </c>
      <c r="F573" s="8">
        <v>259.01</v>
      </c>
      <c r="G573" s="14">
        <v>120.99</v>
      </c>
      <c r="H573" s="75">
        <f t="shared" si="8"/>
        <v>285.87542776531177</v>
      </c>
    </row>
    <row r="574" spans="2:8" x14ac:dyDescent="0.25">
      <c r="B574" s="16" t="s">
        <v>591</v>
      </c>
      <c r="C574" s="4">
        <v>0.89</v>
      </c>
      <c r="D574" s="8">
        <v>0.9</v>
      </c>
      <c r="E574" s="14">
        <v>1</v>
      </c>
      <c r="F574" s="8">
        <v>243.36</v>
      </c>
      <c r="G574" s="14">
        <v>119.68</v>
      </c>
      <c r="H574" s="75">
        <f t="shared" si="8"/>
        <v>271.19622416250564</v>
      </c>
    </row>
    <row r="575" spans="2:8" x14ac:dyDescent="0.25">
      <c r="B575" s="16" t="s">
        <v>592</v>
      </c>
      <c r="C575" s="4">
        <v>0.89</v>
      </c>
      <c r="D575" s="8">
        <v>0.9</v>
      </c>
      <c r="E575" s="14">
        <v>1</v>
      </c>
      <c r="F575" s="8">
        <v>230.48</v>
      </c>
      <c r="G575" s="14">
        <v>111.22</v>
      </c>
      <c r="H575" s="75">
        <f t="shared" si="8"/>
        <v>255.91193563411613</v>
      </c>
    </row>
    <row r="576" spans="2:8" x14ac:dyDescent="0.25">
      <c r="B576" s="16" t="s">
        <v>593</v>
      </c>
      <c r="C576" s="4">
        <v>0.88</v>
      </c>
      <c r="D576" s="8">
        <v>0.9</v>
      </c>
      <c r="E576" s="14">
        <v>1</v>
      </c>
      <c r="F576" s="8">
        <v>236.89</v>
      </c>
      <c r="G576" s="14">
        <v>120.35</v>
      </c>
      <c r="H576" s="75">
        <f t="shared" si="8"/>
        <v>265.70847671837646</v>
      </c>
    </row>
    <row r="577" spans="2:8" x14ac:dyDescent="0.25">
      <c r="B577" s="16" t="s">
        <v>594</v>
      </c>
      <c r="C577" s="4">
        <v>0.88</v>
      </c>
      <c r="D577" s="8">
        <v>0.9</v>
      </c>
      <c r="E577" s="14">
        <v>1</v>
      </c>
      <c r="F577" s="8">
        <v>235.82</v>
      </c>
      <c r="G577" s="14">
        <v>120.87</v>
      </c>
      <c r="H577" s="75">
        <f t="shared" si="8"/>
        <v>264.99175326790834</v>
      </c>
    </row>
    <row r="578" spans="2:8" x14ac:dyDescent="0.25">
      <c r="B578" s="16" t="s">
        <v>595</v>
      </c>
      <c r="C578" s="4">
        <v>0.86</v>
      </c>
      <c r="D578" s="8">
        <v>0.9</v>
      </c>
      <c r="E578" s="14">
        <v>1</v>
      </c>
      <c r="F578" s="8">
        <v>204.23</v>
      </c>
      <c r="G578" s="14">
        <v>117.63</v>
      </c>
      <c r="H578" s="75">
        <f t="shared" si="8"/>
        <v>235.68349496729718</v>
      </c>
    </row>
  </sheetData>
  <mergeCells count="1">
    <mergeCell ref="B2:H2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582"/>
  <sheetViews>
    <sheetView showGridLines="0" zoomScale="80" zoomScaleNormal="80" workbookViewId="0">
      <selection activeCell="AC5" sqref="AC5"/>
    </sheetView>
  </sheetViews>
  <sheetFormatPr baseColWidth="10" defaultRowHeight="15" x14ac:dyDescent="0.25"/>
  <cols>
    <col min="1" max="1" width="2.7109375" customWidth="1"/>
    <col min="2" max="2" width="27.85546875" bestFit="1" customWidth="1"/>
    <col min="4" max="4" width="15.5703125" customWidth="1"/>
    <col min="5" max="5" width="17.7109375" customWidth="1"/>
    <col min="6" max="6" width="16.28515625" customWidth="1"/>
    <col min="7" max="7" width="15.140625" customWidth="1"/>
    <col min="8" max="8" width="15.7109375" bestFit="1" customWidth="1"/>
    <col min="9" max="9" width="14.7109375" customWidth="1"/>
    <col min="10" max="10" width="16.85546875" customWidth="1"/>
    <col min="11" max="11" width="13.42578125" bestFit="1" customWidth="1"/>
    <col min="12" max="12" width="12.7109375" bestFit="1" customWidth="1"/>
    <col min="13" max="13" width="14.85546875" bestFit="1" customWidth="1"/>
    <col min="15" max="15" width="16.5703125" customWidth="1"/>
    <col min="16" max="16" width="11.7109375" bestFit="1" customWidth="1"/>
    <col min="18" max="18" width="14.5703125" bestFit="1" customWidth="1"/>
    <col min="19" max="20" width="13.7109375" bestFit="1" customWidth="1"/>
    <col min="24" max="24" width="11.5703125" customWidth="1"/>
    <col min="25" max="25" width="13" customWidth="1"/>
    <col min="26" max="26" width="12.85546875" customWidth="1"/>
    <col min="27" max="27" width="14.7109375" customWidth="1"/>
    <col min="28" max="28" width="19.85546875" bestFit="1" customWidth="1"/>
    <col min="29" max="29" width="13.140625" bestFit="1" customWidth="1"/>
    <col min="33" max="33" width="12.7109375" bestFit="1" customWidth="1"/>
    <col min="34" max="34" width="19.85546875" bestFit="1" customWidth="1"/>
    <col min="35" max="35" width="13.140625" bestFit="1" customWidth="1"/>
  </cols>
  <sheetData>
    <row r="1" spans="2:47" ht="15.75" thickBot="1" x14ac:dyDescent="0.3"/>
    <row r="2" spans="2:47" ht="27" thickBot="1" x14ac:dyDescent="0.45">
      <c r="B2" s="31" t="s">
        <v>644</v>
      </c>
      <c r="C2" s="133" t="s">
        <v>645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  <c r="Q2" s="130" t="s">
        <v>654</v>
      </c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9"/>
    </row>
    <row r="3" spans="2:47" ht="15.75" thickBot="1" x14ac:dyDescent="0.3">
      <c r="B3" s="91" t="s">
        <v>0</v>
      </c>
      <c r="C3" s="92" t="s">
        <v>1</v>
      </c>
      <c r="D3" s="92" t="s">
        <v>2</v>
      </c>
      <c r="E3" s="92" t="s">
        <v>3</v>
      </c>
      <c r="F3" s="92" t="s">
        <v>4</v>
      </c>
      <c r="G3" s="92" t="s">
        <v>5</v>
      </c>
      <c r="H3" s="92" t="s">
        <v>647</v>
      </c>
      <c r="I3" s="92" t="s">
        <v>648</v>
      </c>
      <c r="J3" s="92" t="s">
        <v>649</v>
      </c>
      <c r="K3" s="92" t="s">
        <v>650</v>
      </c>
      <c r="L3" s="92" t="s">
        <v>651</v>
      </c>
      <c r="M3" s="92" t="s">
        <v>652</v>
      </c>
      <c r="N3" s="92" t="s">
        <v>653</v>
      </c>
      <c r="O3" s="93" t="s">
        <v>6</v>
      </c>
      <c r="Q3" s="91" t="s">
        <v>7</v>
      </c>
      <c r="R3" s="92" t="s">
        <v>8</v>
      </c>
      <c r="S3" s="92" t="s">
        <v>9</v>
      </c>
      <c r="T3" s="92" t="s">
        <v>10</v>
      </c>
      <c r="U3" s="92" t="s">
        <v>11</v>
      </c>
      <c r="V3" s="92" t="s">
        <v>12</v>
      </c>
      <c r="W3" s="92" t="s">
        <v>13</v>
      </c>
      <c r="X3" s="92" t="s">
        <v>14</v>
      </c>
      <c r="Y3" s="92" t="s">
        <v>15</v>
      </c>
      <c r="Z3" s="92" t="s">
        <v>16</v>
      </c>
      <c r="AA3" s="92" t="s">
        <v>17</v>
      </c>
      <c r="AB3" s="93" t="s">
        <v>0</v>
      </c>
      <c r="AC3" s="2" t="s">
        <v>18</v>
      </c>
    </row>
    <row r="4" spans="2:47" ht="15.75" thickBot="1" x14ac:dyDescent="0.3">
      <c r="B4" s="13" t="s">
        <v>19</v>
      </c>
      <c r="C4" s="10">
        <v>344.12</v>
      </c>
      <c r="D4" s="7">
        <v>220.05</v>
      </c>
      <c r="E4" s="7">
        <v>109.71</v>
      </c>
      <c r="F4" s="12">
        <f t="shared" ref="F4:F67" si="0">SQRT((D4)^2+(E4)^2)</f>
        <v>245.88266836033807</v>
      </c>
      <c r="G4" s="7">
        <v>0.89</v>
      </c>
      <c r="H4" s="35">
        <v>314.6096</v>
      </c>
      <c r="I4" s="46">
        <f>0.8*H4</f>
        <v>251.68768</v>
      </c>
      <c r="J4" s="12">
        <f t="shared" ref="J4:J9" si="1">SQRT((H4)^2-(I4)^2)</f>
        <v>188.76576</v>
      </c>
      <c r="K4" s="46">
        <f>F4+H4</f>
        <v>560.49226836033813</v>
      </c>
      <c r="L4" s="12">
        <f>D4+I4</f>
        <v>471.73768000000001</v>
      </c>
      <c r="M4" s="46">
        <f>E4+J4</f>
        <v>298.47575999999998</v>
      </c>
      <c r="N4" s="12">
        <f t="shared" ref="N4:N21" si="2">L4/K4</f>
        <v>0.84164886231173097</v>
      </c>
      <c r="O4" s="10">
        <v>439.61</v>
      </c>
      <c r="Q4" s="11">
        <v>1</v>
      </c>
      <c r="R4" s="42">
        <f t="shared" ref="R4" si="3">DEGREES(ACOS(Q4))</f>
        <v>0</v>
      </c>
      <c r="S4" s="21">
        <f t="shared" ref="S4:S67" si="4">L4/N4</f>
        <v>560.49226836033813</v>
      </c>
      <c r="T4" s="42">
        <f t="shared" ref="T4:T67" si="5">S4*SIN(ACOS(N4))</f>
        <v>302.67993683086252</v>
      </c>
      <c r="U4" s="12">
        <f t="shared" ref="U4:U67" si="6">L4/Q4</f>
        <v>471.73768000000001</v>
      </c>
      <c r="V4" s="42">
        <f t="shared" ref="V4" si="7">U4*SIN(ACOS(Q4))</f>
        <v>0</v>
      </c>
      <c r="W4" s="21">
        <f t="shared" ref="W4" si="8">T4-V4</f>
        <v>302.67993683086252</v>
      </c>
      <c r="X4" s="42"/>
      <c r="Y4" s="21">
        <f t="shared" ref="Y4:Y67" si="9">M4-$AC$4</f>
        <v>168.47575999999998</v>
      </c>
      <c r="Z4" s="46">
        <f t="shared" ref="Z4:Z67" si="10">IF(Y4&gt;1,SQRT((L4)^2+(Y4)^2),0)</f>
        <v>500.91967463792037</v>
      </c>
      <c r="AA4" s="22">
        <f t="shared" ref="AA4:AA67" si="11">IF(Z4&gt;0,L4/Z4,1)</f>
        <v>0.94174316539071068</v>
      </c>
      <c r="AB4" s="10" t="s">
        <v>19</v>
      </c>
      <c r="AC4" s="60">
        <v>130</v>
      </c>
      <c r="AT4" s="1">
        <v>0.9</v>
      </c>
      <c r="AU4" s="1">
        <v>1</v>
      </c>
    </row>
    <row r="5" spans="2:47" x14ac:dyDescent="0.25">
      <c r="B5" s="16" t="s">
        <v>20</v>
      </c>
      <c r="C5" s="4">
        <v>270.2</v>
      </c>
      <c r="D5" s="8">
        <v>234.56</v>
      </c>
      <c r="E5" s="8">
        <v>110.36</v>
      </c>
      <c r="F5" s="15">
        <f t="shared" si="0"/>
        <v>259.22523642577704</v>
      </c>
      <c r="G5" s="8">
        <v>0.9</v>
      </c>
      <c r="H5" s="34">
        <v>314.6096</v>
      </c>
      <c r="I5" s="47">
        <f t="shared" ref="I5:I68" si="12">0.8*H5</f>
        <v>251.68768</v>
      </c>
      <c r="J5" s="15">
        <f t="shared" si="1"/>
        <v>188.76576</v>
      </c>
      <c r="K5" s="47">
        <f t="shared" ref="K5:K11" si="13">F5+H5</f>
        <v>573.83483642577698</v>
      </c>
      <c r="L5" s="15">
        <f t="shared" ref="L5:M10" si="14">D5+I5</f>
        <v>486.24768</v>
      </c>
      <c r="M5" s="47">
        <f t="shared" si="14"/>
        <v>299.12576000000001</v>
      </c>
      <c r="N5" s="15">
        <f t="shared" si="2"/>
        <v>0.84736521579741009</v>
      </c>
      <c r="O5" s="4">
        <v>439.34</v>
      </c>
      <c r="Q5" s="14">
        <v>1</v>
      </c>
      <c r="R5" s="43">
        <f t="shared" ref="R5:R13" si="15">DEGREES(ACOS(Q5))</f>
        <v>0</v>
      </c>
      <c r="S5" s="23">
        <f t="shared" si="4"/>
        <v>573.83483642577698</v>
      </c>
      <c r="T5" s="43">
        <f t="shared" si="5"/>
        <v>304.7123449918231</v>
      </c>
      <c r="U5" s="15">
        <f t="shared" si="6"/>
        <v>486.24768</v>
      </c>
      <c r="V5" s="43">
        <f t="shared" ref="V5:V13" si="16">U5*SIN(ACOS(Q5))</f>
        <v>0</v>
      </c>
      <c r="W5" s="23">
        <f t="shared" ref="W5:W13" si="17">T5-V5</f>
        <v>304.7123449918231</v>
      </c>
      <c r="X5" s="43">
        <f t="shared" ref="X5:X68" si="18">W5-W4</f>
        <v>2.0324081609605855</v>
      </c>
      <c r="Y5" s="23">
        <f t="shared" si="9"/>
        <v>169.12576000000001</v>
      </c>
      <c r="Z5" s="47">
        <f t="shared" si="10"/>
        <v>514.82067654763046</v>
      </c>
      <c r="AA5" s="6">
        <f t="shared" si="11"/>
        <v>0.94449912785313916</v>
      </c>
      <c r="AB5" s="4" t="s">
        <v>20</v>
      </c>
      <c r="AT5" s="1">
        <v>0.9</v>
      </c>
      <c r="AU5" s="1">
        <v>1</v>
      </c>
    </row>
    <row r="6" spans="2:47" x14ac:dyDescent="0.25">
      <c r="B6" s="16" t="s">
        <v>21</v>
      </c>
      <c r="C6" s="4">
        <v>292.38</v>
      </c>
      <c r="D6" s="8">
        <v>217.21</v>
      </c>
      <c r="E6" s="8">
        <v>109.74</v>
      </c>
      <c r="F6" s="15">
        <f t="shared" si="0"/>
        <v>243.35786755311611</v>
      </c>
      <c r="G6" s="8">
        <v>0.89</v>
      </c>
      <c r="H6" s="34">
        <v>314.6096</v>
      </c>
      <c r="I6" s="47">
        <f t="shared" si="12"/>
        <v>251.68768</v>
      </c>
      <c r="J6" s="15">
        <f t="shared" si="1"/>
        <v>188.76576</v>
      </c>
      <c r="K6" s="47">
        <f t="shared" si="13"/>
        <v>557.96746755311608</v>
      </c>
      <c r="L6" s="15">
        <f t="shared" si="14"/>
        <v>468.89768000000004</v>
      </c>
      <c r="M6" s="47">
        <f t="shared" si="14"/>
        <v>298.50576000000001</v>
      </c>
      <c r="N6" s="15">
        <f t="shared" si="2"/>
        <v>0.84036741793617742</v>
      </c>
      <c r="O6" s="4">
        <v>440.37</v>
      </c>
      <c r="Q6" s="14">
        <v>1</v>
      </c>
      <c r="R6" s="43">
        <f t="shared" si="15"/>
        <v>0</v>
      </c>
      <c r="S6" s="23">
        <f t="shared" si="4"/>
        <v>557.96746755311608</v>
      </c>
      <c r="T6" s="43">
        <f t="shared" si="5"/>
        <v>302.4279427206672</v>
      </c>
      <c r="U6" s="15">
        <f t="shared" si="6"/>
        <v>468.89768000000004</v>
      </c>
      <c r="V6" s="43">
        <f t="shared" si="16"/>
        <v>0</v>
      </c>
      <c r="W6" s="23">
        <f t="shared" si="17"/>
        <v>302.4279427206672</v>
      </c>
      <c r="X6" s="43">
        <f t="shared" si="18"/>
        <v>-2.2844022711558978</v>
      </c>
      <c r="Y6" s="23">
        <f t="shared" si="9"/>
        <v>168.50576000000001</v>
      </c>
      <c r="Z6" s="47">
        <f t="shared" si="10"/>
        <v>498.2561845703072</v>
      </c>
      <c r="AA6" s="6">
        <f t="shared" si="11"/>
        <v>0.94107749089833026</v>
      </c>
      <c r="AB6" s="4" t="s">
        <v>21</v>
      </c>
      <c r="AT6" s="1">
        <v>0.9</v>
      </c>
      <c r="AU6" s="1">
        <v>1</v>
      </c>
    </row>
    <row r="7" spans="2:47" x14ac:dyDescent="0.25">
      <c r="B7" s="16" t="s">
        <v>22</v>
      </c>
      <c r="C7" s="4">
        <v>295.32</v>
      </c>
      <c r="D7" s="8">
        <v>221.27</v>
      </c>
      <c r="E7" s="8">
        <v>107.94</v>
      </c>
      <c r="F7" s="15">
        <f t="shared" si="0"/>
        <v>246.19394082714547</v>
      </c>
      <c r="G7" s="8">
        <v>0.89</v>
      </c>
      <c r="H7" s="34">
        <v>314.6096</v>
      </c>
      <c r="I7" s="47">
        <f t="shared" si="12"/>
        <v>251.68768</v>
      </c>
      <c r="J7" s="15">
        <f t="shared" si="1"/>
        <v>188.76576</v>
      </c>
      <c r="K7" s="47">
        <f t="shared" si="13"/>
        <v>560.80354082714553</v>
      </c>
      <c r="L7" s="15">
        <f t="shared" si="14"/>
        <v>472.95767999999998</v>
      </c>
      <c r="M7" s="47">
        <f t="shared" si="14"/>
        <v>296.70576</v>
      </c>
      <c r="N7" s="15">
        <f t="shared" si="2"/>
        <v>0.84335715730756777</v>
      </c>
      <c r="O7" s="4">
        <v>438.26</v>
      </c>
      <c r="Q7" s="14">
        <v>1</v>
      </c>
      <c r="R7" s="43">
        <f t="shared" si="15"/>
        <v>0</v>
      </c>
      <c r="S7" s="23">
        <f t="shared" si="4"/>
        <v>560.80354082714553</v>
      </c>
      <c r="T7" s="43">
        <f t="shared" si="5"/>
        <v>301.34970438558832</v>
      </c>
      <c r="U7" s="15">
        <f t="shared" si="6"/>
        <v>472.95767999999998</v>
      </c>
      <c r="V7" s="43">
        <f t="shared" si="16"/>
        <v>0</v>
      </c>
      <c r="W7" s="23">
        <f t="shared" si="17"/>
        <v>301.34970438558832</v>
      </c>
      <c r="X7" s="43">
        <f t="shared" si="18"/>
        <v>-1.0782383350788791</v>
      </c>
      <c r="Y7" s="23">
        <f t="shared" si="9"/>
        <v>166.70576</v>
      </c>
      <c r="Z7" s="47">
        <f t="shared" si="10"/>
        <v>501.47759420352969</v>
      </c>
      <c r="AA7" s="6">
        <f t="shared" si="11"/>
        <v>0.94312823836361748</v>
      </c>
      <c r="AB7" s="4" t="s">
        <v>22</v>
      </c>
      <c r="AT7" s="1">
        <v>0.9</v>
      </c>
      <c r="AU7" s="1">
        <v>1</v>
      </c>
    </row>
    <row r="8" spans="2:47" x14ac:dyDescent="0.25">
      <c r="B8" s="16" t="s">
        <v>23</v>
      </c>
      <c r="C8" s="4">
        <v>384.18</v>
      </c>
      <c r="D8" s="8">
        <v>217.5</v>
      </c>
      <c r="E8" s="8">
        <v>111.18</v>
      </c>
      <c r="F8" s="15">
        <f t="shared" si="0"/>
        <v>244.26879129352568</v>
      </c>
      <c r="G8" s="8">
        <v>0.88</v>
      </c>
      <c r="H8" s="34">
        <v>314.6096</v>
      </c>
      <c r="I8" s="47">
        <f t="shared" si="12"/>
        <v>251.68768</v>
      </c>
      <c r="J8" s="15">
        <f t="shared" si="1"/>
        <v>188.76576</v>
      </c>
      <c r="K8" s="47">
        <f t="shared" si="13"/>
        <v>558.87839129352574</v>
      </c>
      <c r="L8" s="15">
        <f t="shared" si="14"/>
        <v>469.18768</v>
      </c>
      <c r="M8" s="47">
        <f t="shared" si="14"/>
        <v>299.94576000000001</v>
      </c>
      <c r="N8" s="15">
        <f t="shared" si="2"/>
        <v>0.83951658770356763</v>
      </c>
      <c r="O8" s="4">
        <v>438.4</v>
      </c>
      <c r="Q8" s="14">
        <v>1</v>
      </c>
      <c r="R8" s="43">
        <f t="shared" si="15"/>
        <v>0</v>
      </c>
      <c r="S8" s="23">
        <f t="shared" si="4"/>
        <v>558.87839129352574</v>
      </c>
      <c r="T8" s="43">
        <f t="shared" si="5"/>
        <v>303.65766446947595</v>
      </c>
      <c r="U8" s="15">
        <f t="shared" si="6"/>
        <v>469.18768</v>
      </c>
      <c r="V8" s="43">
        <f t="shared" si="16"/>
        <v>0</v>
      </c>
      <c r="W8" s="23">
        <f t="shared" si="17"/>
        <v>303.65766446947595</v>
      </c>
      <c r="X8" s="43">
        <f t="shared" si="18"/>
        <v>2.3079600838876217</v>
      </c>
      <c r="Y8" s="23">
        <f t="shared" si="9"/>
        <v>169.94576000000001</v>
      </c>
      <c r="Z8" s="47">
        <f t="shared" si="10"/>
        <v>499.01767544422711</v>
      </c>
      <c r="AA8" s="6">
        <f t="shared" si="11"/>
        <v>0.94022256743176014</v>
      </c>
      <c r="AB8" s="4" t="s">
        <v>23</v>
      </c>
      <c r="AT8" s="1">
        <v>0.9</v>
      </c>
      <c r="AU8" s="1">
        <v>1</v>
      </c>
    </row>
    <row r="9" spans="2:47" x14ac:dyDescent="0.25">
      <c r="B9" s="16" t="s">
        <v>24</v>
      </c>
      <c r="C9" s="4">
        <v>268.54000000000002</v>
      </c>
      <c r="D9" s="8">
        <v>227.31</v>
      </c>
      <c r="E9" s="8">
        <v>111.08</v>
      </c>
      <c r="F9" s="15">
        <f t="shared" si="0"/>
        <v>252.99921442565784</v>
      </c>
      <c r="G9" s="8">
        <v>0.89</v>
      </c>
      <c r="H9" s="34">
        <v>314.6096</v>
      </c>
      <c r="I9" s="47">
        <f t="shared" si="12"/>
        <v>251.68768</v>
      </c>
      <c r="J9" s="15">
        <f t="shared" si="1"/>
        <v>188.76576</v>
      </c>
      <c r="K9" s="47">
        <f t="shared" si="13"/>
        <v>567.60881442565778</v>
      </c>
      <c r="L9" s="15">
        <f t="shared" si="14"/>
        <v>478.99768</v>
      </c>
      <c r="M9" s="47">
        <f t="shared" si="14"/>
        <v>299.84575999999998</v>
      </c>
      <c r="N9" s="15">
        <f t="shared" si="2"/>
        <v>0.84388696550577691</v>
      </c>
      <c r="O9" s="4">
        <v>439.99</v>
      </c>
      <c r="Q9" s="14">
        <v>1</v>
      </c>
      <c r="R9" s="43">
        <f t="shared" si="15"/>
        <v>0</v>
      </c>
      <c r="S9" s="23">
        <f t="shared" si="4"/>
        <v>567.60881442565778</v>
      </c>
      <c r="T9" s="43">
        <f t="shared" si="5"/>
        <v>304.53405190276897</v>
      </c>
      <c r="U9" s="15">
        <f t="shared" si="6"/>
        <v>478.99768</v>
      </c>
      <c r="V9" s="43">
        <f t="shared" si="16"/>
        <v>0</v>
      </c>
      <c r="W9" s="23">
        <f t="shared" si="17"/>
        <v>304.53405190276897</v>
      </c>
      <c r="X9" s="43">
        <f t="shared" si="18"/>
        <v>0.8763874332930186</v>
      </c>
      <c r="Y9" s="23">
        <f t="shared" si="9"/>
        <v>169.84575999999998</v>
      </c>
      <c r="Z9" s="47">
        <f t="shared" si="10"/>
        <v>508.21881078464622</v>
      </c>
      <c r="AA9" s="6">
        <f t="shared" si="11"/>
        <v>0.94250285474571216</v>
      </c>
      <c r="AB9" s="4" t="s">
        <v>24</v>
      </c>
      <c r="AT9" s="1">
        <v>0.9</v>
      </c>
      <c r="AU9" s="1">
        <v>1</v>
      </c>
    </row>
    <row r="10" spans="2:47" x14ac:dyDescent="0.25">
      <c r="B10" s="16" t="s">
        <v>25</v>
      </c>
      <c r="C10" s="4">
        <v>404.78</v>
      </c>
      <c r="D10" s="8">
        <v>219.19</v>
      </c>
      <c r="E10" s="8">
        <v>113.95</v>
      </c>
      <c r="F10" s="15">
        <f t="shared" si="0"/>
        <v>247.04019632440387</v>
      </c>
      <c r="G10" s="8">
        <v>0.88</v>
      </c>
      <c r="H10" s="34">
        <v>314.6096</v>
      </c>
      <c r="I10" s="47">
        <f t="shared" si="12"/>
        <v>251.68768</v>
      </c>
      <c r="J10" s="15">
        <f t="shared" ref="J10:J73" si="19">SQRT((H10)^2-(I10)^2)</f>
        <v>188.76576</v>
      </c>
      <c r="K10" s="47">
        <f t="shared" si="13"/>
        <v>561.64979632440384</v>
      </c>
      <c r="L10" s="15">
        <f t="shared" si="14"/>
        <v>470.87768</v>
      </c>
      <c r="M10" s="47">
        <f t="shared" si="14"/>
        <v>302.71575999999999</v>
      </c>
      <c r="N10" s="15">
        <f t="shared" si="2"/>
        <v>0.83838306909671756</v>
      </c>
      <c r="O10" s="4">
        <v>442.15</v>
      </c>
      <c r="Q10" s="14">
        <v>1</v>
      </c>
      <c r="R10" s="43">
        <f t="shared" si="15"/>
        <v>0</v>
      </c>
      <c r="S10" s="23">
        <f t="shared" si="4"/>
        <v>561.64979632440384</v>
      </c>
      <c r="T10" s="43">
        <f t="shared" si="5"/>
        <v>306.1449071747918</v>
      </c>
      <c r="U10" s="15">
        <f t="shared" si="6"/>
        <v>470.87768</v>
      </c>
      <c r="V10" s="43">
        <f t="shared" si="16"/>
        <v>0</v>
      </c>
      <c r="W10" s="23">
        <f t="shared" si="17"/>
        <v>306.1449071747918</v>
      </c>
      <c r="X10" s="43">
        <f t="shared" si="18"/>
        <v>1.6108552720228317</v>
      </c>
      <c r="Y10" s="23">
        <f t="shared" si="9"/>
        <v>172.71575999999999</v>
      </c>
      <c r="Z10" s="47">
        <f t="shared" si="10"/>
        <v>501.55410802281341</v>
      </c>
      <c r="AA10" s="6">
        <f t="shared" si="11"/>
        <v>0.93883725099223381</v>
      </c>
      <c r="AB10" s="4" t="s">
        <v>25</v>
      </c>
      <c r="AT10" s="1">
        <v>0.9</v>
      </c>
      <c r="AU10" s="1">
        <v>1</v>
      </c>
    </row>
    <row r="11" spans="2:47" x14ac:dyDescent="0.25">
      <c r="B11" s="16" t="s">
        <v>26</v>
      </c>
      <c r="C11" s="4">
        <v>318.24</v>
      </c>
      <c r="D11" s="8">
        <v>248.14</v>
      </c>
      <c r="E11" s="8">
        <v>113.7</v>
      </c>
      <c r="F11" s="15">
        <f t="shared" si="0"/>
        <v>272.9489871752595</v>
      </c>
      <c r="G11" s="8">
        <v>0.9</v>
      </c>
      <c r="H11" s="34">
        <v>314.6096</v>
      </c>
      <c r="I11" s="47">
        <f t="shared" si="12"/>
        <v>251.68768</v>
      </c>
      <c r="J11" s="15">
        <f t="shared" si="19"/>
        <v>188.76576</v>
      </c>
      <c r="K11" s="47">
        <f t="shared" si="13"/>
        <v>587.5585871752595</v>
      </c>
      <c r="L11" s="15">
        <f t="shared" ref="L11:L74" si="20">D11+I11</f>
        <v>499.82767999999999</v>
      </c>
      <c r="M11" s="47">
        <f t="shared" ref="M11:M18" si="21">E11+J11</f>
        <v>302.46575999999999</v>
      </c>
      <c r="N11" s="15">
        <f t="shared" si="2"/>
        <v>0.85068568634655872</v>
      </c>
      <c r="O11" s="4">
        <v>441.24</v>
      </c>
      <c r="Q11" s="14">
        <v>1</v>
      </c>
      <c r="R11" s="43">
        <f t="shared" si="15"/>
        <v>0</v>
      </c>
      <c r="S11" s="23">
        <f t="shared" si="4"/>
        <v>587.5585871752595</v>
      </c>
      <c r="T11" s="43">
        <f t="shared" si="5"/>
        <v>308.86466885871653</v>
      </c>
      <c r="U11" s="15">
        <f t="shared" si="6"/>
        <v>499.82767999999999</v>
      </c>
      <c r="V11" s="43">
        <f t="shared" si="16"/>
        <v>0</v>
      </c>
      <c r="W11" s="23">
        <f t="shared" si="17"/>
        <v>308.86466885871653</v>
      </c>
      <c r="X11" s="43">
        <f t="shared" si="18"/>
        <v>2.7197616839247303</v>
      </c>
      <c r="Y11" s="23">
        <f t="shared" si="9"/>
        <v>172.46575999999999</v>
      </c>
      <c r="Z11" s="47">
        <f t="shared" si="10"/>
        <v>528.74582557837743</v>
      </c>
      <c r="AA11" s="6">
        <f t="shared" si="11"/>
        <v>0.94530803993252366</v>
      </c>
      <c r="AB11" s="4" t="s">
        <v>26</v>
      </c>
      <c r="AT11" s="1">
        <v>0.9</v>
      </c>
      <c r="AU11" s="1">
        <v>1</v>
      </c>
    </row>
    <row r="12" spans="2:47" x14ac:dyDescent="0.25">
      <c r="B12" s="16" t="s">
        <v>27</v>
      </c>
      <c r="C12" s="4">
        <v>253.52</v>
      </c>
      <c r="D12" s="8">
        <v>215.15</v>
      </c>
      <c r="E12" s="8">
        <v>104.27</v>
      </c>
      <c r="F12" s="15">
        <f t="shared" si="0"/>
        <v>239.08524714001069</v>
      </c>
      <c r="G12" s="8">
        <v>0.89</v>
      </c>
      <c r="H12" s="34">
        <v>314.6096</v>
      </c>
      <c r="I12" s="47">
        <f t="shared" si="12"/>
        <v>251.68768</v>
      </c>
      <c r="J12" s="15">
        <f t="shared" si="19"/>
        <v>188.76576</v>
      </c>
      <c r="K12" s="47">
        <f t="shared" ref="K12:K75" si="22">F12+H12</f>
        <v>553.69484714001067</v>
      </c>
      <c r="L12" s="15">
        <f t="shared" si="20"/>
        <v>466.83767999999998</v>
      </c>
      <c r="M12" s="47">
        <f t="shared" si="21"/>
        <v>293.03575999999998</v>
      </c>
      <c r="N12" s="15">
        <f t="shared" si="2"/>
        <v>0.84313170406289251</v>
      </c>
      <c r="O12" s="4">
        <v>442.45</v>
      </c>
      <c r="Q12" s="14">
        <v>1</v>
      </c>
      <c r="R12" s="43">
        <f t="shared" si="15"/>
        <v>0</v>
      </c>
      <c r="S12" s="23">
        <f t="shared" si="4"/>
        <v>553.69484714001067</v>
      </c>
      <c r="T12" s="43">
        <f t="shared" si="5"/>
        <v>297.72565271003668</v>
      </c>
      <c r="U12" s="15">
        <f t="shared" si="6"/>
        <v>466.83767999999998</v>
      </c>
      <c r="V12" s="43">
        <f t="shared" si="16"/>
        <v>0</v>
      </c>
      <c r="W12" s="23">
        <f t="shared" si="17"/>
        <v>297.72565271003668</v>
      </c>
      <c r="X12" s="43">
        <f t="shared" si="18"/>
        <v>-11.139016148679843</v>
      </c>
      <c r="Y12" s="23">
        <f t="shared" si="9"/>
        <v>163.03575999999998</v>
      </c>
      <c r="Z12" s="47">
        <f t="shared" si="10"/>
        <v>494.48769297785356</v>
      </c>
      <c r="AA12" s="6">
        <f t="shared" si="11"/>
        <v>0.94408351639382071</v>
      </c>
      <c r="AB12" s="4" t="s">
        <v>27</v>
      </c>
      <c r="AT12" s="1">
        <v>0.9</v>
      </c>
      <c r="AU12" s="1">
        <v>1</v>
      </c>
    </row>
    <row r="13" spans="2:47" x14ac:dyDescent="0.25">
      <c r="B13" s="16" t="s">
        <v>28</v>
      </c>
      <c r="C13" s="4">
        <v>322.76</v>
      </c>
      <c r="D13" s="8">
        <v>220.41</v>
      </c>
      <c r="E13" s="8">
        <v>108.78</v>
      </c>
      <c r="F13" s="15">
        <f t="shared" si="0"/>
        <v>245.79189673380202</v>
      </c>
      <c r="G13" s="8">
        <v>0.89</v>
      </c>
      <c r="H13" s="34">
        <v>314.6096</v>
      </c>
      <c r="I13" s="47">
        <f t="shared" si="12"/>
        <v>251.68768</v>
      </c>
      <c r="J13" s="15">
        <f t="shared" si="19"/>
        <v>188.76576</v>
      </c>
      <c r="K13" s="47">
        <f t="shared" si="22"/>
        <v>560.40149673380199</v>
      </c>
      <c r="L13" s="15">
        <f t="shared" si="20"/>
        <v>472.09767999999997</v>
      </c>
      <c r="M13" s="47">
        <f t="shared" si="21"/>
        <v>297.54575999999997</v>
      </c>
      <c r="N13" s="15">
        <f t="shared" si="2"/>
        <v>0.84242758584967259</v>
      </c>
      <c r="O13" s="4">
        <v>442.39</v>
      </c>
      <c r="Q13" s="14">
        <v>1</v>
      </c>
      <c r="R13" s="43">
        <f t="shared" si="15"/>
        <v>0</v>
      </c>
      <c r="S13" s="23">
        <f t="shared" si="4"/>
        <v>560.40149673380199</v>
      </c>
      <c r="T13" s="43">
        <f t="shared" si="5"/>
        <v>301.94969461833057</v>
      </c>
      <c r="U13" s="15">
        <f t="shared" si="6"/>
        <v>472.09767999999997</v>
      </c>
      <c r="V13" s="43">
        <f t="shared" si="16"/>
        <v>0</v>
      </c>
      <c r="W13" s="23">
        <f t="shared" si="17"/>
        <v>301.94969461833057</v>
      </c>
      <c r="X13" s="43">
        <f t="shared" si="18"/>
        <v>4.2240419082938843</v>
      </c>
      <c r="Y13" s="23">
        <f t="shared" si="9"/>
        <v>167.54575999999997</v>
      </c>
      <c r="Z13" s="47">
        <f t="shared" si="10"/>
        <v>500.94690452717634</v>
      </c>
      <c r="AA13" s="6">
        <f t="shared" si="11"/>
        <v>0.94241061424582317</v>
      </c>
      <c r="AB13" s="4" t="s">
        <v>28</v>
      </c>
      <c r="AT13" s="1">
        <v>0.9</v>
      </c>
      <c r="AU13" s="1">
        <v>1</v>
      </c>
    </row>
    <row r="14" spans="2:47" x14ac:dyDescent="0.25">
      <c r="B14" s="16" t="s">
        <v>29</v>
      </c>
      <c r="C14" s="4">
        <v>338.6</v>
      </c>
      <c r="D14" s="8">
        <v>218.45</v>
      </c>
      <c r="E14" s="8">
        <v>109</v>
      </c>
      <c r="F14" s="15">
        <f t="shared" si="0"/>
        <v>244.13398472969715</v>
      </c>
      <c r="G14" s="8">
        <v>0.89</v>
      </c>
      <c r="H14" s="34">
        <v>314.6096</v>
      </c>
      <c r="I14" s="47">
        <f t="shared" si="12"/>
        <v>251.68768</v>
      </c>
      <c r="J14" s="15">
        <f t="shared" si="19"/>
        <v>188.76576</v>
      </c>
      <c r="K14" s="47">
        <f t="shared" si="22"/>
        <v>558.7435847296972</v>
      </c>
      <c r="L14" s="15">
        <f t="shared" si="20"/>
        <v>470.13767999999999</v>
      </c>
      <c r="M14" s="47">
        <f t="shared" si="21"/>
        <v>297.76576</v>
      </c>
      <c r="N14" s="15">
        <f t="shared" si="2"/>
        <v>0.84141937885056528</v>
      </c>
      <c r="O14" s="4">
        <v>443.66</v>
      </c>
      <c r="Q14" s="14">
        <v>1</v>
      </c>
      <c r="R14" s="43">
        <f t="shared" ref="R14:R77" si="23">DEGREES(ACOS(Q14))</f>
        <v>0</v>
      </c>
      <c r="S14" s="23">
        <f t="shared" si="4"/>
        <v>558.7435847296972</v>
      </c>
      <c r="T14" s="43">
        <f t="shared" si="5"/>
        <v>301.93534957141054</v>
      </c>
      <c r="U14" s="15">
        <f t="shared" si="6"/>
        <v>470.13767999999999</v>
      </c>
      <c r="V14" s="43">
        <f t="shared" ref="V14:V77" si="24">U14*SIN(ACOS(Q14))</f>
        <v>0</v>
      </c>
      <c r="W14" s="23">
        <f t="shared" ref="W14:W77" si="25">T14-V14</f>
        <v>301.93534957141054</v>
      </c>
      <c r="X14" s="43">
        <f t="shared" si="18"/>
        <v>-1.4345046920027471E-2</v>
      </c>
      <c r="Y14" s="23">
        <f t="shared" si="9"/>
        <v>167.76576</v>
      </c>
      <c r="Z14" s="47">
        <f t="shared" si="10"/>
        <v>499.17410628372937</v>
      </c>
      <c r="AA14" s="6">
        <f t="shared" si="11"/>
        <v>0.94183106471627531</v>
      </c>
      <c r="AB14" s="4" t="s">
        <v>29</v>
      </c>
      <c r="AT14" s="1">
        <v>0.9</v>
      </c>
      <c r="AU14" s="1">
        <v>1</v>
      </c>
    </row>
    <row r="15" spans="2:47" x14ac:dyDescent="0.25">
      <c r="B15" s="16" t="s">
        <v>30</v>
      </c>
      <c r="C15" s="4">
        <v>258.38</v>
      </c>
      <c r="D15" s="8">
        <v>225.56</v>
      </c>
      <c r="E15" s="8">
        <v>106.55</v>
      </c>
      <c r="F15" s="15">
        <f t="shared" si="0"/>
        <v>249.45984867308809</v>
      </c>
      <c r="G15" s="8">
        <v>0.9</v>
      </c>
      <c r="H15" s="34">
        <v>314.6096</v>
      </c>
      <c r="I15" s="47">
        <f t="shared" si="12"/>
        <v>251.68768</v>
      </c>
      <c r="J15" s="15">
        <f t="shared" si="19"/>
        <v>188.76576</v>
      </c>
      <c r="K15" s="47">
        <f t="shared" si="22"/>
        <v>564.06944867308812</v>
      </c>
      <c r="L15" s="15">
        <f t="shared" si="20"/>
        <v>477.24768</v>
      </c>
      <c r="M15" s="47">
        <f t="shared" si="21"/>
        <v>295.31576000000001</v>
      </c>
      <c r="N15" s="15">
        <f t="shared" si="2"/>
        <v>0.84607964697019689</v>
      </c>
      <c r="O15" s="4">
        <v>444.51</v>
      </c>
      <c r="Q15" s="14">
        <v>1</v>
      </c>
      <c r="R15" s="43">
        <f t="shared" si="23"/>
        <v>0</v>
      </c>
      <c r="S15" s="23">
        <f t="shared" si="4"/>
        <v>564.06944867308812</v>
      </c>
      <c r="T15" s="43">
        <f t="shared" si="5"/>
        <v>300.68088542669148</v>
      </c>
      <c r="U15" s="15">
        <f t="shared" si="6"/>
        <v>477.24768</v>
      </c>
      <c r="V15" s="43">
        <f t="shared" si="24"/>
        <v>0</v>
      </c>
      <c r="W15" s="23">
        <f t="shared" si="25"/>
        <v>300.68088542669148</v>
      </c>
      <c r="X15" s="43">
        <f t="shared" si="18"/>
        <v>-1.2544641447190656</v>
      </c>
      <c r="Y15" s="23">
        <f t="shared" si="9"/>
        <v>165.31576000000001</v>
      </c>
      <c r="Z15" s="47">
        <f t="shared" si="10"/>
        <v>505.06895427234485</v>
      </c>
      <c r="AA15" s="6">
        <f t="shared" si="11"/>
        <v>0.94491588913353997</v>
      </c>
      <c r="AB15" s="4" t="s">
        <v>30</v>
      </c>
      <c r="AT15" s="1">
        <v>0.9</v>
      </c>
      <c r="AU15" s="1">
        <v>1</v>
      </c>
    </row>
    <row r="16" spans="2:47" x14ac:dyDescent="0.25">
      <c r="B16" s="16" t="s">
        <v>31</v>
      </c>
      <c r="C16" s="4">
        <v>330.68</v>
      </c>
      <c r="D16" s="8">
        <v>223.64</v>
      </c>
      <c r="E16" s="8">
        <v>106.08</v>
      </c>
      <c r="F16" s="15">
        <f t="shared" si="0"/>
        <v>247.52336455373256</v>
      </c>
      <c r="G16" s="8">
        <v>0.9</v>
      </c>
      <c r="H16" s="34">
        <v>314.6096</v>
      </c>
      <c r="I16" s="47">
        <f t="shared" si="12"/>
        <v>251.68768</v>
      </c>
      <c r="J16" s="15">
        <f t="shared" si="19"/>
        <v>188.76576</v>
      </c>
      <c r="K16" s="47">
        <f t="shared" si="22"/>
        <v>562.13296455373256</v>
      </c>
      <c r="L16" s="15">
        <f t="shared" si="20"/>
        <v>475.32767999999999</v>
      </c>
      <c r="M16" s="47">
        <f t="shared" si="21"/>
        <v>294.84575999999998</v>
      </c>
      <c r="N16" s="15">
        <f t="shared" si="2"/>
        <v>0.84557873309805665</v>
      </c>
      <c r="O16" s="4">
        <v>446.24</v>
      </c>
      <c r="Q16" s="14">
        <v>1</v>
      </c>
      <c r="R16" s="43">
        <f t="shared" si="23"/>
        <v>0</v>
      </c>
      <c r="S16" s="23">
        <f t="shared" si="4"/>
        <v>562.13296455373256</v>
      </c>
      <c r="T16" s="43">
        <f t="shared" si="5"/>
        <v>300.09509570098868</v>
      </c>
      <c r="U16" s="15">
        <f t="shared" si="6"/>
        <v>475.32767999999999</v>
      </c>
      <c r="V16" s="43">
        <f t="shared" si="24"/>
        <v>0</v>
      </c>
      <c r="W16" s="23">
        <f t="shared" si="25"/>
        <v>300.09509570098868</v>
      </c>
      <c r="X16" s="43">
        <f t="shared" si="18"/>
        <v>-0.58578972570279575</v>
      </c>
      <c r="Y16" s="23">
        <f t="shared" si="9"/>
        <v>164.84575999999998</v>
      </c>
      <c r="Z16" s="47">
        <f t="shared" si="10"/>
        <v>503.10091230702409</v>
      </c>
      <c r="AA16" s="6">
        <f t="shared" si="11"/>
        <v>0.94479590152268478</v>
      </c>
      <c r="AB16" s="4" t="s">
        <v>31</v>
      </c>
      <c r="AT16" s="1">
        <v>0.9</v>
      </c>
      <c r="AU16" s="1">
        <v>1</v>
      </c>
    </row>
    <row r="17" spans="2:47" x14ac:dyDescent="0.25">
      <c r="B17" s="16" t="s">
        <v>32</v>
      </c>
      <c r="C17" s="4">
        <v>243.96</v>
      </c>
      <c r="D17" s="8">
        <v>215.13</v>
      </c>
      <c r="E17" s="8">
        <v>106.36</v>
      </c>
      <c r="F17" s="15">
        <f t="shared" si="0"/>
        <v>239.98617981042159</v>
      </c>
      <c r="G17" s="8">
        <v>0.89</v>
      </c>
      <c r="H17" s="34">
        <v>314.6096</v>
      </c>
      <c r="I17" s="47">
        <f t="shared" si="12"/>
        <v>251.68768</v>
      </c>
      <c r="J17" s="15">
        <f t="shared" si="19"/>
        <v>188.76576</v>
      </c>
      <c r="K17" s="47">
        <f t="shared" si="22"/>
        <v>554.59577981042162</v>
      </c>
      <c r="L17" s="15">
        <f t="shared" si="20"/>
        <v>466.81768</v>
      </c>
      <c r="M17" s="47">
        <f t="shared" si="21"/>
        <v>295.12576000000001</v>
      </c>
      <c r="N17" s="15">
        <f t="shared" si="2"/>
        <v>0.84172598673501098</v>
      </c>
      <c r="O17" s="4">
        <v>446.24</v>
      </c>
      <c r="Q17" s="14">
        <v>1</v>
      </c>
      <c r="R17" s="43">
        <f t="shared" si="23"/>
        <v>0</v>
      </c>
      <c r="S17" s="23">
        <f t="shared" si="4"/>
        <v>554.59577981042162</v>
      </c>
      <c r="T17" s="43">
        <f t="shared" si="5"/>
        <v>299.42901099083105</v>
      </c>
      <c r="U17" s="15">
        <f t="shared" si="6"/>
        <v>466.81768</v>
      </c>
      <c r="V17" s="43">
        <f t="shared" si="24"/>
        <v>0</v>
      </c>
      <c r="W17" s="23">
        <f t="shared" si="25"/>
        <v>299.42901099083105</v>
      </c>
      <c r="X17" s="43">
        <f t="shared" si="18"/>
        <v>-0.66608471015763371</v>
      </c>
      <c r="Y17" s="23">
        <f t="shared" si="9"/>
        <v>165.12576000000001</v>
      </c>
      <c r="Z17" s="47">
        <f t="shared" si="10"/>
        <v>495.16185533233471</v>
      </c>
      <c r="AA17" s="6">
        <f t="shared" si="11"/>
        <v>0.94275775682819685</v>
      </c>
      <c r="AB17" s="4" t="s">
        <v>32</v>
      </c>
      <c r="AT17" s="1">
        <v>0.9</v>
      </c>
      <c r="AU17" s="1">
        <v>1</v>
      </c>
    </row>
    <row r="18" spans="2:47" x14ac:dyDescent="0.25">
      <c r="B18" s="16" t="s">
        <v>33</v>
      </c>
      <c r="C18" s="4">
        <v>313.58</v>
      </c>
      <c r="D18" s="8">
        <v>219.06</v>
      </c>
      <c r="E18" s="8">
        <v>114.8</v>
      </c>
      <c r="F18" s="15">
        <f t="shared" si="0"/>
        <v>247.31826378171104</v>
      </c>
      <c r="G18" s="8">
        <v>0.88</v>
      </c>
      <c r="H18" s="34">
        <v>314.6096</v>
      </c>
      <c r="I18" s="47">
        <f t="shared" si="12"/>
        <v>251.68768</v>
      </c>
      <c r="J18" s="15">
        <f t="shared" si="19"/>
        <v>188.76576</v>
      </c>
      <c r="K18" s="47">
        <f t="shared" si="22"/>
        <v>561.92786378171104</v>
      </c>
      <c r="L18" s="15">
        <f t="shared" si="20"/>
        <v>470.74768</v>
      </c>
      <c r="M18" s="47">
        <f t="shared" si="21"/>
        <v>303.56576000000001</v>
      </c>
      <c r="N18" s="15">
        <f t="shared" si="2"/>
        <v>0.83773685261293385</v>
      </c>
      <c r="O18" s="4">
        <v>444.71</v>
      </c>
      <c r="Q18" s="14">
        <v>1</v>
      </c>
      <c r="R18" s="43">
        <f t="shared" si="23"/>
        <v>0</v>
      </c>
      <c r="S18" s="23">
        <f t="shared" si="4"/>
        <v>561.92786378171104</v>
      </c>
      <c r="T18" s="43">
        <f t="shared" si="5"/>
        <v>306.85427464660609</v>
      </c>
      <c r="U18" s="15">
        <f t="shared" si="6"/>
        <v>470.74768</v>
      </c>
      <c r="V18" s="43">
        <f t="shared" si="24"/>
        <v>0</v>
      </c>
      <c r="W18" s="23">
        <f t="shared" si="25"/>
        <v>306.85427464660609</v>
      </c>
      <c r="X18" s="43">
        <f t="shared" si="18"/>
        <v>7.4252636557750407</v>
      </c>
      <c r="Y18" s="23">
        <f t="shared" si="9"/>
        <v>173.56576000000001</v>
      </c>
      <c r="Z18" s="47">
        <f t="shared" si="10"/>
        <v>501.72547400920354</v>
      </c>
      <c r="AA18" s="6">
        <f t="shared" si="11"/>
        <v>0.93825748220104266</v>
      </c>
      <c r="AB18" s="4" t="s">
        <v>33</v>
      </c>
      <c r="AT18" s="1">
        <v>0.9</v>
      </c>
      <c r="AU18" s="1">
        <v>1</v>
      </c>
    </row>
    <row r="19" spans="2:47" x14ac:dyDescent="0.25">
      <c r="B19" s="16" t="s">
        <v>34</v>
      </c>
      <c r="C19" s="4">
        <v>341.24</v>
      </c>
      <c r="D19" s="8">
        <v>221.16</v>
      </c>
      <c r="E19" s="8">
        <v>113.27</v>
      </c>
      <c r="F19" s="15">
        <f t="shared" si="0"/>
        <v>248.47905042477927</v>
      </c>
      <c r="G19" s="8">
        <v>0.88</v>
      </c>
      <c r="H19" s="34">
        <v>314.6096</v>
      </c>
      <c r="I19" s="47">
        <f t="shared" si="12"/>
        <v>251.68768</v>
      </c>
      <c r="J19" s="15">
        <f t="shared" si="19"/>
        <v>188.76576</v>
      </c>
      <c r="K19" s="47">
        <f t="shared" si="22"/>
        <v>563.0886504247793</v>
      </c>
      <c r="L19" s="15">
        <f t="shared" si="20"/>
        <v>472.84767999999997</v>
      </c>
      <c r="M19" s="47">
        <f t="shared" ref="M19:M82" si="26">E19+J19</f>
        <v>302.03575999999998</v>
      </c>
      <c r="N19" s="15">
        <f t="shared" si="2"/>
        <v>0.83973931927645151</v>
      </c>
      <c r="O19" s="4">
        <v>444.89</v>
      </c>
      <c r="Q19" s="14">
        <v>1</v>
      </c>
      <c r="R19" s="43">
        <f t="shared" si="23"/>
        <v>0</v>
      </c>
      <c r="S19" s="23">
        <f t="shared" si="4"/>
        <v>563.0886504247793</v>
      </c>
      <c r="T19" s="43">
        <f t="shared" si="5"/>
        <v>305.75136918060883</v>
      </c>
      <c r="U19" s="15">
        <f t="shared" si="6"/>
        <v>472.84767999999997</v>
      </c>
      <c r="V19" s="43">
        <f t="shared" si="24"/>
        <v>0</v>
      </c>
      <c r="W19" s="23">
        <f t="shared" si="25"/>
        <v>305.75136918060883</v>
      </c>
      <c r="X19" s="43">
        <f t="shared" si="18"/>
        <v>-1.102905465997253</v>
      </c>
      <c r="Y19" s="23">
        <f t="shared" si="9"/>
        <v>172.03575999999998</v>
      </c>
      <c r="Z19" s="47">
        <f t="shared" si="10"/>
        <v>503.17117485022925</v>
      </c>
      <c r="AA19" s="6">
        <f t="shared" si="11"/>
        <v>0.93973523054206121</v>
      </c>
      <c r="AB19" s="4" t="s">
        <v>34</v>
      </c>
      <c r="AT19" s="1">
        <v>0.9</v>
      </c>
      <c r="AU19" s="1">
        <v>1</v>
      </c>
    </row>
    <row r="20" spans="2:47" x14ac:dyDescent="0.25">
      <c r="B20" s="16" t="s">
        <v>35</v>
      </c>
      <c r="C20" s="4">
        <v>323.56</v>
      </c>
      <c r="D20" s="8">
        <v>212.77</v>
      </c>
      <c r="E20" s="8">
        <v>111.74</v>
      </c>
      <c r="F20" s="15">
        <f t="shared" si="0"/>
        <v>240.32665374444011</v>
      </c>
      <c r="G20" s="8">
        <v>0.88</v>
      </c>
      <c r="H20" s="34">
        <v>314.6096</v>
      </c>
      <c r="I20" s="47">
        <f t="shared" si="12"/>
        <v>251.68768</v>
      </c>
      <c r="J20" s="15">
        <f t="shared" si="19"/>
        <v>188.76576</v>
      </c>
      <c r="K20" s="47">
        <f t="shared" si="22"/>
        <v>554.93625374444014</v>
      </c>
      <c r="L20" s="15">
        <f t="shared" si="20"/>
        <v>464.45767999999998</v>
      </c>
      <c r="M20" s="47">
        <f t="shared" si="26"/>
        <v>300.50576000000001</v>
      </c>
      <c r="N20" s="15">
        <f t="shared" si="2"/>
        <v>0.83695681596951954</v>
      </c>
      <c r="O20" s="4">
        <v>447.33</v>
      </c>
      <c r="Q20" s="14">
        <v>1</v>
      </c>
      <c r="R20" s="43">
        <f t="shared" si="23"/>
        <v>0</v>
      </c>
      <c r="S20" s="23">
        <f t="shared" si="4"/>
        <v>554.93625374444014</v>
      </c>
      <c r="T20" s="43">
        <f t="shared" si="5"/>
        <v>303.69937307958219</v>
      </c>
      <c r="U20" s="15">
        <f t="shared" si="6"/>
        <v>464.45767999999998</v>
      </c>
      <c r="V20" s="43">
        <f t="shared" si="24"/>
        <v>0</v>
      </c>
      <c r="W20" s="23">
        <f t="shared" si="25"/>
        <v>303.69937307958219</v>
      </c>
      <c r="X20" s="43">
        <f t="shared" si="18"/>
        <v>-2.0519961010266456</v>
      </c>
      <c r="Y20" s="23">
        <f t="shared" si="9"/>
        <v>170.50576000000001</v>
      </c>
      <c r="Z20" s="47">
        <f t="shared" si="10"/>
        <v>494.765753366338</v>
      </c>
      <c r="AA20" s="6">
        <f t="shared" si="11"/>
        <v>0.93874258038248437</v>
      </c>
      <c r="AB20" s="4" t="s">
        <v>35</v>
      </c>
      <c r="AT20" s="1">
        <v>0.9</v>
      </c>
      <c r="AU20" s="1">
        <v>1</v>
      </c>
    </row>
    <row r="21" spans="2:47" x14ac:dyDescent="0.25">
      <c r="B21" s="16" t="s">
        <v>36</v>
      </c>
      <c r="C21" s="4">
        <v>296.72000000000003</v>
      </c>
      <c r="D21" s="8">
        <v>213.25</v>
      </c>
      <c r="E21" s="8">
        <v>111.92</v>
      </c>
      <c r="F21" s="15">
        <f t="shared" si="0"/>
        <v>240.83531489380871</v>
      </c>
      <c r="G21" s="8">
        <v>0.88</v>
      </c>
      <c r="H21" s="34">
        <v>314.6096</v>
      </c>
      <c r="I21" s="47">
        <f t="shared" si="12"/>
        <v>251.68768</v>
      </c>
      <c r="J21" s="15">
        <f t="shared" si="19"/>
        <v>188.76576</v>
      </c>
      <c r="K21" s="47">
        <f t="shared" si="22"/>
        <v>555.44491489380869</v>
      </c>
      <c r="L21" s="15">
        <f t="shared" si="20"/>
        <v>464.93768</v>
      </c>
      <c r="M21" s="47">
        <f t="shared" si="26"/>
        <v>300.68576000000002</v>
      </c>
      <c r="N21" s="15">
        <f t="shared" si="2"/>
        <v>0.83705452608003073</v>
      </c>
      <c r="O21" s="4">
        <v>447.89</v>
      </c>
      <c r="Q21" s="14">
        <v>1</v>
      </c>
      <c r="R21" s="43">
        <f t="shared" si="23"/>
        <v>0</v>
      </c>
      <c r="S21" s="23">
        <f t="shared" si="4"/>
        <v>555.44491489380869</v>
      </c>
      <c r="T21" s="43">
        <f t="shared" si="5"/>
        <v>303.89473045383323</v>
      </c>
      <c r="U21" s="15">
        <f t="shared" si="6"/>
        <v>464.93768</v>
      </c>
      <c r="V21" s="43">
        <f t="shared" si="24"/>
        <v>0</v>
      </c>
      <c r="W21" s="23">
        <f t="shared" si="25"/>
        <v>303.89473045383323</v>
      </c>
      <c r="X21" s="43">
        <f t="shared" si="18"/>
        <v>0.19535737425104571</v>
      </c>
      <c r="Y21" s="23">
        <f t="shared" si="9"/>
        <v>170.68576000000002</v>
      </c>
      <c r="Z21" s="47">
        <f t="shared" si="10"/>
        <v>495.27838126710117</v>
      </c>
      <c r="AA21" s="6">
        <f t="shared" si="11"/>
        <v>0.93874010573714384</v>
      </c>
      <c r="AB21" s="4" t="s">
        <v>36</v>
      </c>
      <c r="AT21" s="1">
        <v>0.9</v>
      </c>
      <c r="AU21" s="1">
        <v>1</v>
      </c>
    </row>
    <row r="22" spans="2:47" x14ac:dyDescent="0.25">
      <c r="B22" s="16" t="s">
        <v>37</v>
      </c>
      <c r="C22" s="4">
        <v>380.18</v>
      </c>
      <c r="D22" s="8">
        <v>206.8</v>
      </c>
      <c r="E22" s="8">
        <v>115.63</v>
      </c>
      <c r="F22" s="15">
        <f t="shared" si="0"/>
        <v>236.93150254873245</v>
      </c>
      <c r="G22" s="8">
        <v>0.87</v>
      </c>
      <c r="H22" s="34">
        <v>314.6096</v>
      </c>
      <c r="I22" s="47">
        <f t="shared" si="12"/>
        <v>251.68768</v>
      </c>
      <c r="J22" s="15">
        <f t="shared" si="19"/>
        <v>188.76576</v>
      </c>
      <c r="K22" s="47">
        <f t="shared" si="22"/>
        <v>551.5411025487324</v>
      </c>
      <c r="L22" s="15">
        <f t="shared" si="20"/>
        <v>458.48768000000001</v>
      </c>
      <c r="M22" s="47">
        <f t="shared" si="26"/>
        <v>304.39576</v>
      </c>
      <c r="N22" s="15">
        <f t="shared" ref="N22:N85" si="27">L22/K22</f>
        <v>0.83128470005458843</v>
      </c>
      <c r="O22" s="4">
        <v>447.92</v>
      </c>
      <c r="Q22" s="14">
        <v>1</v>
      </c>
      <c r="R22" s="43">
        <f t="shared" si="23"/>
        <v>0</v>
      </c>
      <c r="S22" s="23">
        <f t="shared" si="4"/>
        <v>551.5411025487324</v>
      </c>
      <c r="T22" s="43">
        <f t="shared" si="5"/>
        <v>306.57239779355371</v>
      </c>
      <c r="U22" s="15">
        <f t="shared" si="6"/>
        <v>458.48768000000001</v>
      </c>
      <c r="V22" s="43">
        <f t="shared" si="24"/>
        <v>0</v>
      </c>
      <c r="W22" s="23">
        <f t="shared" si="25"/>
        <v>306.57239779355371</v>
      </c>
      <c r="X22" s="43">
        <f t="shared" si="18"/>
        <v>2.6776673397204718</v>
      </c>
      <c r="Y22" s="23">
        <f t="shared" si="9"/>
        <v>174.39576</v>
      </c>
      <c r="Z22" s="47">
        <f t="shared" si="10"/>
        <v>490.53525237006158</v>
      </c>
      <c r="AA22" s="6">
        <f t="shared" si="11"/>
        <v>0.93466815643682877</v>
      </c>
      <c r="AB22" s="4" t="s">
        <v>37</v>
      </c>
      <c r="AT22" s="1">
        <v>0.9</v>
      </c>
      <c r="AU22" s="1">
        <v>1</v>
      </c>
    </row>
    <row r="23" spans="2:47" x14ac:dyDescent="0.25">
      <c r="B23" s="16" t="s">
        <v>38</v>
      </c>
      <c r="C23" s="4">
        <v>260.7</v>
      </c>
      <c r="D23" s="8">
        <v>227.23</v>
      </c>
      <c r="E23" s="8">
        <v>115.95</v>
      </c>
      <c r="F23" s="15">
        <f t="shared" si="0"/>
        <v>255.10365618704878</v>
      </c>
      <c r="G23" s="8">
        <v>0.89</v>
      </c>
      <c r="H23" s="34">
        <v>314.6096</v>
      </c>
      <c r="I23" s="47">
        <f t="shared" si="12"/>
        <v>251.68768</v>
      </c>
      <c r="J23" s="15">
        <f t="shared" si="19"/>
        <v>188.76576</v>
      </c>
      <c r="K23" s="47">
        <f t="shared" si="22"/>
        <v>569.71325618704873</v>
      </c>
      <c r="L23" s="15">
        <f t="shared" si="20"/>
        <v>478.91768000000002</v>
      </c>
      <c r="M23" s="47">
        <f t="shared" si="26"/>
        <v>304.71575999999999</v>
      </c>
      <c r="N23" s="15">
        <f t="shared" si="27"/>
        <v>0.84062934256660748</v>
      </c>
      <c r="O23" s="4">
        <v>448.6</v>
      </c>
      <c r="Q23" s="14">
        <v>1</v>
      </c>
      <c r="R23" s="43">
        <f t="shared" si="23"/>
        <v>0</v>
      </c>
      <c r="S23" s="23">
        <f t="shared" si="4"/>
        <v>569.71325618704873</v>
      </c>
      <c r="T23" s="43">
        <f t="shared" si="5"/>
        <v>308.56287861417712</v>
      </c>
      <c r="U23" s="15">
        <f t="shared" si="6"/>
        <v>478.91768000000002</v>
      </c>
      <c r="V23" s="43">
        <f t="shared" si="24"/>
        <v>0</v>
      </c>
      <c r="W23" s="23">
        <f t="shared" si="25"/>
        <v>308.56287861417712</v>
      </c>
      <c r="X23" s="43">
        <f t="shared" si="18"/>
        <v>1.9904808206234179</v>
      </c>
      <c r="Y23" s="23">
        <f t="shared" si="9"/>
        <v>174.71575999999999</v>
      </c>
      <c r="Z23" s="47">
        <f t="shared" si="10"/>
        <v>509.79186047735209</v>
      </c>
      <c r="AA23" s="6">
        <f t="shared" si="11"/>
        <v>0.93943767472387163</v>
      </c>
      <c r="AB23" s="4" t="s">
        <v>38</v>
      </c>
      <c r="AT23" s="1">
        <v>0.9</v>
      </c>
      <c r="AU23" s="1">
        <v>1</v>
      </c>
    </row>
    <row r="24" spans="2:47" x14ac:dyDescent="0.25">
      <c r="B24" s="16" t="s">
        <v>39</v>
      </c>
      <c r="C24" s="4">
        <v>300.62</v>
      </c>
      <c r="D24" s="8">
        <v>221.07</v>
      </c>
      <c r="E24" s="8">
        <v>113.48</v>
      </c>
      <c r="F24" s="15">
        <f t="shared" si="0"/>
        <v>248.49477922081181</v>
      </c>
      <c r="G24" s="8">
        <v>0.88</v>
      </c>
      <c r="H24" s="34">
        <v>314.6096</v>
      </c>
      <c r="I24" s="47">
        <f t="shared" si="12"/>
        <v>251.68768</v>
      </c>
      <c r="J24" s="15">
        <f t="shared" si="19"/>
        <v>188.76576</v>
      </c>
      <c r="K24" s="47">
        <f t="shared" si="22"/>
        <v>563.10437922081178</v>
      </c>
      <c r="L24" s="15">
        <f t="shared" si="20"/>
        <v>472.75767999999999</v>
      </c>
      <c r="M24" s="47">
        <f t="shared" si="26"/>
        <v>302.24576000000002</v>
      </c>
      <c r="N24" s="15">
        <f t="shared" si="27"/>
        <v>0.83955603516025246</v>
      </c>
      <c r="O24" s="4">
        <v>446.12</v>
      </c>
      <c r="Q24" s="14">
        <v>1</v>
      </c>
      <c r="R24" s="43">
        <f t="shared" si="23"/>
        <v>0</v>
      </c>
      <c r="S24" s="23">
        <f t="shared" si="4"/>
        <v>563.10437922081178</v>
      </c>
      <c r="T24" s="43">
        <f t="shared" si="5"/>
        <v>305.9194630922874</v>
      </c>
      <c r="U24" s="15">
        <f t="shared" si="6"/>
        <v>472.75767999999999</v>
      </c>
      <c r="V24" s="43">
        <f t="shared" si="24"/>
        <v>0</v>
      </c>
      <c r="W24" s="23">
        <f t="shared" si="25"/>
        <v>305.9194630922874</v>
      </c>
      <c r="X24" s="43">
        <f t="shared" si="18"/>
        <v>-2.6434155218897217</v>
      </c>
      <c r="Y24" s="23">
        <f t="shared" si="9"/>
        <v>172.24576000000002</v>
      </c>
      <c r="Z24" s="47">
        <f t="shared" si="10"/>
        <v>503.15845003036571</v>
      </c>
      <c r="AA24" s="6">
        <f t="shared" si="11"/>
        <v>0.93958012624347054</v>
      </c>
      <c r="AB24" s="4" t="s">
        <v>39</v>
      </c>
      <c r="AT24" s="1">
        <v>0.9</v>
      </c>
      <c r="AU24" s="1">
        <v>1</v>
      </c>
    </row>
    <row r="25" spans="2:47" x14ac:dyDescent="0.25">
      <c r="B25" s="16" t="s">
        <v>40</v>
      </c>
      <c r="C25" s="4">
        <v>368.84</v>
      </c>
      <c r="D25" s="8">
        <v>234.95</v>
      </c>
      <c r="E25" s="8">
        <v>115.38</v>
      </c>
      <c r="F25" s="15">
        <f t="shared" si="0"/>
        <v>261.75188041349384</v>
      </c>
      <c r="G25" s="8">
        <v>0.89</v>
      </c>
      <c r="H25" s="34">
        <v>314.6096</v>
      </c>
      <c r="I25" s="47">
        <f t="shared" si="12"/>
        <v>251.68768</v>
      </c>
      <c r="J25" s="15">
        <f t="shared" si="19"/>
        <v>188.76576</v>
      </c>
      <c r="K25" s="47">
        <f t="shared" si="22"/>
        <v>576.36148041349384</v>
      </c>
      <c r="L25" s="15">
        <f t="shared" si="20"/>
        <v>486.63767999999999</v>
      </c>
      <c r="M25" s="47">
        <f t="shared" si="26"/>
        <v>304.14576</v>
      </c>
      <c r="N25" s="15">
        <f t="shared" si="27"/>
        <v>0.8443272087698781</v>
      </c>
      <c r="O25" s="4">
        <v>446.72</v>
      </c>
      <c r="Q25" s="14">
        <v>1</v>
      </c>
      <c r="R25" s="43">
        <f t="shared" si="23"/>
        <v>0</v>
      </c>
      <c r="S25" s="23">
        <f t="shared" si="4"/>
        <v>576.36148041349384</v>
      </c>
      <c r="T25" s="43">
        <f t="shared" si="5"/>
        <v>308.83057573474133</v>
      </c>
      <c r="U25" s="15">
        <f t="shared" si="6"/>
        <v>486.63767999999999</v>
      </c>
      <c r="V25" s="43">
        <f t="shared" si="24"/>
        <v>0</v>
      </c>
      <c r="W25" s="23">
        <f t="shared" si="25"/>
        <v>308.83057573474133</v>
      </c>
      <c r="X25" s="43">
        <f t="shared" si="18"/>
        <v>2.9111126424539293</v>
      </c>
      <c r="Y25" s="23">
        <f t="shared" si="9"/>
        <v>174.14576</v>
      </c>
      <c r="Z25" s="47">
        <f t="shared" si="10"/>
        <v>516.85875954825417</v>
      </c>
      <c r="AA25" s="6">
        <f t="shared" si="11"/>
        <v>0.94152932693901126</v>
      </c>
      <c r="AB25" s="4" t="s">
        <v>40</v>
      </c>
      <c r="AT25" s="1">
        <v>0.9</v>
      </c>
      <c r="AU25" s="1">
        <v>1</v>
      </c>
    </row>
    <row r="26" spans="2:47" x14ac:dyDescent="0.25">
      <c r="B26" s="16" t="s">
        <v>41</v>
      </c>
      <c r="C26" s="4">
        <v>255.24</v>
      </c>
      <c r="D26" s="8">
        <v>219.24</v>
      </c>
      <c r="E26" s="8">
        <v>115.05</v>
      </c>
      <c r="F26" s="15">
        <f t="shared" si="0"/>
        <v>247.5937804146138</v>
      </c>
      <c r="G26" s="8">
        <v>0.89</v>
      </c>
      <c r="H26" s="34">
        <v>314.6096</v>
      </c>
      <c r="I26" s="47">
        <f t="shared" si="12"/>
        <v>251.68768</v>
      </c>
      <c r="J26" s="15">
        <f t="shared" si="19"/>
        <v>188.76576</v>
      </c>
      <c r="K26" s="47">
        <f t="shared" si="22"/>
        <v>562.20338041461378</v>
      </c>
      <c r="L26" s="15">
        <f t="shared" si="20"/>
        <v>470.92768000000001</v>
      </c>
      <c r="M26" s="47">
        <f t="shared" si="26"/>
        <v>303.81576000000001</v>
      </c>
      <c r="N26" s="15">
        <f t="shared" si="27"/>
        <v>0.83764647528924541</v>
      </c>
      <c r="O26" s="4">
        <v>447.91</v>
      </c>
      <c r="Q26" s="14">
        <v>1</v>
      </c>
      <c r="R26" s="43">
        <f t="shared" si="23"/>
        <v>0</v>
      </c>
      <c r="S26" s="23">
        <f t="shared" si="4"/>
        <v>562.20338041461378</v>
      </c>
      <c r="T26" s="43">
        <f t="shared" si="5"/>
        <v>307.08266176949252</v>
      </c>
      <c r="U26" s="15">
        <f t="shared" si="6"/>
        <v>470.92768000000001</v>
      </c>
      <c r="V26" s="43">
        <f t="shared" si="24"/>
        <v>0</v>
      </c>
      <c r="W26" s="23">
        <f t="shared" si="25"/>
        <v>307.08266176949252</v>
      </c>
      <c r="X26" s="43">
        <f t="shared" si="18"/>
        <v>-1.7479139652488129</v>
      </c>
      <c r="Y26" s="23">
        <f t="shared" si="9"/>
        <v>173.81576000000001</v>
      </c>
      <c r="Z26" s="47">
        <f t="shared" si="10"/>
        <v>501.98087435136409</v>
      </c>
      <c r="AA26" s="6">
        <f t="shared" si="11"/>
        <v>0.93813869026087982</v>
      </c>
      <c r="AB26" s="4" t="s">
        <v>41</v>
      </c>
      <c r="AT26" s="1">
        <v>0.9</v>
      </c>
      <c r="AU26" s="1">
        <v>1</v>
      </c>
    </row>
    <row r="27" spans="2:47" x14ac:dyDescent="0.25">
      <c r="B27" s="16" t="s">
        <v>42</v>
      </c>
      <c r="C27" s="4">
        <v>359.52</v>
      </c>
      <c r="D27" s="8">
        <v>240.1</v>
      </c>
      <c r="E27" s="8">
        <v>113.96</v>
      </c>
      <c r="F27" s="15">
        <f t="shared" si="0"/>
        <v>265.77225513585876</v>
      </c>
      <c r="G27" s="8">
        <v>0.9</v>
      </c>
      <c r="H27" s="34">
        <v>314.6096</v>
      </c>
      <c r="I27" s="47">
        <f t="shared" si="12"/>
        <v>251.68768</v>
      </c>
      <c r="J27" s="15">
        <f t="shared" si="19"/>
        <v>188.76576</v>
      </c>
      <c r="K27" s="47">
        <f t="shared" si="22"/>
        <v>580.38185513585881</v>
      </c>
      <c r="L27" s="15">
        <f t="shared" si="20"/>
        <v>491.78768000000002</v>
      </c>
      <c r="M27" s="47">
        <f t="shared" si="26"/>
        <v>302.72575999999998</v>
      </c>
      <c r="N27" s="15">
        <f t="shared" si="27"/>
        <v>0.84735192123620029</v>
      </c>
      <c r="O27" s="4">
        <v>447.15</v>
      </c>
      <c r="Q27" s="14">
        <v>1</v>
      </c>
      <c r="R27" s="43">
        <f t="shared" si="23"/>
        <v>0</v>
      </c>
      <c r="S27" s="23">
        <f t="shared" si="4"/>
        <v>580.38185513585881</v>
      </c>
      <c r="T27" s="43">
        <f t="shared" si="5"/>
        <v>308.20119333182106</v>
      </c>
      <c r="U27" s="15">
        <f t="shared" si="6"/>
        <v>491.78768000000002</v>
      </c>
      <c r="V27" s="43">
        <f t="shared" si="24"/>
        <v>0</v>
      </c>
      <c r="W27" s="23">
        <f t="shared" si="25"/>
        <v>308.20119333182106</v>
      </c>
      <c r="X27" s="43">
        <f t="shared" si="18"/>
        <v>1.1185315623285419</v>
      </c>
      <c r="Y27" s="23">
        <f t="shared" si="9"/>
        <v>172.72575999999998</v>
      </c>
      <c r="Z27" s="47">
        <f t="shared" si="10"/>
        <v>521.23824722228517</v>
      </c>
      <c r="AA27" s="6">
        <f t="shared" si="11"/>
        <v>0.94349883689612324</v>
      </c>
      <c r="AB27" s="4" t="s">
        <v>42</v>
      </c>
      <c r="AT27" s="1">
        <v>0.9</v>
      </c>
      <c r="AU27" s="1">
        <v>1</v>
      </c>
    </row>
    <row r="28" spans="2:47" x14ac:dyDescent="0.25">
      <c r="B28" s="16" t="s">
        <v>43</v>
      </c>
      <c r="C28" s="4">
        <v>336.8</v>
      </c>
      <c r="D28" s="8">
        <v>241.88</v>
      </c>
      <c r="E28" s="8">
        <v>115.84</v>
      </c>
      <c r="F28" s="15">
        <f t="shared" si="0"/>
        <v>268.18806834011093</v>
      </c>
      <c r="G28" s="8">
        <v>0.9</v>
      </c>
      <c r="H28" s="34">
        <v>314.6096</v>
      </c>
      <c r="I28" s="47">
        <f t="shared" si="12"/>
        <v>251.68768</v>
      </c>
      <c r="J28" s="15">
        <f t="shared" si="19"/>
        <v>188.76576</v>
      </c>
      <c r="K28" s="47">
        <f t="shared" si="22"/>
        <v>582.79766834011093</v>
      </c>
      <c r="L28" s="15">
        <f t="shared" si="20"/>
        <v>493.56768</v>
      </c>
      <c r="M28" s="47">
        <f t="shared" si="26"/>
        <v>304.60576000000003</v>
      </c>
      <c r="N28" s="15">
        <f t="shared" si="27"/>
        <v>0.84689371082377463</v>
      </c>
      <c r="O28" s="4">
        <v>448.3</v>
      </c>
      <c r="Q28" s="14">
        <v>1</v>
      </c>
      <c r="R28" s="43">
        <f t="shared" si="23"/>
        <v>0</v>
      </c>
      <c r="S28" s="23">
        <f t="shared" si="4"/>
        <v>582.79766834011093</v>
      </c>
      <c r="T28" s="43">
        <f t="shared" si="5"/>
        <v>309.9097731309671</v>
      </c>
      <c r="U28" s="15">
        <f t="shared" si="6"/>
        <v>493.56768</v>
      </c>
      <c r="V28" s="43">
        <f t="shared" si="24"/>
        <v>0</v>
      </c>
      <c r="W28" s="23">
        <f t="shared" si="25"/>
        <v>309.9097731309671</v>
      </c>
      <c r="X28" s="43">
        <f t="shared" si="18"/>
        <v>1.7085797991460367</v>
      </c>
      <c r="Y28" s="23">
        <f t="shared" si="9"/>
        <v>174.60576000000003</v>
      </c>
      <c r="Z28" s="47">
        <f t="shared" si="10"/>
        <v>523.54200038369413</v>
      </c>
      <c r="AA28" s="6">
        <f t="shared" si="11"/>
        <v>0.94274705685173965</v>
      </c>
      <c r="AB28" s="4" t="s">
        <v>43</v>
      </c>
      <c r="AT28" s="1">
        <v>0.9</v>
      </c>
      <c r="AU28" s="1">
        <v>1</v>
      </c>
    </row>
    <row r="29" spans="2:47" x14ac:dyDescent="0.25">
      <c r="B29" s="16" t="s">
        <v>44</v>
      </c>
      <c r="C29" s="4">
        <v>348.3</v>
      </c>
      <c r="D29" s="8">
        <v>210.35</v>
      </c>
      <c r="E29" s="8">
        <v>116.4</v>
      </c>
      <c r="F29" s="15">
        <f t="shared" si="0"/>
        <v>240.40815813944417</v>
      </c>
      <c r="G29" s="8">
        <v>0.87</v>
      </c>
      <c r="H29" s="34">
        <v>314.6096</v>
      </c>
      <c r="I29" s="47">
        <f t="shared" si="12"/>
        <v>251.68768</v>
      </c>
      <c r="J29" s="15">
        <f t="shared" si="19"/>
        <v>188.76576</v>
      </c>
      <c r="K29" s="47">
        <f t="shared" si="22"/>
        <v>555.01775813944414</v>
      </c>
      <c r="L29" s="15">
        <f t="shared" si="20"/>
        <v>462.03768000000002</v>
      </c>
      <c r="M29" s="47">
        <f t="shared" si="26"/>
        <v>305.16575999999998</v>
      </c>
      <c r="N29" s="15">
        <f t="shared" si="27"/>
        <v>0.83247368795705534</v>
      </c>
      <c r="O29" s="4">
        <v>449.33</v>
      </c>
      <c r="Q29" s="14">
        <v>1</v>
      </c>
      <c r="R29" s="43">
        <f t="shared" si="23"/>
        <v>0</v>
      </c>
      <c r="S29" s="23">
        <f t="shared" si="4"/>
        <v>555.01775813944414</v>
      </c>
      <c r="T29" s="43">
        <f t="shared" si="5"/>
        <v>307.51568108041596</v>
      </c>
      <c r="U29" s="15">
        <f t="shared" si="6"/>
        <v>462.03768000000002</v>
      </c>
      <c r="V29" s="43">
        <f t="shared" si="24"/>
        <v>0</v>
      </c>
      <c r="W29" s="23">
        <f t="shared" si="25"/>
        <v>307.51568108041596</v>
      </c>
      <c r="X29" s="43">
        <f t="shared" si="18"/>
        <v>-2.3940920505511372</v>
      </c>
      <c r="Y29" s="23">
        <f t="shared" si="9"/>
        <v>175.16575999999998</v>
      </c>
      <c r="Z29" s="47">
        <f t="shared" si="10"/>
        <v>494.12737347384427</v>
      </c>
      <c r="AA29" s="6">
        <f t="shared" si="11"/>
        <v>0.93505785107947914</v>
      </c>
      <c r="AB29" s="4" t="s">
        <v>44</v>
      </c>
      <c r="AT29" s="1">
        <v>0.9</v>
      </c>
      <c r="AU29" s="1">
        <v>1</v>
      </c>
    </row>
    <row r="30" spans="2:47" x14ac:dyDescent="0.25">
      <c r="B30" s="16" t="s">
        <v>45</v>
      </c>
      <c r="C30" s="4">
        <v>350.78</v>
      </c>
      <c r="D30" s="8">
        <v>238.23</v>
      </c>
      <c r="E30" s="8">
        <v>118.03</v>
      </c>
      <c r="F30" s="15">
        <f t="shared" si="0"/>
        <v>265.86578155151892</v>
      </c>
      <c r="G30" s="8">
        <v>0.89</v>
      </c>
      <c r="H30" s="34">
        <v>314.6096</v>
      </c>
      <c r="I30" s="47">
        <f t="shared" si="12"/>
        <v>251.68768</v>
      </c>
      <c r="J30" s="15">
        <f t="shared" si="19"/>
        <v>188.76576</v>
      </c>
      <c r="K30" s="47">
        <f t="shared" si="22"/>
        <v>580.47538155151892</v>
      </c>
      <c r="L30" s="15">
        <f t="shared" si="20"/>
        <v>489.91768000000002</v>
      </c>
      <c r="M30" s="47">
        <f t="shared" si="26"/>
        <v>306.79575999999997</v>
      </c>
      <c r="N30" s="15">
        <f t="shared" si="27"/>
        <v>0.84399389805391489</v>
      </c>
      <c r="O30" s="4">
        <v>448.63</v>
      </c>
      <c r="Q30" s="14">
        <v>1</v>
      </c>
      <c r="R30" s="43">
        <f t="shared" si="23"/>
        <v>0</v>
      </c>
      <c r="S30" s="23">
        <f t="shared" si="4"/>
        <v>580.47538155151892</v>
      </c>
      <c r="T30" s="43">
        <f t="shared" si="5"/>
        <v>311.33958214592479</v>
      </c>
      <c r="U30" s="15">
        <f t="shared" si="6"/>
        <v>489.91768000000002</v>
      </c>
      <c r="V30" s="43">
        <f t="shared" si="24"/>
        <v>0</v>
      </c>
      <c r="W30" s="23">
        <f t="shared" si="25"/>
        <v>311.33958214592479</v>
      </c>
      <c r="X30" s="43">
        <f t="shared" si="18"/>
        <v>3.823901065508835</v>
      </c>
      <c r="Y30" s="23">
        <f t="shared" si="9"/>
        <v>176.79575999999997</v>
      </c>
      <c r="Z30" s="47">
        <f t="shared" si="10"/>
        <v>520.84169757284224</v>
      </c>
      <c r="AA30" s="6">
        <f t="shared" si="11"/>
        <v>0.94062683975390171</v>
      </c>
      <c r="AB30" s="4" t="s">
        <v>45</v>
      </c>
      <c r="AT30" s="1">
        <v>0.9</v>
      </c>
      <c r="AU30" s="1">
        <v>1</v>
      </c>
    </row>
    <row r="31" spans="2:47" x14ac:dyDescent="0.25">
      <c r="B31" s="16" t="s">
        <v>46</v>
      </c>
      <c r="C31" s="4">
        <v>368.06</v>
      </c>
      <c r="D31" s="8">
        <v>250.14</v>
      </c>
      <c r="E31" s="8">
        <v>120.21</v>
      </c>
      <c r="F31" s="15">
        <f t="shared" si="0"/>
        <v>277.52560908860283</v>
      </c>
      <c r="G31" s="8">
        <v>0.9</v>
      </c>
      <c r="H31" s="34">
        <v>314.6096</v>
      </c>
      <c r="I31" s="47">
        <f t="shared" si="12"/>
        <v>251.68768</v>
      </c>
      <c r="J31" s="15">
        <f t="shared" si="19"/>
        <v>188.76576</v>
      </c>
      <c r="K31" s="47">
        <f t="shared" si="22"/>
        <v>592.13520908860278</v>
      </c>
      <c r="L31" s="15">
        <f t="shared" si="20"/>
        <v>501.82767999999999</v>
      </c>
      <c r="M31" s="47">
        <f t="shared" si="26"/>
        <v>308.97575999999998</v>
      </c>
      <c r="N31" s="15">
        <f t="shared" si="27"/>
        <v>0.84748833087023911</v>
      </c>
      <c r="O31" s="4">
        <v>449.78</v>
      </c>
      <c r="Q31" s="14">
        <v>1</v>
      </c>
      <c r="R31" s="43">
        <f t="shared" si="23"/>
        <v>0</v>
      </c>
      <c r="S31" s="23">
        <f t="shared" si="4"/>
        <v>592.13520908860278</v>
      </c>
      <c r="T31" s="43">
        <f t="shared" si="5"/>
        <v>314.31367362591931</v>
      </c>
      <c r="U31" s="15">
        <f t="shared" si="6"/>
        <v>501.82767999999999</v>
      </c>
      <c r="V31" s="43">
        <f t="shared" si="24"/>
        <v>0</v>
      </c>
      <c r="W31" s="23">
        <f t="shared" si="25"/>
        <v>314.31367362591931</v>
      </c>
      <c r="X31" s="43">
        <f t="shared" si="18"/>
        <v>2.9740914799945131</v>
      </c>
      <c r="Y31" s="23">
        <f t="shared" si="9"/>
        <v>178.97575999999998</v>
      </c>
      <c r="Z31" s="47">
        <f t="shared" si="10"/>
        <v>532.78827228248929</v>
      </c>
      <c r="AA31" s="6">
        <f t="shared" si="11"/>
        <v>0.94188950115239456</v>
      </c>
      <c r="AB31" s="4" t="s">
        <v>46</v>
      </c>
      <c r="AT31" s="1">
        <v>0.9</v>
      </c>
      <c r="AU31" s="1">
        <v>1</v>
      </c>
    </row>
    <row r="32" spans="2:47" x14ac:dyDescent="0.25">
      <c r="B32" s="16" t="s">
        <v>47</v>
      </c>
      <c r="C32" s="4">
        <v>389.24</v>
      </c>
      <c r="D32" s="8">
        <v>252.95</v>
      </c>
      <c r="E32" s="8">
        <v>120.27</v>
      </c>
      <c r="F32" s="15">
        <f t="shared" si="0"/>
        <v>280.08672835391536</v>
      </c>
      <c r="G32" s="8">
        <v>0.9</v>
      </c>
      <c r="H32" s="34">
        <v>314.6096</v>
      </c>
      <c r="I32" s="47">
        <f t="shared" si="12"/>
        <v>251.68768</v>
      </c>
      <c r="J32" s="15">
        <f t="shared" si="19"/>
        <v>188.76576</v>
      </c>
      <c r="K32" s="47">
        <f t="shared" si="22"/>
        <v>594.69632835391531</v>
      </c>
      <c r="L32" s="15">
        <f t="shared" si="20"/>
        <v>504.63767999999999</v>
      </c>
      <c r="M32" s="47">
        <f t="shared" si="26"/>
        <v>309.03575999999998</v>
      </c>
      <c r="N32" s="15">
        <f t="shared" si="27"/>
        <v>0.84856363817951863</v>
      </c>
      <c r="O32" s="4">
        <v>449.55</v>
      </c>
      <c r="Q32" s="14">
        <v>1</v>
      </c>
      <c r="R32" s="43">
        <f t="shared" si="23"/>
        <v>0</v>
      </c>
      <c r="S32" s="23">
        <f t="shared" si="4"/>
        <v>594.69632835391531</v>
      </c>
      <c r="T32" s="43">
        <f t="shared" si="5"/>
        <v>314.64986076883213</v>
      </c>
      <c r="U32" s="15">
        <f t="shared" si="6"/>
        <v>504.63767999999999</v>
      </c>
      <c r="V32" s="43">
        <f t="shared" si="24"/>
        <v>0</v>
      </c>
      <c r="W32" s="23">
        <f t="shared" si="25"/>
        <v>314.64986076883213</v>
      </c>
      <c r="X32" s="43">
        <f t="shared" si="18"/>
        <v>0.33618714291282004</v>
      </c>
      <c r="Y32" s="23">
        <f t="shared" si="9"/>
        <v>179.03575999999998</v>
      </c>
      <c r="Z32" s="47">
        <f t="shared" si="10"/>
        <v>535.45587253718679</v>
      </c>
      <c r="AA32" s="6">
        <f t="shared" si="11"/>
        <v>0.94244494435898352</v>
      </c>
      <c r="AB32" s="4" t="s">
        <v>47</v>
      </c>
      <c r="AT32" s="1">
        <v>0.9</v>
      </c>
      <c r="AU32" s="1">
        <v>1</v>
      </c>
    </row>
    <row r="33" spans="2:47" x14ac:dyDescent="0.25">
      <c r="B33" s="16" t="s">
        <v>48</v>
      </c>
      <c r="C33" s="4">
        <v>456.88</v>
      </c>
      <c r="D33" s="8">
        <v>236.3</v>
      </c>
      <c r="E33" s="8">
        <v>121.87</v>
      </c>
      <c r="F33" s="15">
        <f t="shared" si="0"/>
        <v>265.87588627026707</v>
      </c>
      <c r="G33" s="8">
        <v>0.88</v>
      </c>
      <c r="H33" s="34">
        <v>314.6096</v>
      </c>
      <c r="I33" s="47">
        <f t="shared" si="12"/>
        <v>251.68768</v>
      </c>
      <c r="J33" s="15">
        <f t="shared" si="19"/>
        <v>188.76576</v>
      </c>
      <c r="K33" s="47">
        <f t="shared" si="22"/>
        <v>580.48548627026707</v>
      </c>
      <c r="L33" s="15">
        <f t="shared" si="20"/>
        <v>487.98768000000001</v>
      </c>
      <c r="M33" s="47">
        <f t="shared" si="26"/>
        <v>310.63576</v>
      </c>
      <c r="N33" s="15">
        <f t="shared" si="27"/>
        <v>0.84065440315384354</v>
      </c>
      <c r="O33" s="4">
        <v>453.92</v>
      </c>
      <c r="Q33" s="14">
        <v>1</v>
      </c>
      <c r="R33" s="43">
        <f t="shared" si="23"/>
        <v>0</v>
      </c>
      <c r="S33" s="23">
        <f t="shared" si="4"/>
        <v>580.48548627026707</v>
      </c>
      <c r="T33" s="43">
        <f t="shared" si="5"/>
        <v>314.37465536942699</v>
      </c>
      <c r="U33" s="15">
        <f t="shared" si="6"/>
        <v>487.98768000000001</v>
      </c>
      <c r="V33" s="43">
        <f t="shared" si="24"/>
        <v>0</v>
      </c>
      <c r="W33" s="23">
        <f t="shared" si="25"/>
        <v>314.37465536942699</v>
      </c>
      <c r="X33" s="43">
        <f t="shared" si="18"/>
        <v>-0.275205399405138</v>
      </c>
      <c r="Y33" s="23">
        <f t="shared" si="9"/>
        <v>180.63576</v>
      </c>
      <c r="Z33" s="47">
        <f t="shared" si="10"/>
        <v>520.34724331215591</v>
      </c>
      <c r="AA33" s="6">
        <f t="shared" si="11"/>
        <v>0.93781159845072259</v>
      </c>
      <c r="AB33" s="4" t="s">
        <v>48</v>
      </c>
      <c r="AT33" s="1">
        <v>0.9</v>
      </c>
      <c r="AU33" s="1">
        <v>1</v>
      </c>
    </row>
    <row r="34" spans="2:47" x14ac:dyDescent="0.25">
      <c r="B34" s="16" t="s">
        <v>49</v>
      </c>
      <c r="C34" s="4">
        <v>341.24</v>
      </c>
      <c r="D34" s="8">
        <v>257.47000000000003</v>
      </c>
      <c r="E34" s="8">
        <v>125.12</v>
      </c>
      <c r="F34" s="15">
        <f t="shared" si="0"/>
        <v>286.26179504083325</v>
      </c>
      <c r="G34" s="8">
        <v>0.9</v>
      </c>
      <c r="H34" s="34">
        <v>314.6096</v>
      </c>
      <c r="I34" s="47">
        <f t="shared" si="12"/>
        <v>251.68768</v>
      </c>
      <c r="J34" s="15">
        <f t="shared" si="19"/>
        <v>188.76576</v>
      </c>
      <c r="K34" s="47">
        <f t="shared" si="22"/>
        <v>600.87139504083325</v>
      </c>
      <c r="L34" s="15">
        <f t="shared" si="20"/>
        <v>509.15768000000003</v>
      </c>
      <c r="M34" s="47">
        <f t="shared" si="26"/>
        <v>313.88576</v>
      </c>
      <c r="N34" s="15">
        <f t="shared" si="27"/>
        <v>0.84736548320027671</v>
      </c>
      <c r="O34" s="4">
        <v>455.15</v>
      </c>
      <c r="Q34" s="14">
        <v>1</v>
      </c>
      <c r="R34" s="43">
        <f t="shared" si="23"/>
        <v>0</v>
      </c>
      <c r="S34" s="23">
        <f t="shared" si="4"/>
        <v>600.87139504083325</v>
      </c>
      <c r="T34" s="43">
        <f t="shared" si="5"/>
        <v>319.06878611881586</v>
      </c>
      <c r="U34" s="15">
        <f t="shared" si="6"/>
        <v>509.15768000000003</v>
      </c>
      <c r="V34" s="43">
        <f t="shared" si="24"/>
        <v>0</v>
      </c>
      <c r="W34" s="23">
        <f t="shared" si="25"/>
        <v>319.06878611881586</v>
      </c>
      <c r="X34" s="43">
        <f t="shared" si="18"/>
        <v>4.6941307493888758</v>
      </c>
      <c r="Y34" s="23">
        <f t="shared" si="9"/>
        <v>183.88576</v>
      </c>
      <c r="Z34" s="47">
        <f t="shared" si="10"/>
        <v>541.34602227573453</v>
      </c>
      <c r="AA34" s="6">
        <f t="shared" si="11"/>
        <v>0.94054017033242487</v>
      </c>
      <c r="AB34" s="4" t="s">
        <v>49</v>
      </c>
      <c r="AT34" s="1">
        <v>0.9</v>
      </c>
      <c r="AU34" s="1">
        <v>1</v>
      </c>
    </row>
    <row r="35" spans="2:47" x14ac:dyDescent="0.25">
      <c r="B35" s="16" t="s">
        <v>50</v>
      </c>
      <c r="C35" s="4">
        <v>285.62</v>
      </c>
      <c r="D35" s="8">
        <v>262.76</v>
      </c>
      <c r="E35" s="8">
        <v>125.3</v>
      </c>
      <c r="F35" s="15">
        <f t="shared" si="0"/>
        <v>291.10635101282139</v>
      </c>
      <c r="G35" s="8">
        <v>0.9</v>
      </c>
      <c r="H35" s="34">
        <v>314.6096</v>
      </c>
      <c r="I35" s="47">
        <f t="shared" si="12"/>
        <v>251.68768</v>
      </c>
      <c r="J35" s="15">
        <f t="shared" si="19"/>
        <v>188.76576</v>
      </c>
      <c r="K35" s="47">
        <f t="shared" si="22"/>
        <v>605.71595101282139</v>
      </c>
      <c r="L35" s="15">
        <f t="shared" si="20"/>
        <v>514.44767999999999</v>
      </c>
      <c r="M35" s="47">
        <f t="shared" si="26"/>
        <v>314.06576000000001</v>
      </c>
      <c r="N35" s="15">
        <f t="shared" si="27"/>
        <v>0.84932166494837857</v>
      </c>
      <c r="O35" s="4">
        <v>454.78</v>
      </c>
      <c r="Q35" s="14">
        <v>1</v>
      </c>
      <c r="R35" s="43">
        <f t="shared" si="23"/>
        <v>0</v>
      </c>
      <c r="S35" s="23">
        <f t="shared" si="4"/>
        <v>605.71595101282139</v>
      </c>
      <c r="T35" s="43">
        <f t="shared" si="5"/>
        <v>319.74270570879992</v>
      </c>
      <c r="U35" s="15">
        <f t="shared" si="6"/>
        <v>514.44767999999999</v>
      </c>
      <c r="V35" s="43">
        <f t="shared" si="24"/>
        <v>0</v>
      </c>
      <c r="W35" s="23">
        <f t="shared" si="25"/>
        <v>319.74270570879992</v>
      </c>
      <c r="X35" s="43">
        <f t="shared" si="18"/>
        <v>0.67391958998405244</v>
      </c>
      <c r="Y35" s="23">
        <f t="shared" si="9"/>
        <v>184.06576000000001</v>
      </c>
      <c r="Z35" s="47">
        <f t="shared" si="10"/>
        <v>546.38504688704643</v>
      </c>
      <c r="AA35" s="6">
        <f t="shared" si="11"/>
        <v>0.94154787531429496</v>
      </c>
      <c r="AB35" s="4" t="s">
        <v>50</v>
      </c>
      <c r="AT35" s="1">
        <v>0.9</v>
      </c>
      <c r="AU35" s="1">
        <v>1</v>
      </c>
    </row>
    <row r="36" spans="2:47" x14ac:dyDescent="0.25">
      <c r="B36" s="16" t="s">
        <v>51</v>
      </c>
      <c r="C36" s="4">
        <v>411.6</v>
      </c>
      <c r="D36" s="8">
        <v>270.2</v>
      </c>
      <c r="E36" s="8">
        <v>124.17</v>
      </c>
      <c r="F36" s="15">
        <f t="shared" si="0"/>
        <v>297.36548034363369</v>
      </c>
      <c r="G36" s="8">
        <v>0.9</v>
      </c>
      <c r="H36" s="34">
        <v>314.6096</v>
      </c>
      <c r="I36" s="47">
        <f t="shared" si="12"/>
        <v>251.68768</v>
      </c>
      <c r="J36" s="15">
        <f t="shared" si="19"/>
        <v>188.76576</v>
      </c>
      <c r="K36" s="47">
        <f t="shared" si="22"/>
        <v>611.97508034363364</v>
      </c>
      <c r="L36" s="15">
        <f t="shared" si="20"/>
        <v>521.88768000000005</v>
      </c>
      <c r="M36" s="47">
        <f t="shared" si="26"/>
        <v>312.93576000000002</v>
      </c>
      <c r="N36" s="15">
        <f t="shared" si="27"/>
        <v>0.85279237139354092</v>
      </c>
      <c r="O36" s="4">
        <v>454.5</v>
      </c>
      <c r="Q36" s="14">
        <v>1</v>
      </c>
      <c r="R36" s="43">
        <f t="shared" si="23"/>
        <v>0</v>
      </c>
      <c r="S36" s="23">
        <f t="shared" si="4"/>
        <v>611.97508034363364</v>
      </c>
      <c r="T36" s="43">
        <f t="shared" si="5"/>
        <v>319.60404945152743</v>
      </c>
      <c r="U36" s="15">
        <f t="shared" si="6"/>
        <v>521.88768000000005</v>
      </c>
      <c r="V36" s="43">
        <f t="shared" si="24"/>
        <v>0</v>
      </c>
      <c r="W36" s="23">
        <f t="shared" si="25"/>
        <v>319.60404945152743</v>
      </c>
      <c r="X36" s="43">
        <f t="shared" si="18"/>
        <v>-0.13865625727248698</v>
      </c>
      <c r="Y36" s="23">
        <f t="shared" si="9"/>
        <v>182.93576000000002</v>
      </c>
      <c r="Z36" s="47">
        <f t="shared" si="10"/>
        <v>553.02101481097441</v>
      </c>
      <c r="AA36" s="6">
        <f t="shared" si="11"/>
        <v>0.94370316140406363</v>
      </c>
      <c r="AB36" s="4" t="s">
        <v>51</v>
      </c>
      <c r="AT36" s="1">
        <v>0.9</v>
      </c>
      <c r="AU36" s="1">
        <v>1</v>
      </c>
    </row>
    <row r="37" spans="2:47" x14ac:dyDescent="0.25">
      <c r="B37" s="16" t="s">
        <v>52</v>
      </c>
      <c r="C37" s="4">
        <v>323.58</v>
      </c>
      <c r="D37" s="8">
        <v>224.83</v>
      </c>
      <c r="E37" s="8">
        <v>120.73</v>
      </c>
      <c r="F37" s="15">
        <f t="shared" si="0"/>
        <v>255.19455676013155</v>
      </c>
      <c r="G37" s="8">
        <v>0.88</v>
      </c>
      <c r="H37" s="34">
        <v>314.6096</v>
      </c>
      <c r="I37" s="47">
        <f t="shared" si="12"/>
        <v>251.68768</v>
      </c>
      <c r="J37" s="15">
        <f t="shared" si="19"/>
        <v>188.76576</v>
      </c>
      <c r="K37" s="47">
        <f t="shared" si="22"/>
        <v>569.80415676013149</v>
      </c>
      <c r="L37" s="15">
        <f t="shared" si="20"/>
        <v>476.51768000000004</v>
      </c>
      <c r="M37" s="47">
        <f t="shared" si="26"/>
        <v>309.49576000000002</v>
      </c>
      <c r="N37" s="15">
        <f t="shared" si="27"/>
        <v>0.83628326390149177</v>
      </c>
      <c r="O37" s="4">
        <v>450.85</v>
      </c>
      <c r="Q37" s="14">
        <v>1</v>
      </c>
      <c r="R37" s="43">
        <f t="shared" si="23"/>
        <v>0</v>
      </c>
      <c r="S37" s="23">
        <f t="shared" si="4"/>
        <v>569.80415676013149</v>
      </c>
      <c r="T37" s="43">
        <f t="shared" si="5"/>
        <v>312.42227466770368</v>
      </c>
      <c r="U37" s="15">
        <f t="shared" si="6"/>
        <v>476.51768000000004</v>
      </c>
      <c r="V37" s="43">
        <f t="shared" si="24"/>
        <v>0</v>
      </c>
      <c r="W37" s="23">
        <f t="shared" si="25"/>
        <v>312.42227466770368</v>
      </c>
      <c r="X37" s="43">
        <f t="shared" si="18"/>
        <v>-7.1817747838237551</v>
      </c>
      <c r="Y37" s="23">
        <f t="shared" si="9"/>
        <v>179.49576000000002</v>
      </c>
      <c r="Z37" s="47">
        <f t="shared" si="10"/>
        <v>509.2031296158342</v>
      </c>
      <c r="AA37" s="6">
        <f t="shared" si="11"/>
        <v>0.93581058773049264</v>
      </c>
      <c r="AB37" s="4" t="s">
        <v>52</v>
      </c>
      <c r="AT37" s="1">
        <v>0.9</v>
      </c>
      <c r="AU37" s="1">
        <v>1</v>
      </c>
    </row>
    <row r="38" spans="2:47" x14ac:dyDescent="0.25">
      <c r="B38" s="16" t="s">
        <v>53</v>
      </c>
      <c r="C38" s="4">
        <v>327.06</v>
      </c>
      <c r="D38" s="8">
        <v>229.36</v>
      </c>
      <c r="E38" s="8">
        <v>119.46</v>
      </c>
      <c r="F38" s="15">
        <f t="shared" si="0"/>
        <v>258.60530002302738</v>
      </c>
      <c r="G38" s="8">
        <v>0.88</v>
      </c>
      <c r="H38" s="34">
        <v>314.6096</v>
      </c>
      <c r="I38" s="47">
        <f t="shared" si="12"/>
        <v>251.68768</v>
      </c>
      <c r="J38" s="15">
        <f t="shared" si="19"/>
        <v>188.76576</v>
      </c>
      <c r="K38" s="47">
        <f t="shared" si="22"/>
        <v>573.21490002302744</v>
      </c>
      <c r="L38" s="15">
        <f t="shared" si="20"/>
        <v>481.04768000000001</v>
      </c>
      <c r="M38" s="47">
        <f t="shared" si="26"/>
        <v>308.22575999999998</v>
      </c>
      <c r="N38" s="15">
        <f t="shared" si="27"/>
        <v>0.83921000654497147</v>
      </c>
      <c r="O38" s="4">
        <v>450.1</v>
      </c>
      <c r="Q38" s="14">
        <v>1</v>
      </c>
      <c r="R38" s="43">
        <f t="shared" si="23"/>
        <v>0</v>
      </c>
      <c r="S38" s="23">
        <f t="shared" si="4"/>
        <v>573.21490002302744</v>
      </c>
      <c r="T38" s="43">
        <f t="shared" si="5"/>
        <v>311.71854480448684</v>
      </c>
      <c r="U38" s="15">
        <f t="shared" si="6"/>
        <v>481.04768000000001</v>
      </c>
      <c r="V38" s="43">
        <f t="shared" si="24"/>
        <v>0</v>
      </c>
      <c r="W38" s="23">
        <f t="shared" si="25"/>
        <v>311.71854480448684</v>
      </c>
      <c r="X38" s="43">
        <f t="shared" si="18"/>
        <v>-0.70372986321683584</v>
      </c>
      <c r="Y38" s="23">
        <f t="shared" si="9"/>
        <v>178.22575999999998</v>
      </c>
      <c r="Z38" s="47">
        <f t="shared" si="10"/>
        <v>513.0022338752143</v>
      </c>
      <c r="AA38" s="6">
        <f t="shared" si="11"/>
        <v>0.93771069253669737</v>
      </c>
      <c r="AB38" s="4" t="s">
        <v>53</v>
      </c>
      <c r="AT38" s="1">
        <v>0.9</v>
      </c>
      <c r="AU38" s="1">
        <v>1</v>
      </c>
    </row>
    <row r="39" spans="2:47" x14ac:dyDescent="0.25">
      <c r="B39" s="16" t="s">
        <v>54</v>
      </c>
      <c r="C39" s="4">
        <v>401.18</v>
      </c>
      <c r="D39" s="8">
        <v>268.70999999999998</v>
      </c>
      <c r="E39" s="8">
        <v>120.75</v>
      </c>
      <c r="F39" s="15">
        <f t="shared" si="0"/>
        <v>294.59400299395094</v>
      </c>
      <c r="G39" s="8">
        <v>0.91</v>
      </c>
      <c r="H39" s="34">
        <v>314.6096</v>
      </c>
      <c r="I39" s="47">
        <f t="shared" si="12"/>
        <v>251.68768</v>
      </c>
      <c r="J39" s="15">
        <f t="shared" si="19"/>
        <v>188.76576</v>
      </c>
      <c r="K39" s="47">
        <f t="shared" si="22"/>
        <v>609.20360299395088</v>
      </c>
      <c r="L39" s="15">
        <f t="shared" si="20"/>
        <v>520.39768000000004</v>
      </c>
      <c r="M39" s="47">
        <f t="shared" si="26"/>
        <v>309.51576</v>
      </c>
      <c r="N39" s="15">
        <f t="shared" si="27"/>
        <v>0.85422620195036392</v>
      </c>
      <c r="O39" s="4">
        <v>450.09</v>
      </c>
      <c r="Q39" s="14">
        <v>1</v>
      </c>
      <c r="R39" s="43">
        <f t="shared" si="23"/>
        <v>0</v>
      </c>
      <c r="S39" s="23">
        <f t="shared" si="4"/>
        <v>609.20360299395088</v>
      </c>
      <c r="T39" s="43">
        <f t="shared" si="5"/>
        <v>316.72588235164625</v>
      </c>
      <c r="U39" s="15">
        <f t="shared" si="6"/>
        <v>520.39768000000004</v>
      </c>
      <c r="V39" s="43">
        <f t="shared" si="24"/>
        <v>0</v>
      </c>
      <c r="W39" s="23">
        <f t="shared" si="25"/>
        <v>316.72588235164625</v>
      </c>
      <c r="X39" s="43">
        <f t="shared" si="18"/>
        <v>5.007337547159409</v>
      </c>
      <c r="Y39" s="23">
        <f t="shared" si="9"/>
        <v>179.51576</v>
      </c>
      <c r="Z39" s="47">
        <f t="shared" si="10"/>
        <v>550.49037542700057</v>
      </c>
      <c r="AA39" s="6">
        <f t="shared" si="11"/>
        <v>0.94533474739924661</v>
      </c>
      <c r="AB39" s="4" t="s">
        <v>54</v>
      </c>
      <c r="AT39" s="1">
        <v>0.9</v>
      </c>
      <c r="AU39" s="1">
        <v>1</v>
      </c>
    </row>
    <row r="40" spans="2:47" x14ac:dyDescent="0.25">
      <c r="B40" s="16" t="s">
        <v>55</v>
      </c>
      <c r="C40" s="4">
        <v>327.04000000000002</v>
      </c>
      <c r="D40" s="8">
        <v>237.15</v>
      </c>
      <c r="E40" s="8">
        <v>121.49</v>
      </c>
      <c r="F40" s="15">
        <f t="shared" si="0"/>
        <v>266.45814418028209</v>
      </c>
      <c r="G40" s="8">
        <v>0.88</v>
      </c>
      <c r="H40" s="34">
        <v>314.6096</v>
      </c>
      <c r="I40" s="47">
        <f t="shared" si="12"/>
        <v>251.68768</v>
      </c>
      <c r="J40" s="15">
        <f t="shared" si="19"/>
        <v>188.76576</v>
      </c>
      <c r="K40" s="47">
        <f t="shared" si="22"/>
        <v>581.06774418028203</v>
      </c>
      <c r="L40" s="15">
        <f t="shared" si="20"/>
        <v>488.83767999999998</v>
      </c>
      <c r="M40" s="47">
        <f t="shared" si="26"/>
        <v>310.25576000000001</v>
      </c>
      <c r="N40" s="15">
        <f t="shared" si="27"/>
        <v>0.8412748511614736</v>
      </c>
      <c r="O40" s="4">
        <v>449.77</v>
      </c>
      <c r="Q40" s="14">
        <v>1</v>
      </c>
      <c r="R40" s="43">
        <f t="shared" si="23"/>
        <v>0</v>
      </c>
      <c r="S40" s="23">
        <f t="shared" si="4"/>
        <v>581.06774418028203</v>
      </c>
      <c r="T40" s="43">
        <f t="shared" si="5"/>
        <v>314.12966421364803</v>
      </c>
      <c r="U40" s="15">
        <f t="shared" si="6"/>
        <v>488.83767999999998</v>
      </c>
      <c r="V40" s="43">
        <f t="shared" si="24"/>
        <v>0</v>
      </c>
      <c r="W40" s="23">
        <f t="shared" si="25"/>
        <v>314.12966421364803</v>
      </c>
      <c r="X40" s="43">
        <f t="shared" si="18"/>
        <v>-2.5962181379982212</v>
      </c>
      <c r="Y40" s="23">
        <f t="shared" si="9"/>
        <v>180.25576000000001</v>
      </c>
      <c r="Z40" s="47">
        <f t="shared" si="10"/>
        <v>521.01287546562605</v>
      </c>
      <c r="AA40" s="6">
        <f t="shared" si="11"/>
        <v>0.93824491297480639</v>
      </c>
      <c r="AB40" s="4" t="s">
        <v>55</v>
      </c>
      <c r="AT40" s="1">
        <v>0.9</v>
      </c>
      <c r="AU40" s="1">
        <v>1</v>
      </c>
    </row>
    <row r="41" spans="2:47" x14ac:dyDescent="0.25">
      <c r="B41" s="16" t="s">
        <v>56</v>
      </c>
      <c r="C41" s="4">
        <v>382.46</v>
      </c>
      <c r="D41" s="8">
        <v>249.31</v>
      </c>
      <c r="E41" s="8">
        <v>118.84</v>
      </c>
      <c r="F41" s="15">
        <f t="shared" si="0"/>
        <v>276.18548423115942</v>
      </c>
      <c r="G41" s="8">
        <v>0.9</v>
      </c>
      <c r="H41" s="34">
        <v>314.6096</v>
      </c>
      <c r="I41" s="47">
        <f t="shared" si="12"/>
        <v>251.68768</v>
      </c>
      <c r="J41" s="15">
        <f t="shared" si="19"/>
        <v>188.76576</v>
      </c>
      <c r="K41" s="47">
        <f t="shared" si="22"/>
        <v>590.79508423115942</v>
      </c>
      <c r="L41" s="15">
        <f t="shared" si="20"/>
        <v>500.99768</v>
      </c>
      <c r="M41" s="47">
        <f t="shared" si="26"/>
        <v>307.60576000000003</v>
      </c>
      <c r="N41" s="15">
        <f t="shared" si="27"/>
        <v>0.84800583717107481</v>
      </c>
      <c r="O41" s="4">
        <v>446.65</v>
      </c>
      <c r="Q41" s="14">
        <v>1</v>
      </c>
      <c r="R41" s="43">
        <f t="shared" si="23"/>
        <v>0</v>
      </c>
      <c r="S41" s="23">
        <f t="shared" si="4"/>
        <v>590.79508423115942</v>
      </c>
      <c r="T41" s="43">
        <f t="shared" si="5"/>
        <v>313.1136473971078</v>
      </c>
      <c r="U41" s="15">
        <f t="shared" si="6"/>
        <v>500.99768</v>
      </c>
      <c r="V41" s="43">
        <f t="shared" si="24"/>
        <v>0</v>
      </c>
      <c r="W41" s="23">
        <f t="shared" si="25"/>
        <v>313.1136473971078</v>
      </c>
      <c r="X41" s="43">
        <f t="shared" si="18"/>
        <v>-1.0160168165402297</v>
      </c>
      <c r="Y41" s="23">
        <f t="shared" si="9"/>
        <v>177.60576000000003</v>
      </c>
      <c r="Z41" s="47">
        <f t="shared" si="10"/>
        <v>531.54725222745719</v>
      </c>
      <c r="AA41" s="6">
        <f t="shared" si="11"/>
        <v>0.94252708089555781</v>
      </c>
      <c r="AB41" s="4" t="s">
        <v>56</v>
      </c>
      <c r="AT41" s="1">
        <v>0.9</v>
      </c>
      <c r="AU41" s="1">
        <v>1</v>
      </c>
    </row>
    <row r="42" spans="2:47" x14ac:dyDescent="0.25">
      <c r="B42" s="16" t="s">
        <v>57</v>
      </c>
      <c r="C42" s="4">
        <v>363.42</v>
      </c>
      <c r="D42" s="8">
        <v>253.25</v>
      </c>
      <c r="E42" s="8">
        <v>124.5</v>
      </c>
      <c r="F42" s="15">
        <f t="shared" si="0"/>
        <v>282.19817947676415</v>
      </c>
      <c r="G42" s="8">
        <v>0.89</v>
      </c>
      <c r="H42" s="34">
        <v>314.6096</v>
      </c>
      <c r="I42" s="47">
        <f t="shared" si="12"/>
        <v>251.68768</v>
      </c>
      <c r="J42" s="15">
        <f t="shared" si="19"/>
        <v>188.76576</v>
      </c>
      <c r="K42" s="47">
        <f t="shared" si="22"/>
        <v>596.80777947676415</v>
      </c>
      <c r="L42" s="15">
        <f t="shared" si="20"/>
        <v>504.93768</v>
      </c>
      <c r="M42" s="47">
        <f t="shared" si="26"/>
        <v>313.26576</v>
      </c>
      <c r="N42" s="15">
        <f t="shared" si="27"/>
        <v>0.84606417235829445</v>
      </c>
      <c r="O42" s="4">
        <v>446.84</v>
      </c>
      <c r="Q42" s="14">
        <v>1</v>
      </c>
      <c r="R42" s="43">
        <f t="shared" si="23"/>
        <v>0</v>
      </c>
      <c r="S42" s="23">
        <f t="shared" si="4"/>
        <v>596.80777947676415</v>
      </c>
      <c r="T42" s="43">
        <f t="shared" si="5"/>
        <v>318.14692354351558</v>
      </c>
      <c r="U42" s="15">
        <f t="shared" si="6"/>
        <v>504.93768</v>
      </c>
      <c r="V42" s="43">
        <f t="shared" si="24"/>
        <v>0</v>
      </c>
      <c r="W42" s="23">
        <f t="shared" si="25"/>
        <v>318.14692354351558</v>
      </c>
      <c r="X42" s="43">
        <f t="shared" si="18"/>
        <v>5.0332761464077862</v>
      </c>
      <c r="Y42" s="23">
        <f t="shared" si="9"/>
        <v>183.26576</v>
      </c>
      <c r="Z42" s="47">
        <f t="shared" si="10"/>
        <v>537.16701264333051</v>
      </c>
      <c r="AA42" s="6">
        <f t="shared" si="11"/>
        <v>0.94000128100805358</v>
      </c>
      <c r="AB42" s="4" t="s">
        <v>57</v>
      </c>
      <c r="AT42" s="1">
        <v>0.9</v>
      </c>
      <c r="AU42" s="1">
        <v>1</v>
      </c>
    </row>
    <row r="43" spans="2:47" x14ac:dyDescent="0.25">
      <c r="B43" s="16" t="s">
        <v>58</v>
      </c>
      <c r="C43" s="4">
        <v>393.74</v>
      </c>
      <c r="D43" s="8">
        <v>267.98</v>
      </c>
      <c r="E43" s="8">
        <v>117.1</v>
      </c>
      <c r="F43" s="15">
        <f t="shared" si="0"/>
        <v>292.44775670194497</v>
      </c>
      <c r="G43" s="8">
        <v>0.91</v>
      </c>
      <c r="H43" s="34">
        <v>314.6096</v>
      </c>
      <c r="I43" s="47">
        <f t="shared" si="12"/>
        <v>251.68768</v>
      </c>
      <c r="J43" s="15">
        <f t="shared" si="19"/>
        <v>188.76576</v>
      </c>
      <c r="K43" s="47">
        <f t="shared" si="22"/>
        <v>607.05735670194497</v>
      </c>
      <c r="L43" s="15">
        <f t="shared" si="20"/>
        <v>519.66768000000002</v>
      </c>
      <c r="M43" s="47">
        <f t="shared" si="26"/>
        <v>305.86576000000002</v>
      </c>
      <c r="N43" s="15">
        <f t="shared" si="27"/>
        <v>0.85604378937647596</v>
      </c>
      <c r="O43" s="4">
        <v>446.29</v>
      </c>
      <c r="Q43" s="14">
        <v>1</v>
      </c>
      <c r="R43" s="43">
        <f t="shared" si="23"/>
        <v>0</v>
      </c>
      <c r="S43" s="23">
        <f t="shared" si="4"/>
        <v>607.05735670194497</v>
      </c>
      <c r="T43" s="43">
        <f t="shared" si="5"/>
        <v>313.78995632328645</v>
      </c>
      <c r="U43" s="15">
        <f t="shared" si="6"/>
        <v>519.66768000000002</v>
      </c>
      <c r="V43" s="43">
        <f t="shared" si="24"/>
        <v>0</v>
      </c>
      <c r="W43" s="23">
        <f t="shared" si="25"/>
        <v>313.78995632328645</v>
      </c>
      <c r="X43" s="43">
        <f t="shared" si="18"/>
        <v>-4.3569672202291372</v>
      </c>
      <c r="Y43" s="23">
        <f t="shared" si="9"/>
        <v>175.86576000000002</v>
      </c>
      <c r="Z43" s="47">
        <f t="shared" si="10"/>
        <v>548.61941560334878</v>
      </c>
      <c r="AA43" s="6">
        <f t="shared" si="11"/>
        <v>0.94722801494090603</v>
      </c>
      <c r="AB43" s="4" t="s">
        <v>58</v>
      </c>
      <c r="AT43" s="1">
        <v>0.9</v>
      </c>
      <c r="AU43" s="1">
        <v>1</v>
      </c>
    </row>
    <row r="44" spans="2:47" x14ac:dyDescent="0.25">
      <c r="B44" s="16" t="s">
        <v>59</v>
      </c>
      <c r="C44" s="4">
        <v>352.04</v>
      </c>
      <c r="D44" s="8">
        <v>270.89999999999998</v>
      </c>
      <c r="E44" s="8">
        <v>117.28</v>
      </c>
      <c r="F44" s="15">
        <f t="shared" si="0"/>
        <v>295.19723643692868</v>
      </c>
      <c r="G44" s="8">
        <v>0.91</v>
      </c>
      <c r="H44" s="34">
        <v>314.6096</v>
      </c>
      <c r="I44" s="47">
        <f t="shared" si="12"/>
        <v>251.68768</v>
      </c>
      <c r="J44" s="15">
        <f t="shared" si="19"/>
        <v>188.76576</v>
      </c>
      <c r="K44" s="47">
        <f t="shared" si="22"/>
        <v>609.80683643692873</v>
      </c>
      <c r="L44" s="15">
        <f t="shared" si="20"/>
        <v>522.58767999999998</v>
      </c>
      <c r="M44" s="47">
        <f t="shared" si="26"/>
        <v>306.04575999999997</v>
      </c>
      <c r="N44" s="15">
        <f t="shared" si="27"/>
        <v>0.85697248501419565</v>
      </c>
      <c r="O44" s="4">
        <v>447.3</v>
      </c>
      <c r="Q44" s="14">
        <v>1</v>
      </c>
      <c r="R44" s="43">
        <f t="shared" si="23"/>
        <v>0</v>
      </c>
      <c r="S44" s="23">
        <f t="shared" si="4"/>
        <v>609.80683643692873</v>
      </c>
      <c r="T44" s="43">
        <f t="shared" si="5"/>
        <v>314.27137075691888</v>
      </c>
      <c r="U44" s="15">
        <f t="shared" si="6"/>
        <v>522.58767999999998</v>
      </c>
      <c r="V44" s="43">
        <f t="shared" si="24"/>
        <v>0</v>
      </c>
      <c r="W44" s="23">
        <f t="shared" si="25"/>
        <v>314.27137075691888</v>
      </c>
      <c r="X44" s="43">
        <f t="shared" si="18"/>
        <v>0.48141443363243752</v>
      </c>
      <c r="Y44" s="23">
        <f t="shared" si="9"/>
        <v>176.04575999999997</v>
      </c>
      <c r="Z44" s="47">
        <f t="shared" si="10"/>
        <v>551.44355368592346</v>
      </c>
      <c r="AA44" s="6">
        <f t="shared" si="11"/>
        <v>0.94767211713139643</v>
      </c>
      <c r="AB44" s="4" t="s">
        <v>59</v>
      </c>
      <c r="AT44" s="1">
        <v>0.9</v>
      </c>
      <c r="AU44" s="1">
        <v>1</v>
      </c>
    </row>
    <row r="45" spans="2:47" x14ac:dyDescent="0.25">
      <c r="B45" s="16" t="s">
        <v>60</v>
      </c>
      <c r="C45" s="4">
        <v>289</v>
      </c>
      <c r="D45" s="8">
        <v>258.97000000000003</v>
      </c>
      <c r="E45" s="8">
        <v>114.92</v>
      </c>
      <c r="F45" s="15">
        <f t="shared" si="0"/>
        <v>283.32325584039165</v>
      </c>
      <c r="G45" s="8">
        <v>0.91</v>
      </c>
      <c r="H45" s="34">
        <v>314.6096</v>
      </c>
      <c r="I45" s="47">
        <f t="shared" si="12"/>
        <v>251.68768</v>
      </c>
      <c r="J45" s="15">
        <f t="shared" si="19"/>
        <v>188.76576</v>
      </c>
      <c r="K45" s="47">
        <f t="shared" si="22"/>
        <v>597.93285584039165</v>
      </c>
      <c r="L45" s="15">
        <f t="shared" si="20"/>
        <v>510.65768000000003</v>
      </c>
      <c r="M45" s="47">
        <f t="shared" si="26"/>
        <v>303.68576000000002</v>
      </c>
      <c r="N45" s="15">
        <f t="shared" si="27"/>
        <v>0.85403850116627755</v>
      </c>
      <c r="O45" s="4">
        <v>447.13</v>
      </c>
      <c r="Q45" s="14">
        <v>1</v>
      </c>
      <c r="R45" s="43">
        <f t="shared" si="23"/>
        <v>0</v>
      </c>
      <c r="S45" s="23">
        <f t="shared" si="4"/>
        <v>597.93285584039165</v>
      </c>
      <c r="T45" s="43">
        <f t="shared" si="5"/>
        <v>311.05053279244544</v>
      </c>
      <c r="U45" s="15">
        <f t="shared" si="6"/>
        <v>510.65768000000003</v>
      </c>
      <c r="V45" s="43">
        <f t="shared" si="24"/>
        <v>0</v>
      </c>
      <c r="W45" s="23">
        <f t="shared" si="25"/>
        <v>311.05053279244544</v>
      </c>
      <c r="X45" s="43">
        <f t="shared" si="18"/>
        <v>-3.2208379644734464</v>
      </c>
      <c r="Y45" s="23">
        <f t="shared" si="9"/>
        <v>173.68576000000002</v>
      </c>
      <c r="Z45" s="47">
        <f t="shared" si="10"/>
        <v>539.38669743492937</v>
      </c>
      <c r="AA45" s="6">
        <f t="shared" si="11"/>
        <v>0.94673762335713674</v>
      </c>
      <c r="AB45" s="4" t="s">
        <v>60</v>
      </c>
      <c r="AT45" s="1">
        <v>0.9</v>
      </c>
      <c r="AU45" s="1">
        <v>1</v>
      </c>
    </row>
    <row r="46" spans="2:47" x14ac:dyDescent="0.25">
      <c r="B46" s="16" t="s">
        <v>61</v>
      </c>
      <c r="C46" s="4">
        <v>441.7</v>
      </c>
      <c r="D46" s="8">
        <v>253.58</v>
      </c>
      <c r="E46" s="8">
        <v>118.13</v>
      </c>
      <c r="F46" s="15">
        <f t="shared" si="0"/>
        <v>279.74544375199395</v>
      </c>
      <c r="G46" s="8">
        <v>0.9</v>
      </c>
      <c r="H46" s="34">
        <v>314.6096</v>
      </c>
      <c r="I46" s="47">
        <f t="shared" si="12"/>
        <v>251.68768</v>
      </c>
      <c r="J46" s="15">
        <f t="shared" si="19"/>
        <v>188.76576</v>
      </c>
      <c r="K46" s="47">
        <f t="shared" si="22"/>
        <v>594.35504375199389</v>
      </c>
      <c r="L46" s="15">
        <f t="shared" si="20"/>
        <v>505.26768000000004</v>
      </c>
      <c r="M46" s="47">
        <f t="shared" si="26"/>
        <v>306.89576</v>
      </c>
      <c r="N46" s="15">
        <f t="shared" si="27"/>
        <v>0.85011086439241645</v>
      </c>
      <c r="O46" s="4">
        <v>447.42</v>
      </c>
      <c r="Q46" s="14">
        <v>1</v>
      </c>
      <c r="R46" s="43">
        <f t="shared" si="23"/>
        <v>0</v>
      </c>
      <c r="S46" s="23">
        <f t="shared" si="4"/>
        <v>594.35504375199389</v>
      </c>
      <c r="T46" s="43">
        <f t="shared" si="5"/>
        <v>312.98959979662601</v>
      </c>
      <c r="U46" s="15">
        <f t="shared" si="6"/>
        <v>505.26768000000004</v>
      </c>
      <c r="V46" s="43">
        <f t="shared" si="24"/>
        <v>0</v>
      </c>
      <c r="W46" s="23">
        <f t="shared" si="25"/>
        <v>312.98959979662601</v>
      </c>
      <c r="X46" s="43">
        <f t="shared" si="18"/>
        <v>1.939067004180572</v>
      </c>
      <c r="Y46" s="23">
        <f t="shared" si="9"/>
        <v>176.89576</v>
      </c>
      <c r="Z46" s="47">
        <f t="shared" si="10"/>
        <v>535.33871367439895</v>
      </c>
      <c r="AA46" s="6">
        <f t="shared" si="11"/>
        <v>0.94382802344332495</v>
      </c>
      <c r="AB46" s="4" t="s">
        <v>61</v>
      </c>
      <c r="AT46" s="1">
        <v>0.9</v>
      </c>
      <c r="AU46" s="1">
        <v>1</v>
      </c>
    </row>
    <row r="47" spans="2:47" x14ac:dyDescent="0.25">
      <c r="B47" s="16" t="s">
        <v>62</v>
      </c>
      <c r="C47" s="4">
        <v>268.76</v>
      </c>
      <c r="D47" s="8">
        <v>254.83</v>
      </c>
      <c r="E47" s="8">
        <v>118.85</v>
      </c>
      <c r="F47" s="15">
        <f t="shared" si="0"/>
        <v>281.1825944115318</v>
      </c>
      <c r="G47" s="8">
        <v>0.9</v>
      </c>
      <c r="H47" s="34">
        <v>314.6096</v>
      </c>
      <c r="I47" s="47">
        <f t="shared" si="12"/>
        <v>251.68768</v>
      </c>
      <c r="J47" s="15">
        <f t="shared" si="19"/>
        <v>188.76576</v>
      </c>
      <c r="K47" s="47">
        <f t="shared" si="22"/>
        <v>595.7921944115318</v>
      </c>
      <c r="L47" s="15">
        <f t="shared" si="20"/>
        <v>506.51768000000004</v>
      </c>
      <c r="M47" s="47">
        <f t="shared" si="26"/>
        <v>307.61576000000002</v>
      </c>
      <c r="N47" s="15">
        <f t="shared" si="27"/>
        <v>0.85015830141966053</v>
      </c>
      <c r="O47" s="4">
        <v>444.77</v>
      </c>
      <c r="Q47" s="14">
        <v>1</v>
      </c>
      <c r="R47" s="43">
        <f t="shared" si="23"/>
        <v>0</v>
      </c>
      <c r="S47" s="23">
        <f t="shared" si="4"/>
        <v>595.7921944115318</v>
      </c>
      <c r="T47" s="43">
        <f t="shared" si="5"/>
        <v>313.70077903812421</v>
      </c>
      <c r="U47" s="15">
        <f t="shared" si="6"/>
        <v>506.51768000000004</v>
      </c>
      <c r="V47" s="43">
        <f t="shared" si="24"/>
        <v>0</v>
      </c>
      <c r="W47" s="23">
        <f t="shared" si="25"/>
        <v>313.70077903812421</v>
      </c>
      <c r="X47" s="43">
        <f t="shared" si="18"/>
        <v>0.71117924149820055</v>
      </c>
      <c r="Y47" s="23">
        <f t="shared" si="9"/>
        <v>177.61576000000002</v>
      </c>
      <c r="Z47" s="47">
        <f t="shared" si="10"/>
        <v>536.75647956308831</v>
      </c>
      <c r="AA47" s="6">
        <f t="shared" si="11"/>
        <v>0.94366383879016758</v>
      </c>
      <c r="AB47" s="4" t="s">
        <v>62</v>
      </c>
      <c r="AT47" s="1">
        <v>0.9</v>
      </c>
      <c r="AU47" s="1">
        <v>1</v>
      </c>
    </row>
    <row r="48" spans="2:47" x14ac:dyDescent="0.25">
      <c r="B48" s="16" t="s">
        <v>63</v>
      </c>
      <c r="C48" s="4">
        <v>317.08</v>
      </c>
      <c r="D48" s="8">
        <v>269.70999999999998</v>
      </c>
      <c r="E48" s="8">
        <v>116.04</v>
      </c>
      <c r="F48" s="15">
        <f t="shared" si="0"/>
        <v>293.61329278491462</v>
      </c>
      <c r="G48" s="8">
        <v>0.92</v>
      </c>
      <c r="H48" s="34">
        <v>314.6096</v>
      </c>
      <c r="I48" s="47">
        <f t="shared" si="12"/>
        <v>251.68768</v>
      </c>
      <c r="J48" s="15">
        <f t="shared" si="19"/>
        <v>188.76576</v>
      </c>
      <c r="K48" s="47">
        <f t="shared" si="22"/>
        <v>608.22289278491462</v>
      </c>
      <c r="L48" s="15">
        <f t="shared" si="20"/>
        <v>521.39768000000004</v>
      </c>
      <c r="M48" s="47">
        <f t="shared" si="26"/>
        <v>304.80576000000002</v>
      </c>
      <c r="N48" s="15">
        <f t="shared" si="27"/>
        <v>0.85724770669620531</v>
      </c>
      <c r="O48" s="4">
        <v>444.55</v>
      </c>
      <c r="Q48" s="14">
        <v>1</v>
      </c>
      <c r="R48" s="43">
        <f t="shared" si="23"/>
        <v>0</v>
      </c>
      <c r="S48" s="23">
        <f t="shared" si="4"/>
        <v>608.22289278491462</v>
      </c>
      <c r="T48" s="43">
        <f t="shared" si="5"/>
        <v>313.17654222222222</v>
      </c>
      <c r="U48" s="15">
        <f t="shared" si="6"/>
        <v>521.39768000000004</v>
      </c>
      <c r="V48" s="43">
        <f t="shared" si="24"/>
        <v>0</v>
      </c>
      <c r="W48" s="23">
        <f t="shared" si="25"/>
        <v>313.17654222222222</v>
      </c>
      <c r="X48" s="43">
        <f t="shared" si="18"/>
        <v>-0.52423681590198612</v>
      </c>
      <c r="Y48" s="23">
        <f t="shared" si="9"/>
        <v>174.80576000000002</v>
      </c>
      <c r="Z48" s="47">
        <f t="shared" si="10"/>
        <v>549.92053465801769</v>
      </c>
      <c r="AA48" s="6">
        <f t="shared" si="11"/>
        <v>0.94813277035425614</v>
      </c>
      <c r="AB48" s="4" t="s">
        <v>63</v>
      </c>
      <c r="AT48" s="1">
        <v>0.9</v>
      </c>
      <c r="AU48" s="1">
        <v>1</v>
      </c>
    </row>
    <row r="49" spans="2:47" x14ac:dyDescent="0.25">
      <c r="B49" s="16" t="s">
        <v>64</v>
      </c>
      <c r="C49" s="4">
        <v>401.58</v>
      </c>
      <c r="D49" s="8">
        <v>257.95</v>
      </c>
      <c r="E49" s="8">
        <v>113.72</v>
      </c>
      <c r="F49" s="15">
        <f t="shared" si="0"/>
        <v>281.90502106205912</v>
      </c>
      <c r="G49" s="8">
        <v>0.91</v>
      </c>
      <c r="H49" s="34">
        <v>314.6096</v>
      </c>
      <c r="I49" s="47">
        <f t="shared" si="12"/>
        <v>251.68768</v>
      </c>
      <c r="J49" s="15">
        <f t="shared" si="19"/>
        <v>188.76576</v>
      </c>
      <c r="K49" s="47">
        <f t="shared" si="22"/>
        <v>596.51462106205918</v>
      </c>
      <c r="L49" s="15">
        <f t="shared" si="20"/>
        <v>509.63767999999999</v>
      </c>
      <c r="M49" s="47">
        <f t="shared" si="26"/>
        <v>302.48576000000003</v>
      </c>
      <c r="N49" s="15">
        <f t="shared" si="27"/>
        <v>0.85435907521029419</v>
      </c>
      <c r="O49" s="4">
        <v>443.42</v>
      </c>
      <c r="Q49" s="14">
        <v>1</v>
      </c>
      <c r="R49" s="43">
        <f t="shared" si="23"/>
        <v>0</v>
      </c>
      <c r="S49" s="23">
        <f t="shared" si="4"/>
        <v>596.51462106205918</v>
      </c>
      <c r="T49" s="43">
        <f t="shared" si="5"/>
        <v>309.99859397266573</v>
      </c>
      <c r="U49" s="15">
        <f t="shared" si="6"/>
        <v>509.63767999999999</v>
      </c>
      <c r="V49" s="43">
        <f t="shared" si="24"/>
        <v>0</v>
      </c>
      <c r="W49" s="23">
        <f t="shared" si="25"/>
        <v>309.99859397266573</v>
      </c>
      <c r="X49" s="43">
        <f t="shared" si="18"/>
        <v>-3.1779482495564935</v>
      </c>
      <c r="Y49" s="23">
        <f t="shared" si="9"/>
        <v>172.48576000000003</v>
      </c>
      <c r="Z49" s="47">
        <f t="shared" si="10"/>
        <v>538.03522401285215</v>
      </c>
      <c r="AA49" s="6">
        <f t="shared" si="11"/>
        <v>0.94721991656781601</v>
      </c>
      <c r="AB49" s="4" t="s">
        <v>64</v>
      </c>
      <c r="AT49" s="1">
        <v>0.9</v>
      </c>
      <c r="AU49" s="1">
        <v>1</v>
      </c>
    </row>
    <row r="50" spans="2:47" x14ac:dyDescent="0.25">
      <c r="B50" s="16" t="s">
        <v>65</v>
      </c>
      <c r="C50" s="4">
        <v>308.72000000000003</v>
      </c>
      <c r="D50" s="8">
        <v>265.5</v>
      </c>
      <c r="E50" s="8">
        <v>117.76</v>
      </c>
      <c r="F50" s="15">
        <f t="shared" si="0"/>
        <v>290.44391472365191</v>
      </c>
      <c r="G50" s="8">
        <v>0.91</v>
      </c>
      <c r="H50" s="34">
        <v>314.6096</v>
      </c>
      <c r="I50" s="47">
        <f t="shared" si="12"/>
        <v>251.68768</v>
      </c>
      <c r="J50" s="15">
        <f t="shared" si="19"/>
        <v>188.76576</v>
      </c>
      <c r="K50" s="47">
        <f t="shared" si="22"/>
        <v>605.05351472365192</v>
      </c>
      <c r="L50" s="15">
        <f t="shared" si="20"/>
        <v>517.18768</v>
      </c>
      <c r="M50" s="47">
        <f t="shared" si="26"/>
        <v>306.52575999999999</v>
      </c>
      <c r="N50" s="15">
        <f t="shared" si="27"/>
        <v>0.85478006063020195</v>
      </c>
      <c r="O50" s="4">
        <v>443.57</v>
      </c>
      <c r="Q50" s="14">
        <v>1</v>
      </c>
      <c r="R50" s="43">
        <f t="shared" si="23"/>
        <v>0</v>
      </c>
      <c r="S50" s="23">
        <f t="shared" si="4"/>
        <v>605.05351472365192</v>
      </c>
      <c r="T50" s="43">
        <f t="shared" si="5"/>
        <v>314.0169730056993</v>
      </c>
      <c r="U50" s="15">
        <f t="shared" si="6"/>
        <v>517.18768</v>
      </c>
      <c r="V50" s="43">
        <f t="shared" si="24"/>
        <v>0</v>
      </c>
      <c r="W50" s="23">
        <f t="shared" si="25"/>
        <v>314.0169730056993</v>
      </c>
      <c r="X50" s="43">
        <f t="shared" si="18"/>
        <v>4.0183790330335682</v>
      </c>
      <c r="Y50" s="23">
        <f t="shared" si="9"/>
        <v>176.52575999999999</v>
      </c>
      <c r="Z50" s="47">
        <f t="shared" si="10"/>
        <v>546.48370541797487</v>
      </c>
      <c r="AA50" s="6">
        <f t="shared" si="11"/>
        <v>0.9463917677187319</v>
      </c>
      <c r="AB50" s="4" t="s">
        <v>65</v>
      </c>
      <c r="AT50" s="1">
        <v>0.9</v>
      </c>
      <c r="AU50" s="1">
        <v>1</v>
      </c>
    </row>
    <row r="51" spans="2:47" x14ac:dyDescent="0.25">
      <c r="B51" s="16" t="s">
        <v>66</v>
      </c>
      <c r="C51" s="4">
        <v>424.42</v>
      </c>
      <c r="D51" s="8">
        <v>270.18</v>
      </c>
      <c r="E51" s="8">
        <v>116.03</v>
      </c>
      <c r="F51" s="15">
        <f t="shared" si="0"/>
        <v>294.04114218932017</v>
      </c>
      <c r="G51" s="8">
        <v>0.92</v>
      </c>
      <c r="H51" s="34">
        <v>314.6096</v>
      </c>
      <c r="I51" s="47">
        <f t="shared" si="12"/>
        <v>251.68768</v>
      </c>
      <c r="J51" s="15">
        <f t="shared" si="19"/>
        <v>188.76576</v>
      </c>
      <c r="K51" s="47">
        <f t="shared" si="22"/>
        <v>608.65074218932023</v>
      </c>
      <c r="L51" s="15">
        <f t="shared" si="20"/>
        <v>521.86768000000006</v>
      </c>
      <c r="M51" s="47">
        <f t="shared" si="26"/>
        <v>304.79575999999997</v>
      </c>
      <c r="N51" s="15">
        <f t="shared" si="27"/>
        <v>0.85741730655390147</v>
      </c>
      <c r="O51" s="4">
        <v>444.22</v>
      </c>
      <c r="Q51" s="14">
        <v>1</v>
      </c>
      <c r="R51" s="43">
        <f t="shared" si="23"/>
        <v>0</v>
      </c>
      <c r="S51" s="23">
        <f t="shared" si="4"/>
        <v>608.65074218932023</v>
      </c>
      <c r="T51" s="43">
        <f t="shared" si="5"/>
        <v>313.22492004792326</v>
      </c>
      <c r="U51" s="15">
        <f t="shared" si="6"/>
        <v>521.86768000000006</v>
      </c>
      <c r="V51" s="43">
        <f t="shared" si="24"/>
        <v>0</v>
      </c>
      <c r="W51" s="23">
        <f t="shared" si="25"/>
        <v>313.22492004792326</v>
      </c>
      <c r="X51" s="43">
        <f t="shared" si="18"/>
        <v>-0.79205295777603624</v>
      </c>
      <c r="Y51" s="23">
        <f t="shared" si="9"/>
        <v>174.79575999999997</v>
      </c>
      <c r="Z51" s="47">
        <f t="shared" si="10"/>
        <v>550.36300124786737</v>
      </c>
      <c r="AA51" s="6">
        <f t="shared" si="11"/>
        <v>0.9482244969533592</v>
      </c>
      <c r="AB51" s="4" t="s">
        <v>66</v>
      </c>
      <c r="AT51" s="1">
        <v>0.9</v>
      </c>
      <c r="AU51" s="1">
        <v>1</v>
      </c>
    </row>
    <row r="52" spans="2:47" x14ac:dyDescent="0.25">
      <c r="B52" s="16" t="s">
        <v>67</v>
      </c>
      <c r="C52" s="4">
        <v>450.9</v>
      </c>
      <c r="D52" s="8">
        <v>241.46</v>
      </c>
      <c r="E52" s="8">
        <v>118.17</v>
      </c>
      <c r="F52" s="15">
        <f t="shared" si="0"/>
        <v>268.825371756462</v>
      </c>
      <c r="G52" s="8">
        <v>0.89</v>
      </c>
      <c r="H52" s="34">
        <v>314.6096</v>
      </c>
      <c r="I52" s="47">
        <f t="shared" si="12"/>
        <v>251.68768</v>
      </c>
      <c r="J52" s="15">
        <f t="shared" si="19"/>
        <v>188.76576</v>
      </c>
      <c r="K52" s="47">
        <f t="shared" si="22"/>
        <v>583.43497175646201</v>
      </c>
      <c r="L52" s="15">
        <f t="shared" si="20"/>
        <v>493.14768000000004</v>
      </c>
      <c r="M52" s="47">
        <f t="shared" si="26"/>
        <v>306.93576000000002</v>
      </c>
      <c r="N52" s="15">
        <f t="shared" si="27"/>
        <v>0.84524874900000035</v>
      </c>
      <c r="O52" s="4">
        <v>444.83</v>
      </c>
      <c r="Q52" s="14">
        <v>1</v>
      </c>
      <c r="R52" s="43">
        <f t="shared" si="23"/>
        <v>0</v>
      </c>
      <c r="S52" s="23">
        <f t="shared" si="4"/>
        <v>583.43497175646201</v>
      </c>
      <c r="T52" s="43">
        <f t="shared" si="5"/>
        <v>311.77192301277097</v>
      </c>
      <c r="U52" s="15">
        <f t="shared" si="6"/>
        <v>493.14768000000004</v>
      </c>
      <c r="V52" s="43">
        <f t="shared" si="24"/>
        <v>0</v>
      </c>
      <c r="W52" s="23">
        <f t="shared" si="25"/>
        <v>311.77192301277097</v>
      </c>
      <c r="X52" s="43">
        <f t="shared" si="18"/>
        <v>-1.4529970351522934</v>
      </c>
      <c r="Y52" s="23">
        <f t="shared" si="9"/>
        <v>176.93576000000002</v>
      </c>
      <c r="Z52" s="47">
        <f t="shared" si="10"/>
        <v>523.92833236632669</v>
      </c>
      <c r="AA52" s="6">
        <f t="shared" si="11"/>
        <v>0.94125026179190274</v>
      </c>
      <c r="AB52" s="4" t="s">
        <v>67</v>
      </c>
      <c r="AT52" s="1">
        <v>0.9</v>
      </c>
      <c r="AU52" s="1">
        <v>1</v>
      </c>
    </row>
    <row r="53" spans="2:47" x14ac:dyDescent="0.25">
      <c r="B53" s="16" t="s">
        <v>68</v>
      </c>
      <c r="C53" s="4">
        <v>300.42</v>
      </c>
      <c r="D53" s="8">
        <v>230.1</v>
      </c>
      <c r="E53" s="8">
        <v>107.24</v>
      </c>
      <c r="F53" s="15">
        <f t="shared" si="0"/>
        <v>253.86300951497444</v>
      </c>
      <c r="G53" s="8">
        <v>0.9</v>
      </c>
      <c r="H53" s="34">
        <v>314.6096</v>
      </c>
      <c r="I53" s="47">
        <f t="shared" si="12"/>
        <v>251.68768</v>
      </c>
      <c r="J53" s="15">
        <f t="shared" si="19"/>
        <v>188.76576</v>
      </c>
      <c r="K53" s="47">
        <f t="shared" si="22"/>
        <v>568.47260951497447</v>
      </c>
      <c r="L53" s="15">
        <f t="shared" si="20"/>
        <v>481.78768000000002</v>
      </c>
      <c r="M53" s="47">
        <f t="shared" si="26"/>
        <v>296.00576000000001</v>
      </c>
      <c r="N53" s="15">
        <f t="shared" si="27"/>
        <v>0.84751256601626812</v>
      </c>
      <c r="O53" s="4">
        <v>446.37</v>
      </c>
      <c r="Q53" s="14">
        <v>1</v>
      </c>
      <c r="R53" s="43">
        <f t="shared" si="23"/>
        <v>0</v>
      </c>
      <c r="S53" s="23">
        <f t="shared" si="4"/>
        <v>568.47260951497447</v>
      </c>
      <c r="T53" s="43">
        <f t="shared" si="5"/>
        <v>301.73123664775284</v>
      </c>
      <c r="U53" s="15">
        <f t="shared" si="6"/>
        <v>481.78768000000002</v>
      </c>
      <c r="V53" s="43">
        <f t="shared" si="24"/>
        <v>0</v>
      </c>
      <c r="W53" s="23">
        <f t="shared" si="25"/>
        <v>301.73123664775284</v>
      </c>
      <c r="X53" s="43">
        <f t="shared" si="18"/>
        <v>-10.040686365018132</v>
      </c>
      <c r="Y53" s="23">
        <f t="shared" si="9"/>
        <v>166.00576000000001</v>
      </c>
      <c r="Z53" s="47">
        <f t="shared" si="10"/>
        <v>509.58540103986502</v>
      </c>
      <c r="AA53" s="6">
        <f t="shared" si="11"/>
        <v>0.94545031905713806</v>
      </c>
      <c r="AB53" s="4" t="s">
        <v>68</v>
      </c>
      <c r="AT53" s="1">
        <v>0.9</v>
      </c>
      <c r="AU53" s="1">
        <v>1</v>
      </c>
    </row>
    <row r="54" spans="2:47" x14ac:dyDescent="0.25">
      <c r="B54" s="16" t="s">
        <v>69</v>
      </c>
      <c r="C54" s="4">
        <v>409.16</v>
      </c>
      <c r="D54" s="8">
        <v>232.93</v>
      </c>
      <c r="E54" s="8">
        <v>116.86</v>
      </c>
      <c r="F54" s="15">
        <f t="shared" si="0"/>
        <v>260.60054585514592</v>
      </c>
      <c r="G54" s="8">
        <v>0.89</v>
      </c>
      <c r="H54" s="34">
        <v>314.6096</v>
      </c>
      <c r="I54" s="47">
        <f t="shared" si="12"/>
        <v>251.68768</v>
      </c>
      <c r="J54" s="15">
        <f t="shared" si="19"/>
        <v>188.76576</v>
      </c>
      <c r="K54" s="47">
        <f t="shared" si="22"/>
        <v>575.21014585514592</v>
      </c>
      <c r="L54" s="15">
        <f t="shared" si="20"/>
        <v>484.61768000000001</v>
      </c>
      <c r="M54" s="47">
        <f t="shared" si="26"/>
        <v>305.62576000000001</v>
      </c>
      <c r="N54" s="15">
        <f t="shared" si="27"/>
        <v>0.8425054451700168</v>
      </c>
      <c r="O54" s="4">
        <v>446.22</v>
      </c>
      <c r="Q54" s="14">
        <v>1</v>
      </c>
      <c r="R54" s="43">
        <f t="shared" si="23"/>
        <v>0</v>
      </c>
      <c r="S54" s="23">
        <f t="shared" si="4"/>
        <v>575.21014585514592</v>
      </c>
      <c r="T54" s="43">
        <f t="shared" si="5"/>
        <v>309.85870348614679</v>
      </c>
      <c r="U54" s="15">
        <f t="shared" si="6"/>
        <v>484.61768000000001</v>
      </c>
      <c r="V54" s="43">
        <f t="shared" si="24"/>
        <v>0</v>
      </c>
      <c r="W54" s="23">
        <f t="shared" si="25"/>
        <v>309.85870348614679</v>
      </c>
      <c r="X54" s="43">
        <f t="shared" si="18"/>
        <v>8.127466838393957</v>
      </c>
      <c r="Y54" s="23">
        <f t="shared" si="9"/>
        <v>175.62576000000001</v>
      </c>
      <c r="Z54" s="47">
        <f t="shared" si="10"/>
        <v>515.459700989476</v>
      </c>
      <c r="AA54" s="6">
        <f t="shared" si="11"/>
        <v>0.94016598983340172</v>
      </c>
      <c r="AB54" s="4" t="s">
        <v>69</v>
      </c>
      <c r="AT54" s="1">
        <v>0.9</v>
      </c>
      <c r="AU54" s="1">
        <v>1</v>
      </c>
    </row>
    <row r="55" spans="2:47" x14ac:dyDescent="0.25">
      <c r="B55" s="16" t="s">
        <v>70</v>
      </c>
      <c r="C55" s="4">
        <v>307.94</v>
      </c>
      <c r="D55" s="8">
        <v>253.4</v>
      </c>
      <c r="E55" s="8">
        <v>117.27</v>
      </c>
      <c r="F55" s="15">
        <f t="shared" si="0"/>
        <v>279.22000805816191</v>
      </c>
      <c r="G55" s="8">
        <v>0.9</v>
      </c>
      <c r="H55" s="34">
        <v>314.6096</v>
      </c>
      <c r="I55" s="47">
        <f t="shared" si="12"/>
        <v>251.68768</v>
      </c>
      <c r="J55" s="15">
        <f t="shared" si="19"/>
        <v>188.76576</v>
      </c>
      <c r="K55" s="47">
        <f t="shared" si="22"/>
        <v>593.82960805816197</v>
      </c>
      <c r="L55" s="15">
        <f t="shared" si="20"/>
        <v>505.08767999999998</v>
      </c>
      <c r="M55" s="47">
        <f t="shared" si="26"/>
        <v>306.03575999999998</v>
      </c>
      <c r="N55" s="15">
        <f t="shared" si="27"/>
        <v>0.85055994707244331</v>
      </c>
      <c r="O55" s="4">
        <v>445.26</v>
      </c>
      <c r="Q55" s="14">
        <v>1</v>
      </c>
      <c r="R55" s="43">
        <f t="shared" si="23"/>
        <v>0</v>
      </c>
      <c r="S55" s="23">
        <f t="shared" si="4"/>
        <v>593.82960805816197</v>
      </c>
      <c r="T55" s="43">
        <f t="shared" si="5"/>
        <v>312.28198622195271</v>
      </c>
      <c r="U55" s="15">
        <f t="shared" si="6"/>
        <v>505.08767999999998</v>
      </c>
      <c r="V55" s="43">
        <f t="shared" si="24"/>
        <v>0</v>
      </c>
      <c r="W55" s="23">
        <f t="shared" si="25"/>
        <v>312.28198622195271</v>
      </c>
      <c r="X55" s="43">
        <f t="shared" si="18"/>
        <v>2.4232827358059126</v>
      </c>
      <c r="Y55" s="23">
        <f t="shared" si="9"/>
        <v>176.03575999999998</v>
      </c>
      <c r="Z55" s="47">
        <f t="shared" si="10"/>
        <v>534.8851776657865</v>
      </c>
      <c r="AA55" s="6">
        <f t="shared" si="11"/>
        <v>0.94429178651795631</v>
      </c>
      <c r="AB55" s="4" t="s">
        <v>70</v>
      </c>
      <c r="AT55" s="1">
        <v>0.9</v>
      </c>
      <c r="AU55" s="1">
        <v>1</v>
      </c>
    </row>
    <row r="56" spans="2:47" x14ac:dyDescent="0.25">
      <c r="B56" s="16" t="s">
        <v>71</v>
      </c>
      <c r="C56" s="4">
        <v>290.72000000000003</v>
      </c>
      <c r="D56" s="8">
        <v>244.68</v>
      </c>
      <c r="E56" s="8">
        <v>114.99</v>
      </c>
      <c r="F56" s="15">
        <f t="shared" si="0"/>
        <v>270.35347695193417</v>
      </c>
      <c r="G56" s="8">
        <v>0.9</v>
      </c>
      <c r="H56" s="34">
        <v>314.6096</v>
      </c>
      <c r="I56" s="47">
        <f t="shared" si="12"/>
        <v>251.68768</v>
      </c>
      <c r="J56" s="15">
        <f t="shared" si="19"/>
        <v>188.76576</v>
      </c>
      <c r="K56" s="47">
        <f t="shared" si="22"/>
        <v>584.96307695193423</v>
      </c>
      <c r="L56" s="15">
        <f t="shared" si="20"/>
        <v>496.36768000000001</v>
      </c>
      <c r="M56" s="47">
        <f t="shared" si="26"/>
        <v>303.75576000000001</v>
      </c>
      <c r="N56" s="15">
        <f t="shared" si="27"/>
        <v>0.84854531774282571</v>
      </c>
      <c r="O56" s="4">
        <v>445.22</v>
      </c>
      <c r="Q56" s="14">
        <v>1</v>
      </c>
      <c r="R56" s="43">
        <f t="shared" si="23"/>
        <v>0</v>
      </c>
      <c r="S56" s="23">
        <f t="shared" si="4"/>
        <v>584.96307695193423</v>
      </c>
      <c r="T56" s="43">
        <f t="shared" si="5"/>
        <v>309.51724935533412</v>
      </c>
      <c r="U56" s="15">
        <f t="shared" si="6"/>
        <v>496.36768000000001</v>
      </c>
      <c r="V56" s="43">
        <f t="shared" si="24"/>
        <v>0</v>
      </c>
      <c r="W56" s="23">
        <f t="shared" si="25"/>
        <v>309.51724935533412</v>
      </c>
      <c r="X56" s="43">
        <f t="shared" si="18"/>
        <v>-2.7647368666185912</v>
      </c>
      <c r="Y56" s="23">
        <f t="shared" si="9"/>
        <v>173.75576000000001</v>
      </c>
      <c r="Z56" s="47">
        <f t="shared" si="10"/>
        <v>525.90107233372328</v>
      </c>
      <c r="AA56" s="6">
        <f t="shared" si="11"/>
        <v>0.94384230440400751</v>
      </c>
      <c r="AB56" s="4" t="s">
        <v>71</v>
      </c>
      <c r="AT56" s="1">
        <v>0.9</v>
      </c>
      <c r="AU56" s="1">
        <v>1</v>
      </c>
    </row>
    <row r="57" spans="2:47" x14ac:dyDescent="0.25">
      <c r="B57" s="16" t="s">
        <v>72</v>
      </c>
      <c r="C57" s="4">
        <v>460.96</v>
      </c>
      <c r="D57" s="8">
        <v>254.87</v>
      </c>
      <c r="E57" s="8">
        <v>117.63</v>
      </c>
      <c r="F57" s="15">
        <f t="shared" si="0"/>
        <v>280.70542175027543</v>
      </c>
      <c r="G57" s="8">
        <v>0.9</v>
      </c>
      <c r="H57" s="34">
        <v>314.6096</v>
      </c>
      <c r="I57" s="47">
        <f t="shared" si="12"/>
        <v>251.68768</v>
      </c>
      <c r="J57" s="15">
        <f t="shared" si="19"/>
        <v>188.76576</v>
      </c>
      <c r="K57" s="47">
        <f t="shared" si="22"/>
        <v>595.31502175027549</v>
      </c>
      <c r="L57" s="15">
        <f t="shared" si="20"/>
        <v>506.55768</v>
      </c>
      <c r="M57" s="47">
        <f t="shared" si="26"/>
        <v>306.39576</v>
      </c>
      <c r="N57" s="15">
        <f t="shared" si="27"/>
        <v>0.85090693413157703</v>
      </c>
      <c r="O57" s="4">
        <v>444.52</v>
      </c>
      <c r="Q57" s="14">
        <v>1</v>
      </c>
      <c r="R57" s="43">
        <f t="shared" si="23"/>
        <v>0</v>
      </c>
      <c r="S57" s="23">
        <f t="shared" si="4"/>
        <v>595.31502175027549</v>
      </c>
      <c r="T57" s="43">
        <f t="shared" si="5"/>
        <v>312.72878338034144</v>
      </c>
      <c r="U57" s="15">
        <f t="shared" si="6"/>
        <v>506.55768</v>
      </c>
      <c r="V57" s="43">
        <f t="shared" si="24"/>
        <v>0</v>
      </c>
      <c r="W57" s="23">
        <f t="shared" si="25"/>
        <v>312.72878338034144</v>
      </c>
      <c r="X57" s="43">
        <f t="shared" si="18"/>
        <v>3.2115340250073245</v>
      </c>
      <c r="Y57" s="23">
        <f t="shared" si="9"/>
        <v>176.39576</v>
      </c>
      <c r="Z57" s="47">
        <f t="shared" si="10"/>
        <v>536.39178527729155</v>
      </c>
      <c r="AA57" s="6">
        <f t="shared" si="11"/>
        <v>0.9443800108499637</v>
      </c>
      <c r="AB57" s="4" t="s">
        <v>72</v>
      </c>
      <c r="AT57" s="1">
        <v>0.9</v>
      </c>
      <c r="AU57" s="1">
        <v>1</v>
      </c>
    </row>
    <row r="58" spans="2:47" x14ac:dyDescent="0.25">
      <c r="B58" s="16" t="s">
        <v>73</v>
      </c>
      <c r="C58" s="4">
        <v>300.48</v>
      </c>
      <c r="D58" s="8">
        <v>263.60000000000002</v>
      </c>
      <c r="E58" s="8">
        <v>115.75</v>
      </c>
      <c r="F58" s="15">
        <f t="shared" si="0"/>
        <v>287.89411682075064</v>
      </c>
      <c r="G58" s="8">
        <v>0.91</v>
      </c>
      <c r="H58" s="34">
        <v>314.6096</v>
      </c>
      <c r="I58" s="47">
        <f t="shared" si="12"/>
        <v>251.68768</v>
      </c>
      <c r="J58" s="15">
        <f t="shared" si="19"/>
        <v>188.76576</v>
      </c>
      <c r="K58" s="47">
        <f t="shared" si="22"/>
        <v>602.5037168207507</v>
      </c>
      <c r="L58" s="15">
        <f t="shared" si="20"/>
        <v>515.28768000000002</v>
      </c>
      <c r="M58" s="47">
        <f t="shared" si="26"/>
        <v>304.51576</v>
      </c>
      <c r="N58" s="15">
        <f t="shared" si="27"/>
        <v>0.85524398541312552</v>
      </c>
      <c r="O58" s="4">
        <v>444.88</v>
      </c>
      <c r="Q58" s="14">
        <v>1</v>
      </c>
      <c r="R58" s="43">
        <f t="shared" si="23"/>
        <v>0</v>
      </c>
      <c r="S58" s="23">
        <f t="shared" si="4"/>
        <v>602.5037168207507</v>
      </c>
      <c r="T58" s="43">
        <f t="shared" si="5"/>
        <v>312.23282278299462</v>
      </c>
      <c r="U58" s="15">
        <f t="shared" si="6"/>
        <v>515.28768000000002</v>
      </c>
      <c r="V58" s="43">
        <f t="shared" si="24"/>
        <v>0</v>
      </c>
      <c r="W58" s="23">
        <f t="shared" si="25"/>
        <v>312.23282278299462</v>
      </c>
      <c r="X58" s="43">
        <f t="shared" si="18"/>
        <v>-0.49596059734682285</v>
      </c>
      <c r="Y58" s="23">
        <f t="shared" si="9"/>
        <v>174.51576</v>
      </c>
      <c r="Z58" s="47">
        <f t="shared" si="10"/>
        <v>544.03781453880572</v>
      </c>
      <c r="AA58" s="6">
        <f t="shared" si="11"/>
        <v>0.94715416140111897</v>
      </c>
      <c r="AB58" s="4" t="s">
        <v>73</v>
      </c>
      <c r="AT58" s="1">
        <v>0.9</v>
      </c>
      <c r="AU58" s="1">
        <v>1</v>
      </c>
    </row>
    <row r="59" spans="2:47" x14ac:dyDescent="0.25">
      <c r="B59" s="16" t="s">
        <v>74</v>
      </c>
      <c r="C59" s="4">
        <v>375.42</v>
      </c>
      <c r="D59" s="8">
        <v>232.52</v>
      </c>
      <c r="E59" s="8">
        <v>114.5</v>
      </c>
      <c r="F59" s="15">
        <f t="shared" si="0"/>
        <v>259.18294774155186</v>
      </c>
      <c r="G59" s="8">
        <v>0.89</v>
      </c>
      <c r="H59" s="34">
        <v>314.6096</v>
      </c>
      <c r="I59" s="47">
        <f t="shared" si="12"/>
        <v>251.68768</v>
      </c>
      <c r="J59" s="15">
        <f t="shared" si="19"/>
        <v>188.76576</v>
      </c>
      <c r="K59" s="47">
        <f t="shared" si="22"/>
        <v>573.79254774155186</v>
      </c>
      <c r="L59" s="15">
        <f t="shared" si="20"/>
        <v>484.20767999999998</v>
      </c>
      <c r="M59" s="47">
        <f t="shared" si="26"/>
        <v>303.26576</v>
      </c>
      <c r="N59" s="15">
        <f t="shared" si="27"/>
        <v>0.84387237496520651</v>
      </c>
      <c r="O59" s="4">
        <v>444.09</v>
      </c>
      <c r="Q59" s="14">
        <v>1</v>
      </c>
      <c r="R59" s="43">
        <f t="shared" si="23"/>
        <v>0</v>
      </c>
      <c r="S59" s="23">
        <f t="shared" si="4"/>
        <v>573.79254774155186</v>
      </c>
      <c r="T59" s="43">
        <f t="shared" si="5"/>
        <v>307.86492244612509</v>
      </c>
      <c r="U59" s="15">
        <f t="shared" si="6"/>
        <v>484.20767999999998</v>
      </c>
      <c r="V59" s="43">
        <f t="shared" si="24"/>
        <v>0</v>
      </c>
      <c r="W59" s="23">
        <f t="shared" si="25"/>
        <v>307.86492244612509</v>
      </c>
      <c r="X59" s="43">
        <f t="shared" si="18"/>
        <v>-4.3679003368695248</v>
      </c>
      <c r="Y59" s="23">
        <f t="shared" si="9"/>
        <v>173.26576</v>
      </c>
      <c r="Z59" s="47">
        <f t="shared" si="10"/>
        <v>514.27434406098848</v>
      </c>
      <c r="AA59" s="6">
        <f t="shared" si="11"/>
        <v>0.9415357495309491</v>
      </c>
      <c r="AB59" s="4" t="s">
        <v>74</v>
      </c>
      <c r="AT59" s="1">
        <v>0.9</v>
      </c>
      <c r="AU59" s="1">
        <v>1</v>
      </c>
    </row>
    <row r="60" spans="2:47" x14ac:dyDescent="0.25">
      <c r="B60" s="16" t="s">
        <v>75</v>
      </c>
      <c r="C60" s="4">
        <v>397.04</v>
      </c>
      <c r="D60" s="8">
        <v>259.14</v>
      </c>
      <c r="E60" s="8">
        <v>115.97</v>
      </c>
      <c r="F60" s="15">
        <f t="shared" si="0"/>
        <v>283.90593600698099</v>
      </c>
      <c r="G60" s="8">
        <v>0.91</v>
      </c>
      <c r="H60" s="34">
        <v>314.6096</v>
      </c>
      <c r="I60" s="47">
        <f t="shared" si="12"/>
        <v>251.68768</v>
      </c>
      <c r="J60" s="15">
        <f t="shared" si="19"/>
        <v>188.76576</v>
      </c>
      <c r="K60" s="47">
        <f t="shared" si="22"/>
        <v>598.51553600698094</v>
      </c>
      <c r="L60" s="15">
        <f t="shared" si="20"/>
        <v>510.82767999999999</v>
      </c>
      <c r="M60" s="47">
        <f t="shared" si="26"/>
        <v>304.73576000000003</v>
      </c>
      <c r="N60" s="15">
        <f t="shared" si="27"/>
        <v>0.85349109466398521</v>
      </c>
      <c r="O60" s="4">
        <v>445.53</v>
      </c>
      <c r="Q60" s="14">
        <v>1</v>
      </c>
      <c r="R60" s="43">
        <f t="shared" si="23"/>
        <v>0</v>
      </c>
      <c r="S60" s="23">
        <f t="shared" si="4"/>
        <v>598.51553600698094</v>
      </c>
      <c r="T60" s="43">
        <f t="shared" si="5"/>
        <v>311.89089147896135</v>
      </c>
      <c r="U60" s="15">
        <f t="shared" si="6"/>
        <v>510.82767999999999</v>
      </c>
      <c r="V60" s="43">
        <f t="shared" si="24"/>
        <v>0</v>
      </c>
      <c r="W60" s="23">
        <f t="shared" si="25"/>
        <v>311.89089147896135</v>
      </c>
      <c r="X60" s="43">
        <f t="shared" si="18"/>
        <v>4.0259690328362581</v>
      </c>
      <c r="Y60" s="23">
        <f t="shared" si="9"/>
        <v>174.73576000000003</v>
      </c>
      <c r="Z60" s="47">
        <f t="shared" si="10"/>
        <v>539.88656630533046</v>
      </c>
      <c r="AA60" s="6">
        <f t="shared" si="11"/>
        <v>0.94617594117187875</v>
      </c>
      <c r="AB60" s="4" t="s">
        <v>75</v>
      </c>
      <c r="AT60" s="1">
        <v>0.9</v>
      </c>
      <c r="AU60" s="1">
        <v>1</v>
      </c>
    </row>
    <row r="61" spans="2:47" x14ac:dyDescent="0.25">
      <c r="B61" s="16" t="s">
        <v>76</v>
      </c>
      <c r="C61" s="4">
        <v>407.82</v>
      </c>
      <c r="D61" s="8">
        <v>267.38</v>
      </c>
      <c r="E61" s="8">
        <v>117.63</v>
      </c>
      <c r="F61" s="15">
        <f t="shared" si="0"/>
        <v>292.11107698955891</v>
      </c>
      <c r="G61" s="8">
        <v>0.91</v>
      </c>
      <c r="H61" s="34">
        <v>314.6096</v>
      </c>
      <c r="I61" s="47">
        <f t="shared" si="12"/>
        <v>251.68768</v>
      </c>
      <c r="J61" s="15">
        <f t="shared" si="19"/>
        <v>188.76576</v>
      </c>
      <c r="K61" s="47">
        <f t="shared" si="22"/>
        <v>606.72067698955891</v>
      </c>
      <c r="L61" s="15">
        <f t="shared" si="20"/>
        <v>519.06768</v>
      </c>
      <c r="M61" s="47">
        <f t="shared" si="26"/>
        <v>306.39576</v>
      </c>
      <c r="N61" s="15">
        <f t="shared" si="27"/>
        <v>0.85552989981406657</v>
      </c>
      <c r="O61" s="4">
        <v>444.93</v>
      </c>
      <c r="Q61" s="14">
        <v>1</v>
      </c>
      <c r="R61" s="43">
        <f t="shared" si="23"/>
        <v>0</v>
      </c>
      <c r="S61" s="23">
        <f t="shared" si="4"/>
        <v>606.72067698955891</v>
      </c>
      <c r="T61" s="43">
        <f t="shared" si="5"/>
        <v>314.1316976462042</v>
      </c>
      <c r="U61" s="15">
        <f t="shared" si="6"/>
        <v>519.06768</v>
      </c>
      <c r="V61" s="43">
        <f t="shared" si="24"/>
        <v>0</v>
      </c>
      <c r="W61" s="23">
        <f t="shared" si="25"/>
        <v>314.1316976462042</v>
      </c>
      <c r="X61" s="43">
        <f t="shared" si="18"/>
        <v>2.2408061672428516</v>
      </c>
      <c r="Y61" s="23">
        <f t="shared" si="9"/>
        <v>176.39576</v>
      </c>
      <c r="Z61" s="47">
        <f t="shared" si="10"/>
        <v>548.22141564021376</v>
      </c>
      <c r="AA61" s="6">
        <f t="shared" si="11"/>
        <v>0.94682123899489046</v>
      </c>
      <c r="AB61" s="4" t="s">
        <v>76</v>
      </c>
      <c r="AT61" s="1">
        <v>0.9</v>
      </c>
      <c r="AU61" s="1">
        <v>1</v>
      </c>
    </row>
    <row r="62" spans="2:47" x14ac:dyDescent="0.25">
      <c r="B62" s="16" t="s">
        <v>77</v>
      </c>
      <c r="C62" s="4">
        <v>351.42</v>
      </c>
      <c r="D62" s="8">
        <v>272.27</v>
      </c>
      <c r="E62" s="8">
        <v>118.34</v>
      </c>
      <c r="F62" s="15">
        <f t="shared" si="0"/>
        <v>296.87591431438148</v>
      </c>
      <c r="G62" s="8">
        <v>0.91</v>
      </c>
      <c r="H62" s="34">
        <v>314.6096</v>
      </c>
      <c r="I62" s="47">
        <f t="shared" si="12"/>
        <v>251.68768</v>
      </c>
      <c r="J62" s="15">
        <f t="shared" si="19"/>
        <v>188.76576</v>
      </c>
      <c r="K62" s="47">
        <f t="shared" si="22"/>
        <v>611.48551431438148</v>
      </c>
      <c r="L62" s="15">
        <f t="shared" si="20"/>
        <v>523.95767999999998</v>
      </c>
      <c r="M62" s="47">
        <f t="shared" si="26"/>
        <v>307.10576000000003</v>
      </c>
      <c r="N62" s="15">
        <f t="shared" si="27"/>
        <v>0.85686033067762746</v>
      </c>
      <c r="O62" s="4">
        <v>446.18</v>
      </c>
      <c r="Q62" s="14">
        <v>1</v>
      </c>
      <c r="R62" s="43">
        <f t="shared" si="23"/>
        <v>0</v>
      </c>
      <c r="S62" s="23">
        <f t="shared" si="4"/>
        <v>611.48551431438148</v>
      </c>
      <c r="T62" s="43">
        <f t="shared" si="5"/>
        <v>315.25050957189774</v>
      </c>
      <c r="U62" s="15">
        <f t="shared" si="6"/>
        <v>523.95767999999998</v>
      </c>
      <c r="V62" s="43">
        <f t="shared" si="24"/>
        <v>0</v>
      </c>
      <c r="W62" s="23">
        <f t="shared" si="25"/>
        <v>315.25050957189774</v>
      </c>
      <c r="X62" s="43">
        <f t="shared" si="18"/>
        <v>1.1188119256935352</v>
      </c>
      <c r="Y62" s="23">
        <f t="shared" si="9"/>
        <v>177.10576000000003</v>
      </c>
      <c r="Z62" s="47">
        <f t="shared" si="10"/>
        <v>553.08055530470426</v>
      </c>
      <c r="AA62" s="6">
        <f t="shared" si="11"/>
        <v>0.94734424303045717</v>
      </c>
      <c r="AB62" s="4" t="s">
        <v>77</v>
      </c>
      <c r="AT62" s="1">
        <v>0.9</v>
      </c>
      <c r="AU62" s="1">
        <v>1</v>
      </c>
    </row>
    <row r="63" spans="2:47" x14ac:dyDescent="0.25">
      <c r="B63" s="16" t="s">
        <v>78</v>
      </c>
      <c r="C63" s="4">
        <v>296.56</v>
      </c>
      <c r="D63" s="8">
        <v>247.44</v>
      </c>
      <c r="E63" s="8">
        <v>115.3</v>
      </c>
      <c r="F63" s="15">
        <f t="shared" si="0"/>
        <v>272.984694809068</v>
      </c>
      <c r="G63" s="8">
        <v>0.9</v>
      </c>
      <c r="H63" s="34">
        <v>314.6096</v>
      </c>
      <c r="I63" s="47">
        <f t="shared" si="12"/>
        <v>251.68768</v>
      </c>
      <c r="J63" s="15">
        <f t="shared" si="19"/>
        <v>188.76576</v>
      </c>
      <c r="K63" s="47">
        <f t="shared" si="22"/>
        <v>587.59429480906806</v>
      </c>
      <c r="L63" s="15">
        <f t="shared" si="20"/>
        <v>499.12768</v>
      </c>
      <c r="M63" s="47">
        <f t="shared" si="26"/>
        <v>304.06576000000001</v>
      </c>
      <c r="N63" s="15">
        <f t="shared" si="27"/>
        <v>0.84944269270379102</v>
      </c>
      <c r="O63" s="4">
        <v>446.51</v>
      </c>
      <c r="Q63" s="14">
        <v>1</v>
      </c>
      <c r="R63" s="43">
        <f t="shared" si="23"/>
        <v>0</v>
      </c>
      <c r="S63" s="23">
        <f t="shared" si="4"/>
        <v>587.59429480906806</v>
      </c>
      <c r="T63" s="43">
        <f t="shared" si="5"/>
        <v>310.06227495453811</v>
      </c>
      <c r="U63" s="15">
        <f t="shared" si="6"/>
        <v>499.12768</v>
      </c>
      <c r="V63" s="43">
        <f t="shared" si="24"/>
        <v>0</v>
      </c>
      <c r="W63" s="23">
        <f t="shared" si="25"/>
        <v>310.06227495453811</v>
      </c>
      <c r="X63" s="43">
        <f t="shared" si="18"/>
        <v>-5.1882346173596261</v>
      </c>
      <c r="Y63" s="23">
        <f t="shared" si="9"/>
        <v>174.06576000000001</v>
      </c>
      <c r="Z63" s="47">
        <f t="shared" si="10"/>
        <v>528.608862720405</v>
      </c>
      <c r="AA63" s="6">
        <f t="shared" si="11"/>
        <v>0.94422873924458139</v>
      </c>
      <c r="AB63" s="4" t="s">
        <v>78</v>
      </c>
      <c r="AT63" s="1">
        <v>0.9</v>
      </c>
      <c r="AU63" s="1">
        <v>1</v>
      </c>
    </row>
    <row r="64" spans="2:47" x14ac:dyDescent="0.25">
      <c r="B64" s="16" t="s">
        <v>79</v>
      </c>
      <c r="C64" s="4">
        <v>371.52</v>
      </c>
      <c r="D64" s="8">
        <v>251.26</v>
      </c>
      <c r="E64" s="8">
        <v>118.24</v>
      </c>
      <c r="F64" s="15">
        <f t="shared" si="0"/>
        <v>277.69098869066676</v>
      </c>
      <c r="G64" s="8">
        <v>0.9</v>
      </c>
      <c r="H64" s="34">
        <v>314.6096</v>
      </c>
      <c r="I64" s="47">
        <f t="shared" si="12"/>
        <v>251.68768</v>
      </c>
      <c r="J64" s="15">
        <f t="shared" si="19"/>
        <v>188.76576</v>
      </c>
      <c r="K64" s="47">
        <f t="shared" si="22"/>
        <v>592.3005886906667</v>
      </c>
      <c r="L64" s="15">
        <f t="shared" si="20"/>
        <v>502.94767999999999</v>
      </c>
      <c r="M64" s="47">
        <f t="shared" si="26"/>
        <v>307.00576000000001</v>
      </c>
      <c r="N64" s="15">
        <f t="shared" si="27"/>
        <v>0.84914263062241879</v>
      </c>
      <c r="O64" s="4">
        <v>444.74</v>
      </c>
      <c r="Q64" s="14">
        <v>1</v>
      </c>
      <c r="R64" s="43">
        <f t="shared" si="23"/>
        <v>0</v>
      </c>
      <c r="S64" s="23">
        <f t="shared" si="4"/>
        <v>592.3005886906667</v>
      </c>
      <c r="T64" s="43">
        <f t="shared" si="5"/>
        <v>312.8316137252242</v>
      </c>
      <c r="U64" s="15">
        <f t="shared" si="6"/>
        <v>502.94767999999999</v>
      </c>
      <c r="V64" s="43">
        <f t="shared" si="24"/>
        <v>0</v>
      </c>
      <c r="W64" s="23">
        <f t="shared" si="25"/>
        <v>312.8316137252242</v>
      </c>
      <c r="X64" s="43">
        <f t="shared" si="18"/>
        <v>2.7693387706860904</v>
      </c>
      <c r="Y64" s="23">
        <f t="shared" si="9"/>
        <v>177.00576000000001</v>
      </c>
      <c r="Z64" s="47">
        <f t="shared" si="10"/>
        <v>533.18609123884687</v>
      </c>
      <c r="AA64" s="6">
        <f t="shared" si="11"/>
        <v>0.94328732175179486</v>
      </c>
      <c r="AB64" s="4" t="s">
        <v>79</v>
      </c>
      <c r="AT64" s="1">
        <v>0.9</v>
      </c>
      <c r="AU64" s="1">
        <v>1</v>
      </c>
    </row>
    <row r="65" spans="2:47" x14ac:dyDescent="0.25">
      <c r="B65" s="16" t="s">
        <v>80</v>
      </c>
      <c r="C65" s="4">
        <v>349.52</v>
      </c>
      <c r="D65" s="8">
        <v>252.74</v>
      </c>
      <c r="E65" s="8">
        <v>120.08</v>
      </c>
      <c r="F65" s="15">
        <f t="shared" si="0"/>
        <v>279.8154999280776</v>
      </c>
      <c r="G65" s="8">
        <v>0.9</v>
      </c>
      <c r="H65" s="34">
        <v>314.6096</v>
      </c>
      <c r="I65" s="47">
        <f t="shared" si="12"/>
        <v>251.68768</v>
      </c>
      <c r="J65" s="15">
        <f t="shared" si="19"/>
        <v>188.76576</v>
      </c>
      <c r="K65" s="47">
        <f t="shared" si="22"/>
        <v>594.42509992807754</v>
      </c>
      <c r="L65" s="15">
        <f t="shared" si="20"/>
        <v>504.42768000000001</v>
      </c>
      <c r="M65" s="47">
        <f t="shared" si="26"/>
        <v>308.84575999999998</v>
      </c>
      <c r="N65" s="15">
        <f t="shared" si="27"/>
        <v>0.84859754418350308</v>
      </c>
      <c r="O65" s="4">
        <v>445.22</v>
      </c>
      <c r="Q65" s="14">
        <v>1</v>
      </c>
      <c r="R65" s="43">
        <f t="shared" si="23"/>
        <v>0</v>
      </c>
      <c r="S65" s="23">
        <f t="shared" si="4"/>
        <v>594.42509992807754</v>
      </c>
      <c r="T65" s="43">
        <f t="shared" si="5"/>
        <v>314.4740292525322</v>
      </c>
      <c r="U65" s="15">
        <f t="shared" si="6"/>
        <v>504.42768000000001</v>
      </c>
      <c r="V65" s="43">
        <f t="shared" si="24"/>
        <v>0</v>
      </c>
      <c r="W65" s="23">
        <f t="shared" si="25"/>
        <v>314.4740292525322</v>
      </c>
      <c r="X65" s="43">
        <f t="shared" si="18"/>
        <v>1.6424155273080032</v>
      </c>
      <c r="Y65" s="23">
        <f t="shared" si="9"/>
        <v>178.84575999999998</v>
      </c>
      <c r="Z65" s="47">
        <f t="shared" si="10"/>
        <v>535.19444150715913</v>
      </c>
      <c r="AA65" s="6">
        <f t="shared" si="11"/>
        <v>0.94251292778654994</v>
      </c>
      <c r="AB65" s="4" t="s">
        <v>80</v>
      </c>
      <c r="AT65" s="1">
        <v>0.9</v>
      </c>
      <c r="AU65" s="1">
        <v>1</v>
      </c>
    </row>
    <row r="66" spans="2:47" x14ac:dyDescent="0.25">
      <c r="B66" s="16" t="s">
        <v>81</v>
      </c>
      <c r="C66" s="4">
        <v>321.33999999999997</v>
      </c>
      <c r="D66" s="8">
        <v>269.31</v>
      </c>
      <c r="E66" s="8">
        <v>119.95</v>
      </c>
      <c r="F66" s="15">
        <f t="shared" si="0"/>
        <v>294.81499046011891</v>
      </c>
      <c r="G66" s="8">
        <v>0.91</v>
      </c>
      <c r="H66" s="34">
        <v>314.6096</v>
      </c>
      <c r="I66" s="47">
        <f t="shared" si="12"/>
        <v>251.68768</v>
      </c>
      <c r="J66" s="15">
        <f t="shared" si="19"/>
        <v>188.76576</v>
      </c>
      <c r="K66" s="47">
        <f t="shared" si="22"/>
        <v>609.42459046011891</v>
      </c>
      <c r="L66" s="15">
        <f t="shared" si="20"/>
        <v>520.99767999999995</v>
      </c>
      <c r="M66" s="47">
        <f t="shared" si="26"/>
        <v>308.71575999999999</v>
      </c>
      <c r="N66" s="15">
        <f t="shared" si="27"/>
        <v>0.8549009806227934</v>
      </c>
      <c r="O66" s="4">
        <v>444.76</v>
      </c>
      <c r="Q66" s="14">
        <v>1</v>
      </c>
      <c r="R66" s="43">
        <f t="shared" si="23"/>
        <v>0</v>
      </c>
      <c r="S66" s="23">
        <f t="shared" si="4"/>
        <v>609.42459046011891</v>
      </c>
      <c r="T66" s="43">
        <f t="shared" si="5"/>
        <v>316.16411702168438</v>
      </c>
      <c r="U66" s="15">
        <f t="shared" si="6"/>
        <v>520.99767999999995</v>
      </c>
      <c r="V66" s="43">
        <f t="shared" si="24"/>
        <v>0</v>
      </c>
      <c r="W66" s="23">
        <f t="shared" si="25"/>
        <v>316.16411702168438</v>
      </c>
      <c r="X66" s="43">
        <f t="shared" si="18"/>
        <v>1.6900877691521714</v>
      </c>
      <c r="Y66" s="23">
        <f t="shared" si="9"/>
        <v>178.71575999999999</v>
      </c>
      <c r="Z66" s="47">
        <f t="shared" si="10"/>
        <v>550.79751763943159</v>
      </c>
      <c r="AA66" s="6">
        <f t="shared" si="11"/>
        <v>0.94589692820849003</v>
      </c>
      <c r="AB66" s="4" t="s">
        <v>81</v>
      </c>
      <c r="AT66" s="1">
        <v>0.9</v>
      </c>
      <c r="AU66" s="1">
        <v>1</v>
      </c>
    </row>
    <row r="67" spans="2:47" x14ac:dyDescent="0.25">
      <c r="B67" s="16" t="s">
        <v>82</v>
      </c>
      <c r="C67" s="4">
        <v>347.46</v>
      </c>
      <c r="D67" s="8">
        <v>256.48</v>
      </c>
      <c r="E67" s="8">
        <v>119.69</v>
      </c>
      <c r="F67" s="15">
        <f t="shared" si="0"/>
        <v>283.03301309211264</v>
      </c>
      <c r="G67" s="8">
        <v>0.9</v>
      </c>
      <c r="H67" s="34">
        <v>314.6096</v>
      </c>
      <c r="I67" s="47">
        <f t="shared" si="12"/>
        <v>251.68768</v>
      </c>
      <c r="J67" s="15">
        <f t="shared" si="19"/>
        <v>188.76576</v>
      </c>
      <c r="K67" s="47">
        <f t="shared" si="22"/>
        <v>597.6426130921127</v>
      </c>
      <c r="L67" s="15">
        <f t="shared" si="20"/>
        <v>508.16768000000002</v>
      </c>
      <c r="M67" s="47">
        <f t="shared" si="26"/>
        <v>308.45576</v>
      </c>
      <c r="N67" s="15">
        <f t="shared" si="27"/>
        <v>0.85028689197849716</v>
      </c>
      <c r="O67" s="4">
        <v>443.59</v>
      </c>
      <c r="Q67" s="14">
        <v>1</v>
      </c>
      <c r="R67" s="43">
        <f t="shared" si="23"/>
        <v>0</v>
      </c>
      <c r="S67" s="23">
        <f t="shared" si="4"/>
        <v>597.6426130921127</v>
      </c>
      <c r="T67" s="43">
        <f t="shared" si="5"/>
        <v>314.5509529265272</v>
      </c>
      <c r="U67" s="15">
        <f t="shared" si="6"/>
        <v>508.16768000000002</v>
      </c>
      <c r="V67" s="43">
        <f t="shared" si="24"/>
        <v>0</v>
      </c>
      <c r="W67" s="23">
        <f t="shared" si="25"/>
        <v>314.5509529265272</v>
      </c>
      <c r="X67" s="43">
        <f t="shared" si="18"/>
        <v>-1.613164095157174</v>
      </c>
      <c r="Y67" s="23">
        <f t="shared" si="9"/>
        <v>178.45576</v>
      </c>
      <c r="Z67" s="47">
        <f t="shared" si="10"/>
        <v>538.59154214837054</v>
      </c>
      <c r="AA67" s="6">
        <f t="shared" si="11"/>
        <v>0.94351217988493885</v>
      </c>
      <c r="AB67" s="4" t="s">
        <v>82</v>
      </c>
      <c r="AT67" s="1">
        <v>0.9</v>
      </c>
      <c r="AU67" s="1">
        <v>1</v>
      </c>
    </row>
    <row r="68" spans="2:47" x14ac:dyDescent="0.25">
      <c r="B68" s="16" t="s">
        <v>83</v>
      </c>
      <c r="C68" s="4">
        <v>316.39999999999998</v>
      </c>
      <c r="D68" s="8">
        <v>251.48</v>
      </c>
      <c r="E68" s="8">
        <v>118.39</v>
      </c>
      <c r="F68" s="15">
        <f t="shared" ref="F68:F131" si="28">SQRT((D68)^2+(E68)^2)</f>
        <v>277.95392154096334</v>
      </c>
      <c r="G68" s="8">
        <v>0.9</v>
      </c>
      <c r="H68" s="34">
        <v>314.6096</v>
      </c>
      <c r="I68" s="47">
        <f t="shared" si="12"/>
        <v>251.68768</v>
      </c>
      <c r="J68" s="15">
        <f t="shared" si="19"/>
        <v>188.76576</v>
      </c>
      <c r="K68" s="47">
        <f t="shared" si="22"/>
        <v>592.56352154096339</v>
      </c>
      <c r="L68" s="15">
        <f t="shared" si="20"/>
        <v>503.16768000000002</v>
      </c>
      <c r="M68" s="47">
        <f t="shared" si="26"/>
        <v>307.15575999999999</v>
      </c>
      <c r="N68" s="15">
        <f t="shared" si="27"/>
        <v>0.84913711645885792</v>
      </c>
      <c r="O68" s="4">
        <v>445.51</v>
      </c>
      <c r="Q68" s="14">
        <v>1</v>
      </c>
      <c r="R68" s="43">
        <f t="shared" si="23"/>
        <v>0</v>
      </c>
      <c r="S68" s="23">
        <f t="shared" ref="S68:S131" si="29">L68/N68</f>
        <v>592.56352154096339</v>
      </c>
      <c r="T68" s="43">
        <f t="shared" ref="T68:T131" si="30">S68*SIN(ACOS(N68))</f>
        <v>312.97573845978121</v>
      </c>
      <c r="U68" s="15">
        <f t="shared" ref="U68:U131" si="31">L68/Q68</f>
        <v>503.16768000000002</v>
      </c>
      <c r="V68" s="43">
        <f t="shared" si="24"/>
        <v>0</v>
      </c>
      <c r="W68" s="23">
        <f t="shared" si="25"/>
        <v>312.97573845978121</v>
      </c>
      <c r="X68" s="43">
        <f t="shared" si="18"/>
        <v>-1.5752144667459902</v>
      </c>
      <c r="Y68" s="23">
        <f t="shared" ref="Y68:Y131" si="32">M68-$AC$4</f>
        <v>177.15575999999999</v>
      </c>
      <c r="Z68" s="47">
        <f t="shared" ref="Z68:Z131" si="33">IF(Y68&gt;1,SQRT((L68)^2+(Y68)^2),0)</f>
        <v>533.44341546012174</v>
      </c>
      <c r="AA68" s="6">
        <f t="shared" ref="AA68:AA131" si="34">IF(Z68&gt;0,L68/Z68,1)</f>
        <v>0.94324471053034298</v>
      </c>
      <c r="AB68" s="4" t="s">
        <v>83</v>
      </c>
      <c r="AT68" s="1">
        <v>0.9</v>
      </c>
      <c r="AU68" s="1">
        <v>1</v>
      </c>
    </row>
    <row r="69" spans="2:47" x14ac:dyDescent="0.25">
      <c r="B69" s="16" t="s">
        <v>84</v>
      </c>
      <c r="C69" s="4">
        <v>295.38</v>
      </c>
      <c r="D69" s="8">
        <v>226.17</v>
      </c>
      <c r="E69" s="8">
        <v>118.64</v>
      </c>
      <c r="F69" s="15">
        <f t="shared" si="28"/>
        <v>255.39835257886844</v>
      </c>
      <c r="G69" s="8">
        <v>0.88</v>
      </c>
      <c r="H69" s="34">
        <v>314.6096</v>
      </c>
      <c r="I69" s="47">
        <f t="shared" ref="I69:I132" si="35">0.8*H69</f>
        <v>251.68768</v>
      </c>
      <c r="J69" s="15">
        <f t="shared" si="19"/>
        <v>188.76576</v>
      </c>
      <c r="K69" s="47">
        <f t="shared" si="22"/>
        <v>570.00795257886841</v>
      </c>
      <c r="L69" s="15">
        <f t="shared" si="20"/>
        <v>477.85767999999996</v>
      </c>
      <c r="M69" s="47">
        <f t="shared" si="26"/>
        <v>307.40575999999999</v>
      </c>
      <c r="N69" s="15">
        <f t="shared" si="27"/>
        <v>0.83833511065598998</v>
      </c>
      <c r="O69" s="4">
        <v>445.56</v>
      </c>
      <c r="Q69" s="14">
        <v>1</v>
      </c>
      <c r="R69" s="43">
        <f t="shared" si="23"/>
        <v>0</v>
      </c>
      <c r="S69" s="23">
        <f t="shared" si="29"/>
        <v>570.00795257886841</v>
      </c>
      <c r="T69" s="43">
        <f t="shared" si="30"/>
        <v>310.74282561013564</v>
      </c>
      <c r="U69" s="15">
        <f t="shared" si="31"/>
        <v>477.85767999999996</v>
      </c>
      <c r="V69" s="43">
        <f t="shared" si="24"/>
        <v>0</v>
      </c>
      <c r="W69" s="23">
        <f t="shared" si="25"/>
        <v>310.74282561013564</v>
      </c>
      <c r="X69" s="43">
        <f t="shared" ref="X69:X132" si="36">W69-W68</f>
        <v>-2.2329128496455724</v>
      </c>
      <c r="Y69" s="23">
        <f t="shared" si="32"/>
        <v>177.40575999999999</v>
      </c>
      <c r="Z69" s="47">
        <f t="shared" si="33"/>
        <v>509.72616767845062</v>
      </c>
      <c r="AA69" s="6">
        <f t="shared" si="34"/>
        <v>0.93747920020744513</v>
      </c>
      <c r="AB69" s="4" t="s">
        <v>84</v>
      </c>
      <c r="AT69" s="1">
        <v>0.9</v>
      </c>
      <c r="AU69" s="1">
        <v>1</v>
      </c>
    </row>
    <row r="70" spans="2:47" x14ac:dyDescent="0.25">
      <c r="B70" s="16" t="s">
        <v>85</v>
      </c>
      <c r="C70" s="4">
        <v>369.52</v>
      </c>
      <c r="D70" s="8">
        <v>213.27</v>
      </c>
      <c r="E70" s="8">
        <v>116.78</v>
      </c>
      <c r="F70" s="15">
        <f t="shared" si="28"/>
        <v>243.1494628824008</v>
      </c>
      <c r="G70" s="8">
        <v>0.87</v>
      </c>
      <c r="H70" s="34">
        <v>314.6096</v>
      </c>
      <c r="I70" s="47">
        <f t="shared" si="35"/>
        <v>251.68768</v>
      </c>
      <c r="J70" s="15">
        <f t="shared" si="19"/>
        <v>188.76576</v>
      </c>
      <c r="K70" s="47">
        <f t="shared" si="22"/>
        <v>557.75906288240083</v>
      </c>
      <c r="L70" s="15">
        <f t="shared" si="20"/>
        <v>464.95767999999998</v>
      </c>
      <c r="M70" s="47">
        <f t="shared" si="26"/>
        <v>305.54575999999997</v>
      </c>
      <c r="N70" s="15">
        <f t="shared" si="27"/>
        <v>0.83361743616890849</v>
      </c>
      <c r="O70" s="4">
        <v>446.82</v>
      </c>
      <c r="Q70" s="14">
        <v>1</v>
      </c>
      <c r="R70" s="43">
        <f t="shared" si="23"/>
        <v>0</v>
      </c>
      <c r="S70" s="23">
        <f t="shared" si="29"/>
        <v>557.75906288240083</v>
      </c>
      <c r="T70" s="43">
        <f t="shared" si="30"/>
        <v>308.07390028444723</v>
      </c>
      <c r="U70" s="15">
        <f t="shared" si="31"/>
        <v>464.95767999999998</v>
      </c>
      <c r="V70" s="43">
        <f t="shared" si="24"/>
        <v>0</v>
      </c>
      <c r="W70" s="23">
        <f t="shared" si="25"/>
        <v>308.07390028444723</v>
      </c>
      <c r="X70" s="43">
        <f t="shared" si="36"/>
        <v>-2.6689253256884058</v>
      </c>
      <c r="Y70" s="23">
        <f t="shared" si="32"/>
        <v>175.54575999999997</v>
      </c>
      <c r="Z70" s="47">
        <f t="shared" si="33"/>
        <v>496.99291548769583</v>
      </c>
      <c r="AA70" s="6">
        <f t="shared" si="34"/>
        <v>0.93554186691723784</v>
      </c>
      <c r="AB70" s="4" t="s">
        <v>85</v>
      </c>
      <c r="AT70" s="1">
        <v>0.9</v>
      </c>
      <c r="AU70" s="1">
        <v>1</v>
      </c>
    </row>
    <row r="71" spans="2:47" x14ac:dyDescent="0.25">
      <c r="B71" s="16" t="s">
        <v>86</v>
      </c>
      <c r="C71" s="4">
        <v>328.12</v>
      </c>
      <c r="D71" s="8">
        <v>221.39</v>
      </c>
      <c r="E71" s="8">
        <v>116.43</v>
      </c>
      <c r="F71" s="15">
        <f t="shared" si="28"/>
        <v>250.1389154050205</v>
      </c>
      <c r="G71" s="8">
        <v>0.88</v>
      </c>
      <c r="H71" s="34">
        <v>314.6096</v>
      </c>
      <c r="I71" s="47">
        <f t="shared" si="35"/>
        <v>251.68768</v>
      </c>
      <c r="J71" s="15">
        <f t="shared" si="19"/>
        <v>188.76576</v>
      </c>
      <c r="K71" s="47">
        <f t="shared" si="22"/>
        <v>564.7485154050205</v>
      </c>
      <c r="L71" s="15">
        <f t="shared" si="20"/>
        <v>473.07767999999999</v>
      </c>
      <c r="M71" s="47">
        <f t="shared" si="26"/>
        <v>305.19576000000001</v>
      </c>
      <c r="N71" s="15">
        <f t="shared" si="27"/>
        <v>0.83767848360030306</v>
      </c>
      <c r="O71" s="4">
        <v>442.73</v>
      </c>
      <c r="Q71" s="14">
        <v>1</v>
      </c>
      <c r="R71" s="43">
        <f t="shared" si="23"/>
        <v>0</v>
      </c>
      <c r="S71" s="23">
        <f t="shared" si="29"/>
        <v>564.7485154050205</v>
      </c>
      <c r="T71" s="43">
        <f t="shared" si="30"/>
        <v>308.44512370597192</v>
      </c>
      <c r="U71" s="15">
        <f t="shared" si="31"/>
        <v>473.07767999999999</v>
      </c>
      <c r="V71" s="43">
        <f t="shared" si="24"/>
        <v>0</v>
      </c>
      <c r="W71" s="23">
        <f t="shared" si="25"/>
        <v>308.44512370597192</v>
      </c>
      <c r="X71" s="43">
        <f t="shared" si="36"/>
        <v>0.37122342152468946</v>
      </c>
      <c r="Y71" s="23">
        <f t="shared" si="32"/>
        <v>175.19576000000001</v>
      </c>
      <c r="Z71" s="47">
        <f t="shared" si="33"/>
        <v>504.47601096202777</v>
      </c>
      <c r="AA71" s="6">
        <f t="shared" si="34"/>
        <v>0.93776050737843475</v>
      </c>
      <c r="AB71" s="4" t="s">
        <v>86</v>
      </c>
      <c r="AT71" s="1">
        <v>0.9</v>
      </c>
      <c r="AU71" s="1">
        <v>1</v>
      </c>
    </row>
    <row r="72" spans="2:47" x14ac:dyDescent="0.25">
      <c r="B72" s="16" t="s">
        <v>87</v>
      </c>
      <c r="C72" s="4">
        <v>271.32</v>
      </c>
      <c r="D72" s="8">
        <v>231.49</v>
      </c>
      <c r="E72" s="8">
        <v>115.15</v>
      </c>
      <c r="F72" s="15">
        <f t="shared" si="28"/>
        <v>258.5481436792769</v>
      </c>
      <c r="G72" s="8">
        <v>0.89</v>
      </c>
      <c r="H72" s="34">
        <v>314.6096</v>
      </c>
      <c r="I72" s="47">
        <f t="shared" si="35"/>
        <v>251.68768</v>
      </c>
      <c r="J72" s="15">
        <f t="shared" si="19"/>
        <v>188.76576</v>
      </c>
      <c r="K72" s="47">
        <f t="shared" si="22"/>
        <v>573.1577436792769</v>
      </c>
      <c r="L72" s="15">
        <f t="shared" si="20"/>
        <v>483.17768000000001</v>
      </c>
      <c r="M72" s="47">
        <f t="shared" si="26"/>
        <v>303.91575999999998</v>
      </c>
      <c r="N72" s="15">
        <f t="shared" si="27"/>
        <v>0.8430099485323761</v>
      </c>
      <c r="O72" s="4">
        <v>441.02</v>
      </c>
      <c r="Q72" s="14">
        <v>1</v>
      </c>
      <c r="R72" s="43">
        <f t="shared" si="23"/>
        <v>0</v>
      </c>
      <c r="S72" s="23">
        <f t="shared" si="29"/>
        <v>573.1577436792769</v>
      </c>
      <c r="T72" s="43">
        <f t="shared" si="30"/>
        <v>308.30038710539634</v>
      </c>
      <c r="U72" s="15">
        <f t="shared" si="31"/>
        <v>483.17768000000001</v>
      </c>
      <c r="V72" s="43">
        <f t="shared" si="24"/>
        <v>0</v>
      </c>
      <c r="W72" s="23">
        <f t="shared" si="25"/>
        <v>308.30038710539634</v>
      </c>
      <c r="X72" s="43">
        <f t="shared" si="36"/>
        <v>-0.14473660057558391</v>
      </c>
      <c r="Y72" s="23">
        <f t="shared" si="32"/>
        <v>173.91575999999998</v>
      </c>
      <c r="Z72" s="47">
        <f t="shared" si="33"/>
        <v>513.52445124507949</v>
      </c>
      <c r="AA72" s="6">
        <f t="shared" si="34"/>
        <v>0.9409049147095111</v>
      </c>
      <c r="AB72" s="4" t="s">
        <v>87</v>
      </c>
      <c r="AT72" s="1">
        <v>0.9</v>
      </c>
      <c r="AU72" s="1">
        <v>1</v>
      </c>
    </row>
    <row r="73" spans="2:47" x14ac:dyDescent="0.25">
      <c r="B73" s="16" t="s">
        <v>88</v>
      </c>
      <c r="C73" s="4">
        <v>310.45999999999998</v>
      </c>
      <c r="D73" s="8">
        <v>226.73</v>
      </c>
      <c r="E73" s="8">
        <v>118.38</v>
      </c>
      <c r="F73" s="15">
        <f t="shared" si="28"/>
        <v>255.77395743116614</v>
      </c>
      <c r="G73" s="8">
        <v>0.88</v>
      </c>
      <c r="H73" s="34">
        <v>314.6096</v>
      </c>
      <c r="I73" s="47">
        <f t="shared" si="35"/>
        <v>251.68768</v>
      </c>
      <c r="J73" s="15">
        <f t="shared" si="19"/>
        <v>188.76576</v>
      </c>
      <c r="K73" s="47">
        <f t="shared" si="22"/>
        <v>570.38355743116608</v>
      </c>
      <c r="L73" s="15">
        <f t="shared" si="20"/>
        <v>478.41768000000002</v>
      </c>
      <c r="M73" s="47">
        <f t="shared" si="26"/>
        <v>307.14576</v>
      </c>
      <c r="N73" s="15">
        <f t="shared" si="27"/>
        <v>0.83876485176860216</v>
      </c>
      <c r="O73" s="4">
        <v>443.12</v>
      </c>
      <c r="Q73" s="14">
        <v>1</v>
      </c>
      <c r="R73" s="43">
        <f t="shared" si="23"/>
        <v>0</v>
      </c>
      <c r="S73" s="23">
        <f t="shared" si="29"/>
        <v>570.38355743116608</v>
      </c>
      <c r="T73" s="43">
        <f t="shared" si="30"/>
        <v>310.57032384187954</v>
      </c>
      <c r="U73" s="15">
        <f t="shared" si="31"/>
        <v>478.41768000000002</v>
      </c>
      <c r="V73" s="43">
        <f t="shared" si="24"/>
        <v>0</v>
      </c>
      <c r="W73" s="23">
        <f t="shared" si="25"/>
        <v>310.57032384187954</v>
      </c>
      <c r="X73" s="43">
        <f t="shared" si="36"/>
        <v>2.2699367364832028</v>
      </c>
      <c r="Y73" s="23">
        <f t="shared" si="32"/>
        <v>177.14576</v>
      </c>
      <c r="Z73" s="47">
        <f t="shared" si="33"/>
        <v>510.1608538711688</v>
      </c>
      <c r="AA73" s="6">
        <f t="shared" si="34"/>
        <v>0.93777810737476752</v>
      </c>
      <c r="AB73" s="4" t="s">
        <v>88</v>
      </c>
      <c r="AT73" s="1">
        <v>0.9</v>
      </c>
      <c r="AU73" s="1">
        <v>1</v>
      </c>
    </row>
    <row r="74" spans="2:47" x14ac:dyDescent="0.25">
      <c r="B74" s="16" t="s">
        <v>89</v>
      </c>
      <c r="C74" s="4">
        <v>307.83999999999997</v>
      </c>
      <c r="D74" s="8">
        <v>254.29</v>
      </c>
      <c r="E74" s="8">
        <v>115.63</v>
      </c>
      <c r="F74" s="15">
        <f t="shared" si="28"/>
        <v>279.34512882812186</v>
      </c>
      <c r="G74" s="8">
        <v>0.9</v>
      </c>
      <c r="H74" s="34">
        <v>314.6096</v>
      </c>
      <c r="I74" s="47">
        <f t="shared" si="35"/>
        <v>251.68768</v>
      </c>
      <c r="J74" s="15">
        <f t="shared" ref="J74:J137" si="37">SQRT((H74)^2-(I74)^2)</f>
        <v>188.76576</v>
      </c>
      <c r="K74" s="47">
        <f t="shared" si="22"/>
        <v>593.95472882812192</v>
      </c>
      <c r="L74" s="15">
        <f t="shared" si="20"/>
        <v>505.97767999999996</v>
      </c>
      <c r="M74" s="47">
        <f t="shared" si="26"/>
        <v>304.39576</v>
      </c>
      <c r="N74" s="15">
        <f t="shared" si="27"/>
        <v>0.85187920129586059</v>
      </c>
      <c r="O74" s="4">
        <v>439.74</v>
      </c>
      <c r="Q74" s="14">
        <v>1</v>
      </c>
      <c r="R74" s="43">
        <f t="shared" si="23"/>
        <v>0</v>
      </c>
      <c r="S74" s="23">
        <f t="shared" si="29"/>
        <v>593.95472882812192</v>
      </c>
      <c r="T74" s="43">
        <f t="shared" si="30"/>
        <v>311.07685101772756</v>
      </c>
      <c r="U74" s="15">
        <f t="shared" si="31"/>
        <v>505.97767999999996</v>
      </c>
      <c r="V74" s="43">
        <f t="shared" si="24"/>
        <v>0</v>
      </c>
      <c r="W74" s="23">
        <f t="shared" si="25"/>
        <v>311.07685101772756</v>
      </c>
      <c r="X74" s="43">
        <f t="shared" si="36"/>
        <v>0.50652717584802076</v>
      </c>
      <c r="Y74" s="23">
        <f t="shared" si="32"/>
        <v>174.39576</v>
      </c>
      <c r="Z74" s="47">
        <f t="shared" si="33"/>
        <v>535.18902619930464</v>
      </c>
      <c r="AA74" s="6">
        <f t="shared" si="34"/>
        <v>0.94541863758539335</v>
      </c>
      <c r="AB74" s="4" t="s">
        <v>89</v>
      </c>
      <c r="AT74" s="1">
        <v>0.9</v>
      </c>
      <c r="AU74" s="1">
        <v>1</v>
      </c>
    </row>
    <row r="75" spans="2:47" x14ac:dyDescent="0.25">
      <c r="B75" s="16" t="s">
        <v>90</v>
      </c>
      <c r="C75" s="4">
        <v>393.24</v>
      </c>
      <c r="D75" s="8">
        <v>253.01</v>
      </c>
      <c r="E75" s="8">
        <v>114.87</v>
      </c>
      <c r="F75" s="15">
        <f t="shared" si="28"/>
        <v>277.86539367110828</v>
      </c>
      <c r="G75" s="8">
        <v>0.91</v>
      </c>
      <c r="H75" s="34">
        <v>314.6096</v>
      </c>
      <c r="I75" s="47">
        <f t="shared" si="35"/>
        <v>251.68768</v>
      </c>
      <c r="J75" s="15">
        <f t="shared" si="37"/>
        <v>188.76576</v>
      </c>
      <c r="K75" s="47">
        <f t="shared" si="22"/>
        <v>592.47499367110822</v>
      </c>
      <c r="L75" s="15">
        <f t="shared" ref="L75:L138" si="38">D75+I75</f>
        <v>504.69767999999999</v>
      </c>
      <c r="M75" s="47">
        <f t="shared" si="26"/>
        <v>303.63576</v>
      </c>
      <c r="N75" s="15">
        <f t="shared" si="27"/>
        <v>0.85184638236422394</v>
      </c>
      <c r="O75" s="4">
        <v>437.54</v>
      </c>
      <c r="Q75" s="14">
        <v>1</v>
      </c>
      <c r="R75" s="43">
        <f t="shared" si="23"/>
        <v>0</v>
      </c>
      <c r="S75" s="23">
        <f t="shared" si="29"/>
        <v>592.47499367110822</v>
      </c>
      <c r="T75" s="43">
        <f t="shared" si="30"/>
        <v>310.33348180336151</v>
      </c>
      <c r="U75" s="15">
        <f t="shared" si="31"/>
        <v>504.69767999999999</v>
      </c>
      <c r="V75" s="43">
        <f t="shared" si="24"/>
        <v>0</v>
      </c>
      <c r="W75" s="23">
        <f t="shared" si="25"/>
        <v>310.33348180336151</v>
      </c>
      <c r="X75" s="43">
        <f t="shared" si="36"/>
        <v>-0.74336921436605508</v>
      </c>
      <c r="Y75" s="23">
        <f t="shared" si="32"/>
        <v>173.63576</v>
      </c>
      <c r="Z75" s="47">
        <f t="shared" si="33"/>
        <v>533.73132318439025</v>
      </c>
      <c r="AA75" s="6">
        <f t="shared" si="34"/>
        <v>0.94560251211945479</v>
      </c>
      <c r="AB75" s="4" t="s">
        <v>90</v>
      </c>
      <c r="AT75" s="1">
        <v>0.9</v>
      </c>
      <c r="AU75" s="1">
        <v>1</v>
      </c>
    </row>
    <row r="76" spans="2:47" x14ac:dyDescent="0.25">
      <c r="B76" s="16" t="s">
        <v>91</v>
      </c>
      <c r="C76" s="4">
        <v>331.9</v>
      </c>
      <c r="D76" s="8">
        <v>215.42</v>
      </c>
      <c r="E76" s="8">
        <v>112.95</v>
      </c>
      <c r="F76" s="15">
        <f t="shared" si="28"/>
        <v>243.23543923532193</v>
      </c>
      <c r="G76" s="8">
        <v>0.88</v>
      </c>
      <c r="H76" s="34">
        <v>314.6096</v>
      </c>
      <c r="I76" s="47">
        <f t="shared" si="35"/>
        <v>251.68768</v>
      </c>
      <c r="J76" s="15">
        <f t="shared" si="37"/>
        <v>188.76576</v>
      </c>
      <c r="K76" s="47">
        <f t="shared" ref="K76:K139" si="39">F76+H76</f>
        <v>557.84503923532191</v>
      </c>
      <c r="L76" s="15">
        <f t="shared" si="38"/>
        <v>467.10767999999996</v>
      </c>
      <c r="M76" s="47">
        <f t="shared" si="26"/>
        <v>301.71575999999999</v>
      </c>
      <c r="N76" s="15">
        <f t="shared" si="27"/>
        <v>0.83734307405565145</v>
      </c>
      <c r="O76" s="4">
        <v>436.37</v>
      </c>
      <c r="Q76" s="14">
        <v>1</v>
      </c>
      <c r="R76" s="43">
        <f t="shared" si="23"/>
        <v>0</v>
      </c>
      <c r="S76" s="23">
        <f t="shared" si="29"/>
        <v>557.84503923532191</v>
      </c>
      <c r="T76" s="43">
        <f t="shared" si="30"/>
        <v>304.96147803366165</v>
      </c>
      <c r="U76" s="15">
        <f t="shared" si="31"/>
        <v>467.10767999999996</v>
      </c>
      <c r="V76" s="43">
        <f t="shared" si="24"/>
        <v>0</v>
      </c>
      <c r="W76" s="23">
        <f t="shared" si="25"/>
        <v>304.96147803366165</v>
      </c>
      <c r="X76" s="43">
        <f t="shared" si="36"/>
        <v>-5.3720037696998588</v>
      </c>
      <c r="Y76" s="23">
        <f t="shared" si="32"/>
        <v>171.71575999999999</v>
      </c>
      <c r="Z76" s="47">
        <f t="shared" si="33"/>
        <v>497.67046019164121</v>
      </c>
      <c r="AA76" s="6">
        <f t="shared" si="34"/>
        <v>0.93858831769948281</v>
      </c>
      <c r="AB76" s="4" t="s">
        <v>91</v>
      </c>
      <c r="AT76" s="1">
        <v>0.9</v>
      </c>
      <c r="AU76" s="1">
        <v>1</v>
      </c>
    </row>
    <row r="77" spans="2:47" x14ac:dyDescent="0.25">
      <c r="B77" s="16" t="s">
        <v>92</v>
      </c>
      <c r="C77" s="4">
        <v>304.58</v>
      </c>
      <c r="D77" s="8">
        <v>237.72</v>
      </c>
      <c r="E77" s="8">
        <v>114.62</v>
      </c>
      <c r="F77" s="15">
        <f t="shared" si="28"/>
        <v>263.91010363379422</v>
      </c>
      <c r="G77" s="8">
        <v>0.9</v>
      </c>
      <c r="H77" s="34">
        <v>314.6096</v>
      </c>
      <c r="I77" s="47">
        <f t="shared" si="35"/>
        <v>251.68768</v>
      </c>
      <c r="J77" s="15">
        <f t="shared" si="37"/>
        <v>188.76576</v>
      </c>
      <c r="K77" s="47">
        <f t="shared" si="39"/>
        <v>578.51970363379428</v>
      </c>
      <c r="L77" s="15">
        <f t="shared" si="38"/>
        <v>489.40768000000003</v>
      </c>
      <c r="M77" s="47">
        <f t="shared" si="26"/>
        <v>303.38576</v>
      </c>
      <c r="N77" s="15">
        <f t="shared" si="27"/>
        <v>0.84596544754817449</v>
      </c>
      <c r="O77" s="4">
        <v>437.66</v>
      </c>
      <c r="Q77" s="14">
        <v>1</v>
      </c>
      <c r="R77" s="43">
        <f t="shared" si="23"/>
        <v>0</v>
      </c>
      <c r="S77" s="23">
        <f t="shared" si="29"/>
        <v>578.51970363379428</v>
      </c>
      <c r="T77" s="43">
        <f t="shared" si="30"/>
        <v>308.48852531261309</v>
      </c>
      <c r="U77" s="15">
        <f t="shared" si="31"/>
        <v>489.40768000000003</v>
      </c>
      <c r="V77" s="43">
        <f t="shared" si="24"/>
        <v>0</v>
      </c>
      <c r="W77" s="23">
        <f t="shared" si="25"/>
        <v>308.48852531261309</v>
      </c>
      <c r="X77" s="43">
        <f t="shared" si="36"/>
        <v>3.5270472789514429</v>
      </c>
      <c r="Y77" s="23">
        <f t="shared" si="32"/>
        <v>173.38576</v>
      </c>
      <c r="Z77" s="47">
        <f t="shared" si="33"/>
        <v>519.21334633632057</v>
      </c>
      <c r="AA77" s="6">
        <f t="shared" si="34"/>
        <v>0.94259456821240128</v>
      </c>
      <c r="AB77" s="4" t="s">
        <v>92</v>
      </c>
      <c r="AT77" s="1">
        <v>0.9</v>
      </c>
      <c r="AU77" s="1">
        <v>1</v>
      </c>
    </row>
    <row r="78" spans="2:47" x14ac:dyDescent="0.25">
      <c r="B78" s="16" t="s">
        <v>93</v>
      </c>
      <c r="C78" s="4">
        <v>297.72000000000003</v>
      </c>
      <c r="D78" s="8">
        <v>260.33</v>
      </c>
      <c r="E78" s="8">
        <v>116.57</v>
      </c>
      <c r="F78" s="15">
        <f t="shared" si="28"/>
        <v>285.23722372789985</v>
      </c>
      <c r="G78" s="8">
        <v>0.91</v>
      </c>
      <c r="H78" s="34">
        <v>314.6096</v>
      </c>
      <c r="I78" s="47">
        <f t="shared" si="35"/>
        <v>251.68768</v>
      </c>
      <c r="J78" s="15">
        <f t="shared" si="37"/>
        <v>188.76576</v>
      </c>
      <c r="K78" s="47">
        <f t="shared" si="39"/>
        <v>599.84682372789985</v>
      </c>
      <c r="L78" s="15">
        <f t="shared" si="38"/>
        <v>512.01767999999993</v>
      </c>
      <c r="M78" s="47">
        <f t="shared" si="26"/>
        <v>305.33575999999999</v>
      </c>
      <c r="N78" s="15">
        <f t="shared" si="27"/>
        <v>0.85358071385280743</v>
      </c>
      <c r="O78" s="4">
        <v>436.16</v>
      </c>
      <c r="Q78" s="14">
        <v>1</v>
      </c>
      <c r="R78" s="43">
        <f t="shared" ref="R78:R141" si="40">DEGREES(ACOS(Q78))</f>
        <v>0</v>
      </c>
      <c r="S78" s="23">
        <f t="shared" si="29"/>
        <v>599.84682372789985</v>
      </c>
      <c r="T78" s="43">
        <f t="shared" si="30"/>
        <v>312.49657166738297</v>
      </c>
      <c r="U78" s="15">
        <f t="shared" si="31"/>
        <v>512.01767999999993</v>
      </c>
      <c r="V78" s="43">
        <f t="shared" ref="V78:V141" si="41">U78*SIN(ACOS(Q78))</f>
        <v>0</v>
      </c>
      <c r="W78" s="23">
        <f t="shared" ref="W78:W141" si="42">T78-V78</f>
        <v>312.49657166738297</v>
      </c>
      <c r="X78" s="43">
        <f t="shared" si="36"/>
        <v>4.0080463547698741</v>
      </c>
      <c r="Y78" s="23">
        <f t="shared" si="32"/>
        <v>175.33575999999999</v>
      </c>
      <c r="Z78" s="47">
        <f t="shared" si="33"/>
        <v>541.20673810232631</v>
      </c>
      <c r="AA78" s="6">
        <f t="shared" si="34"/>
        <v>0.94606671342512449</v>
      </c>
      <c r="AB78" s="4" t="s">
        <v>93</v>
      </c>
      <c r="AT78" s="1">
        <v>0.9</v>
      </c>
      <c r="AU78" s="1">
        <v>1</v>
      </c>
    </row>
    <row r="79" spans="2:47" x14ac:dyDescent="0.25">
      <c r="B79" s="16" t="s">
        <v>94</v>
      </c>
      <c r="C79" s="4">
        <v>275.98</v>
      </c>
      <c r="D79" s="8">
        <v>242.95</v>
      </c>
      <c r="E79" s="8">
        <v>117.43</v>
      </c>
      <c r="F79" s="15">
        <f t="shared" si="28"/>
        <v>269.84163392627164</v>
      </c>
      <c r="G79" s="8">
        <v>0.89</v>
      </c>
      <c r="H79" s="34">
        <v>314.6096</v>
      </c>
      <c r="I79" s="47">
        <f t="shared" si="35"/>
        <v>251.68768</v>
      </c>
      <c r="J79" s="15">
        <f t="shared" si="37"/>
        <v>188.76576</v>
      </c>
      <c r="K79" s="47">
        <f t="shared" si="39"/>
        <v>584.4512339262717</v>
      </c>
      <c r="L79" s="15">
        <f t="shared" si="38"/>
        <v>494.63767999999999</v>
      </c>
      <c r="M79" s="47">
        <f t="shared" si="26"/>
        <v>306.19576000000001</v>
      </c>
      <c r="N79" s="15">
        <f t="shared" si="27"/>
        <v>0.84632840395781994</v>
      </c>
      <c r="O79" s="4">
        <v>436.41</v>
      </c>
      <c r="Q79" s="14">
        <v>1</v>
      </c>
      <c r="R79" s="43">
        <f t="shared" si="40"/>
        <v>0</v>
      </c>
      <c r="S79" s="23">
        <f t="shared" si="29"/>
        <v>584.4512339262717</v>
      </c>
      <c r="T79" s="43">
        <f t="shared" si="30"/>
        <v>311.31464848631708</v>
      </c>
      <c r="U79" s="15">
        <f t="shared" si="31"/>
        <v>494.63767999999999</v>
      </c>
      <c r="V79" s="43">
        <f t="shared" si="41"/>
        <v>0</v>
      </c>
      <c r="W79" s="23">
        <f t="shared" si="42"/>
        <v>311.31464848631708</v>
      </c>
      <c r="X79" s="43">
        <f t="shared" si="36"/>
        <v>-1.1819231810658835</v>
      </c>
      <c r="Y79" s="23">
        <f t="shared" si="32"/>
        <v>176.19576000000001</v>
      </c>
      <c r="Z79" s="47">
        <f t="shared" si="33"/>
        <v>525.08226052472958</v>
      </c>
      <c r="AA79" s="6">
        <f t="shared" si="34"/>
        <v>0.94201940759852476</v>
      </c>
      <c r="AB79" s="4" t="s">
        <v>94</v>
      </c>
      <c r="AT79" s="1">
        <v>0.9</v>
      </c>
      <c r="AU79" s="1">
        <v>1</v>
      </c>
    </row>
    <row r="80" spans="2:47" x14ac:dyDescent="0.25">
      <c r="B80" s="16" t="s">
        <v>95</v>
      </c>
      <c r="C80" s="4">
        <v>360.12</v>
      </c>
      <c r="D80" s="8">
        <v>264.82</v>
      </c>
      <c r="E80" s="8">
        <v>116.98</v>
      </c>
      <c r="F80" s="15">
        <f t="shared" si="28"/>
        <v>289.50639509344177</v>
      </c>
      <c r="G80" s="8">
        <v>0.91</v>
      </c>
      <c r="H80" s="34">
        <v>314.6096</v>
      </c>
      <c r="I80" s="47">
        <f t="shared" si="35"/>
        <v>251.68768</v>
      </c>
      <c r="J80" s="15">
        <f t="shared" si="37"/>
        <v>188.76576</v>
      </c>
      <c r="K80" s="47">
        <f t="shared" si="39"/>
        <v>604.11599509344182</v>
      </c>
      <c r="L80" s="15">
        <f t="shared" si="38"/>
        <v>516.50767999999994</v>
      </c>
      <c r="M80" s="47">
        <f t="shared" si="26"/>
        <v>305.74576000000002</v>
      </c>
      <c r="N80" s="15">
        <f t="shared" si="27"/>
        <v>0.85498097086488989</v>
      </c>
      <c r="O80" s="4">
        <v>438.35</v>
      </c>
      <c r="Q80" s="14">
        <v>1</v>
      </c>
      <c r="R80" s="43">
        <f t="shared" si="40"/>
        <v>0</v>
      </c>
      <c r="S80" s="23">
        <f t="shared" si="29"/>
        <v>604.11599509344182</v>
      </c>
      <c r="T80" s="43">
        <f t="shared" si="30"/>
        <v>313.33041989050002</v>
      </c>
      <c r="U80" s="15">
        <f t="shared" si="31"/>
        <v>516.50767999999994</v>
      </c>
      <c r="V80" s="43">
        <f t="shared" si="41"/>
        <v>0</v>
      </c>
      <c r="W80" s="23">
        <f t="shared" si="42"/>
        <v>313.33041989050002</v>
      </c>
      <c r="X80" s="43">
        <f t="shared" si="36"/>
        <v>2.0157714041829422</v>
      </c>
      <c r="Y80" s="23">
        <f t="shared" si="32"/>
        <v>175.74576000000002</v>
      </c>
      <c r="Z80" s="47">
        <f t="shared" si="33"/>
        <v>545.58844897684548</v>
      </c>
      <c r="AA80" s="6">
        <f t="shared" si="34"/>
        <v>0.94669834188868662</v>
      </c>
      <c r="AB80" s="4" t="s">
        <v>95</v>
      </c>
      <c r="AT80" s="1">
        <v>0.9</v>
      </c>
      <c r="AU80" s="1">
        <v>1</v>
      </c>
    </row>
    <row r="81" spans="2:47" x14ac:dyDescent="0.25">
      <c r="B81" s="16" t="s">
        <v>96</v>
      </c>
      <c r="C81" s="4">
        <v>372.38</v>
      </c>
      <c r="D81" s="8">
        <v>216.77</v>
      </c>
      <c r="E81" s="8">
        <v>116.96</v>
      </c>
      <c r="F81" s="15">
        <f t="shared" si="28"/>
        <v>246.310524541685</v>
      </c>
      <c r="G81" s="8">
        <v>0.88</v>
      </c>
      <c r="H81" s="34">
        <v>314.6096</v>
      </c>
      <c r="I81" s="47">
        <f t="shared" si="35"/>
        <v>251.68768</v>
      </c>
      <c r="J81" s="15">
        <f t="shared" si="37"/>
        <v>188.76576</v>
      </c>
      <c r="K81" s="47">
        <f t="shared" si="39"/>
        <v>560.92012454168503</v>
      </c>
      <c r="L81" s="15">
        <f t="shared" si="38"/>
        <v>468.45767999999998</v>
      </c>
      <c r="M81" s="47">
        <f t="shared" si="26"/>
        <v>305.72575999999998</v>
      </c>
      <c r="N81" s="15">
        <f t="shared" si="27"/>
        <v>0.8351593382083875</v>
      </c>
      <c r="O81" s="4">
        <v>438.57</v>
      </c>
      <c r="Q81" s="14">
        <v>1</v>
      </c>
      <c r="R81" s="43">
        <f t="shared" si="40"/>
        <v>0</v>
      </c>
      <c r="S81" s="23">
        <f t="shared" si="29"/>
        <v>560.92012454168503</v>
      </c>
      <c r="T81" s="43">
        <f t="shared" si="30"/>
        <v>308.51059651959616</v>
      </c>
      <c r="U81" s="15">
        <f t="shared" si="31"/>
        <v>468.45767999999998</v>
      </c>
      <c r="V81" s="43">
        <f t="shared" si="41"/>
        <v>0</v>
      </c>
      <c r="W81" s="23">
        <f t="shared" si="42"/>
        <v>308.51059651959616</v>
      </c>
      <c r="X81" s="43">
        <f t="shared" si="36"/>
        <v>-4.8198233709038618</v>
      </c>
      <c r="Y81" s="23">
        <f t="shared" si="32"/>
        <v>175.72575999999998</v>
      </c>
      <c r="Z81" s="47">
        <f t="shared" si="33"/>
        <v>500.33203043435066</v>
      </c>
      <c r="AA81" s="6">
        <f t="shared" si="34"/>
        <v>0.93629360405593109</v>
      </c>
      <c r="AB81" s="4" t="s">
        <v>96</v>
      </c>
      <c r="AT81" s="1">
        <v>0.9</v>
      </c>
      <c r="AU81" s="1">
        <v>1</v>
      </c>
    </row>
    <row r="82" spans="2:47" x14ac:dyDescent="0.25">
      <c r="B82" s="16" t="s">
        <v>97</v>
      </c>
      <c r="C82" s="4">
        <v>330.68</v>
      </c>
      <c r="D82" s="8">
        <v>249.77</v>
      </c>
      <c r="E82" s="8">
        <v>114.34</v>
      </c>
      <c r="F82" s="15">
        <f t="shared" si="28"/>
        <v>274.69744902346656</v>
      </c>
      <c r="G82" s="8">
        <v>0.91</v>
      </c>
      <c r="H82" s="34">
        <v>314.6096</v>
      </c>
      <c r="I82" s="47">
        <f t="shared" si="35"/>
        <v>251.68768</v>
      </c>
      <c r="J82" s="15">
        <f t="shared" si="37"/>
        <v>188.76576</v>
      </c>
      <c r="K82" s="47">
        <f t="shared" si="39"/>
        <v>589.30704902346656</v>
      </c>
      <c r="L82" s="15">
        <f t="shared" si="38"/>
        <v>501.45767999999998</v>
      </c>
      <c r="M82" s="47">
        <f t="shared" si="26"/>
        <v>303.10576000000003</v>
      </c>
      <c r="N82" s="15">
        <f t="shared" si="27"/>
        <v>0.85092767994368868</v>
      </c>
      <c r="O82" s="4">
        <v>438.7</v>
      </c>
      <c r="Q82" s="14">
        <v>1</v>
      </c>
      <c r="R82" s="43">
        <f t="shared" si="40"/>
        <v>0</v>
      </c>
      <c r="S82" s="23">
        <f t="shared" si="29"/>
        <v>589.30704902346656</v>
      </c>
      <c r="T82" s="43">
        <f t="shared" si="30"/>
        <v>309.55289240736221</v>
      </c>
      <c r="U82" s="15">
        <f t="shared" si="31"/>
        <v>501.45767999999998</v>
      </c>
      <c r="V82" s="43">
        <f t="shared" si="41"/>
        <v>0</v>
      </c>
      <c r="W82" s="23">
        <f t="shared" si="42"/>
        <v>309.55289240736221</v>
      </c>
      <c r="X82" s="43">
        <f t="shared" si="36"/>
        <v>1.0422958877660449</v>
      </c>
      <c r="Y82" s="23">
        <f t="shared" si="32"/>
        <v>173.10576000000003</v>
      </c>
      <c r="Z82" s="47">
        <f t="shared" si="33"/>
        <v>530.49543728118908</v>
      </c>
      <c r="AA82" s="6">
        <f t="shared" si="34"/>
        <v>0.94526294621871054</v>
      </c>
      <c r="AB82" s="4" t="s">
        <v>97</v>
      </c>
      <c r="AT82" s="1">
        <v>0.9</v>
      </c>
      <c r="AU82" s="1">
        <v>1</v>
      </c>
    </row>
    <row r="83" spans="2:47" x14ac:dyDescent="0.25">
      <c r="B83" s="16" t="s">
        <v>98</v>
      </c>
      <c r="C83" s="4">
        <v>329.72</v>
      </c>
      <c r="D83" s="8">
        <v>217.51</v>
      </c>
      <c r="E83" s="8">
        <v>115.17</v>
      </c>
      <c r="F83" s="15">
        <f t="shared" si="28"/>
        <v>246.1193389394665</v>
      </c>
      <c r="G83" s="8">
        <v>0.88</v>
      </c>
      <c r="H83" s="34">
        <v>314.6096</v>
      </c>
      <c r="I83" s="47">
        <f t="shared" si="35"/>
        <v>251.68768</v>
      </c>
      <c r="J83" s="15">
        <f t="shared" si="37"/>
        <v>188.76576</v>
      </c>
      <c r="K83" s="47">
        <f t="shared" si="39"/>
        <v>560.7289389394665</v>
      </c>
      <c r="L83" s="15">
        <f t="shared" si="38"/>
        <v>469.19767999999999</v>
      </c>
      <c r="M83" s="47">
        <f t="shared" ref="M83:M146" si="43">E83+J83</f>
        <v>303.93576000000002</v>
      </c>
      <c r="N83" s="15">
        <f t="shared" si="27"/>
        <v>0.83676380407156448</v>
      </c>
      <c r="O83" s="4">
        <v>439.7</v>
      </c>
      <c r="Q83" s="14">
        <v>1</v>
      </c>
      <c r="R83" s="43">
        <f t="shared" si="40"/>
        <v>0</v>
      </c>
      <c r="S83" s="23">
        <f t="shared" si="29"/>
        <v>560.7289389394665</v>
      </c>
      <c r="T83" s="43">
        <f t="shared" si="30"/>
        <v>307.03498179653337</v>
      </c>
      <c r="U83" s="15">
        <f t="shared" si="31"/>
        <v>469.19767999999999</v>
      </c>
      <c r="V83" s="43">
        <f t="shared" si="41"/>
        <v>0</v>
      </c>
      <c r="W83" s="23">
        <f t="shared" si="42"/>
        <v>307.03498179653337</v>
      </c>
      <c r="X83" s="43">
        <f t="shared" si="36"/>
        <v>-2.5179106108288352</v>
      </c>
      <c r="Y83" s="23">
        <f t="shared" si="32"/>
        <v>173.93576000000002</v>
      </c>
      <c r="Z83" s="47">
        <f t="shared" si="33"/>
        <v>500.39995156290735</v>
      </c>
      <c r="AA83" s="6">
        <f t="shared" si="34"/>
        <v>0.9376453345659751</v>
      </c>
      <c r="AB83" s="4" t="s">
        <v>98</v>
      </c>
      <c r="AT83" s="1">
        <v>0.9</v>
      </c>
      <c r="AU83" s="1">
        <v>1</v>
      </c>
    </row>
    <row r="84" spans="2:47" x14ac:dyDescent="0.25">
      <c r="B84" s="16" t="s">
        <v>99</v>
      </c>
      <c r="C84" s="4">
        <v>297.24</v>
      </c>
      <c r="D84" s="8">
        <v>235.67</v>
      </c>
      <c r="E84" s="8">
        <v>115.31</v>
      </c>
      <c r="F84" s="15">
        <f t="shared" si="28"/>
        <v>262.36757612174563</v>
      </c>
      <c r="G84" s="8">
        <v>0.89</v>
      </c>
      <c r="H84" s="34">
        <v>314.6096</v>
      </c>
      <c r="I84" s="47">
        <f t="shared" si="35"/>
        <v>251.68768</v>
      </c>
      <c r="J84" s="15">
        <f t="shared" si="37"/>
        <v>188.76576</v>
      </c>
      <c r="K84" s="47">
        <f t="shared" si="39"/>
        <v>576.97717612174563</v>
      </c>
      <c r="L84" s="15">
        <f t="shared" si="38"/>
        <v>487.35767999999996</v>
      </c>
      <c r="M84" s="47">
        <f t="shared" si="43"/>
        <v>304.07576</v>
      </c>
      <c r="N84" s="15">
        <f t="shared" si="27"/>
        <v>0.84467410526679931</v>
      </c>
      <c r="O84" s="4">
        <v>439.87</v>
      </c>
      <c r="Q84" s="14">
        <v>1</v>
      </c>
      <c r="R84" s="43">
        <f t="shared" si="40"/>
        <v>0</v>
      </c>
      <c r="S84" s="23">
        <f t="shared" si="29"/>
        <v>576.97717612174563</v>
      </c>
      <c r="T84" s="43">
        <f t="shared" si="30"/>
        <v>308.84486965213046</v>
      </c>
      <c r="U84" s="15">
        <f t="shared" si="31"/>
        <v>487.35767999999996</v>
      </c>
      <c r="V84" s="43">
        <f t="shared" si="41"/>
        <v>0</v>
      </c>
      <c r="W84" s="23">
        <f t="shared" si="42"/>
        <v>308.84486965213046</v>
      </c>
      <c r="X84" s="43">
        <f t="shared" si="36"/>
        <v>1.8098878555970828</v>
      </c>
      <c r="Y84" s="23">
        <f t="shared" si="32"/>
        <v>174.07576</v>
      </c>
      <c r="Z84" s="47">
        <f t="shared" si="33"/>
        <v>517.51316744075211</v>
      </c>
      <c r="AA84" s="6">
        <f t="shared" si="34"/>
        <v>0.94173000932540618</v>
      </c>
      <c r="AB84" s="4" t="s">
        <v>99</v>
      </c>
      <c r="AT84" s="1">
        <v>0.9</v>
      </c>
      <c r="AU84" s="1">
        <v>1</v>
      </c>
    </row>
    <row r="85" spans="2:47" x14ac:dyDescent="0.25">
      <c r="B85" s="16" t="s">
        <v>100</v>
      </c>
      <c r="C85" s="4">
        <v>342.58</v>
      </c>
      <c r="D85" s="8">
        <v>228.2</v>
      </c>
      <c r="E85" s="8">
        <v>111.99</v>
      </c>
      <c r="F85" s="15">
        <f t="shared" si="28"/>
        <v>254.19874134228124</v>
      </c>
      <c r="G85" s="8">
        <v>0.89</v>
      </c>
      <c r="H85" s="34">
        <v>314.6096</v>
      </c>
      <c r="I85" s="47">
        <f t="shared" si="35"/>
        <v>251.68768</v>
      </c>
      <c r="J85" s="15">
        <f t="shared" si="37"/>
        <v>188.76576</v>
      </c>
      <c r="K85" s="47">
        <f t="shared" si="39"/>
        <v>568.80834134228121</v>
      </c>
      <c r="L85" s="15">
        <f t="shared" si="38"/>
        <v>479.88767999999999</v>
      </c>
      <c r="M85" s="47">
        <f t="shared" si="43"/>
        <v>300.75576000000001</v>
      </c>
      <c r="N85" s="15">
        <f t="shared" si="27"/>
        <v>0.84367201589828111</v>
      </c>
      <c r="O85" s="4">
        <v>438.87</v>
      </c>
      <c r="Q85" s="14">
        <v>1</v>
      </c>
      <c r="R85" s="43">
        <f t="shared" si="40"/>
        <v>0</v>
      </c>
      <c r="S85" s="23">
        <f t="shared" si="29"/>
        <v>568.80834134228121</v>
      </c>
      <c r="T85" s="43">
        <f t="shared" si="30"/>
        <v>305.3698475042595</v>
      </c>
      <c r="U85" s="15">
        <f t="shared" si="31"/>
        <v>479.88767999999999</v>
      </c>
      <c r="V85" s="43">
        <f t="shared" si="41"/>
        <v>0</v>
      </c>
      <c r="W85" s="23">
        <f t="shared" si="42"/>
        <v>305.3698475042595</v>
      </c>
      <c r="X85" s="43">
        <f t="shared" si="36"/>
        <v>-3.4750221478709591</v>
      </c>
      <c r="Y85" s="23">
        <f t="shared" si="32"/>
        <v>170.75576000000001</v>
      </c>
      <c r="Z85" s="47">
        <f t="shared" si="33"/>
        <v>509.36206669613705</v>
      </c>
      <c r="AA85" s="6">
        <f t="shared" si="34"/>
        <v>0.94213470412644573</v>
      </c>
      <c r="AB85" s="4" t="s">
        <v>100</v>
      </c>
      <c r="AT85" s="1">
        <v>0.9</v>
      </c>
      <c r="AU85" s="1">
        <v>1</v>
      </c>
    </row>
    <row r="86" spans="2:47" x14ac:dyDescent="0.25">
      <c r="B86" s="16" t="s">
        <v>101</v>
      </c>
      <c r="C86" s="4">
        <v>390.34</v>
      </c>
      <c r="D86" s="8">
        <v>220.23</v>
      </c>
      <c r="E86" s="8">
        <v>114.48</v>
      </c>
      <c r="F86" s="15">
        <f t="shared" si="28"/>
        <v>248.20741991326528</v>
      </c>
      <c r="G86" s="8">
        <v>0.88</v>
      </c>
      <c r="H86" s="34">
        <v>314.6096</v>
      </c>
      <c r="I86" s="47">
        <f t="shared" si="35"/>
        <v>251.68768</v>
      </c>
      <c r="J86" s="15">
        <f t="shared" si="37"/>
        <v>188.76576</v>
      </c>
      <c r="K86" s="47">
        <f t="shared" si="39"/>
        <v>562.81701991326531</v>
      </c>
      <c r="L86" s="15">
        <f t="shared" si="38"/>
        <v>471.91768000000002</v>
      </c>
      <c r="M86" s="47">
        <f t="shared" si="43"/>
        <v>303.24576000000002</v>
      </c>
      <c r="N86" s="15">
        <f t="shared" ref="N86:N149" si="44">L86/K86</f>
        <v>0.83849219782430595</v>
      </c>
      <c r="O86" s="4">
        <v>437.88</v>
      </c>
      <c r="Q86" s="14">
        <v>1</v>
      </c>
      <c r="R86" s="43">
        <f t="shared" si="40"/>
        <v>0</v>
      </c>
      <c r="S86" s="23">
        <f t="shared" si="29"/>
        <v>562.81701991326531</v>
      </c>
      <c r="T86" s="43">
        <f t="shared" si="30"/>
        <v>306.68664986834114</v>
      </c>
      <c r="U86" s="15">
        <f t="shared" si="31"/>
        <v>471.91768000000002</v>
      </c>
      <c r="V86" s="43">
        <f t="shared" si="41"/>
        <v>0</v>
      </c>
      <c r="W86" s="23">
        <f t="shared" si="42"/>
        <v>306.68664986834114</v>
      </c>
      <c r="X86" s="43">
        <f t="shared" si="36"/>
        <v>1.3168023640816386</v>
      </c>
      <c r="Y86" s="23">
        <f t="shared" si="32"/>
        <v>173.24576000000002</v>
      </c>
      <c r="Z86" s="47">
        <f t="shared" si="33"/>
        <v>502.71302952535461</v>
      </c>
      <c r="AA86" s="6">
        <f t="shared" si="34"/>
        <v>0.9387416921450582</v>
      </c>
      <c r="AB86" s="4" t="s">
        <v>101</v>
      </c>
      <c r="AT86" s="1">
        <v>0.9</v>
      </c>
      <c r="AU86" s="1">
        <v>1</v>
      </c>
    </row>
    <row r="87" spans="2:47" x14ac:dyDescent="0.25">
      <c r="B87" s="16" t="s">
        <v>102</v>
      </c>
      <c r="C87" s="4">
        <v>360.86</v>
      </c>
      <c r="D87" s="8">
        <v>245.56</v>
      </c>
      <c r="E87" s="8">
        <v>112.87</v>
      </c>
      <c r="F87" s="15">
        <f t="shared" si="28"/>
        <v>270.25793327856263</v>
      </c>
      <c r="G87" s="8">
        <v>0.91</v>
      </c>
      <c r="H87" s="34">
        <v>314.6096</v>
      </c>
      <c r="I87" s="47">
        <f t="shared" si="35"/>
        <v>251.68768</v>
      </c>
      <c r="J87" s="15">
        <f t="shared" si="37"/>
        <v>188.76576</v>
      </c>
      <c r="K87" s="47">
        <f t="shared" si="39"/>
        <v>584.86753327856263</v>
      </c>
      <c r="L87" s="15">
        <f t="shared" si="38"/>
        <v>497.24768</v>
      </c>
      <c r="M87" s="47">
        <f t="shared" si="43"/>
        <v>301.63576</v>
      </c>
      <c r="N87" s="15">
        <f t="shared" si="44"/>
        <v>0.85018854989710846</v>
      </c>
      <c r="O87" s="4">
        <v>437.34</v>
      </c>
      <c r="Q87" s="14">
        <v>1</v>
      </c>
      <c r="R87" s="43">
        <f t="shared" si="40"/>
        <v>0</v>
      </c>
      <c r="S87" s="23">
        <f t="shared" si="29"/>
        <v>584.86753327856263</v>
      </c>
      <c r="T87" s="43">
        <f t="shared" si="30"/>
        <v>307.92008089432585</v>
      </c>
      <c r="U87" s="15">
        <f t="shared" si="31"/>
        <v>497.24768</v>
      </c>
      <c r="V87" s="43">
        <f t="shared" si="41"/>
        <v>0</v>
      </c>
      <c r="W87" s="23">
        <f t="shared" si="42"/>
        <v>307.92008089432585</v>
      </c>
      <c r="X87" s="43">
        <f t="shared" si="36"/>
        <v>1.2334310259847143</v>
      </c>
      <c r="Y87" s="23">
        <f t="shared" si="32"/>
        <v>171.63576</v>
      </c>
      <c r="Z87" s="47">
        <f t="shared" si="33"/>
        <v>526.03620538529481</v>
      </c>
      <c r="AA87" s="6">
        <f t="shared" si="34"/>
        <v>0.94527273010760038</v>
      </c>
      <c r="AB87" s="4" t="s">
        <v>102</v>
      </c>
      <c r="AT87" s="1">
        <v>0.9</v>
      </c>
      <c r="AU87" s="1">
        <v>1</v>
      </c>
    </row>
    <row r="88" spans="2:47" x14ac:dyDescent="0.25">
      <c r="B88" s="16" t="s">
        <v>103</v>
      </c>
      <c r="C88" s="4">
        <v>379.2</v>
      </c>
      <c r="D88" s="8">
        <v>221.63</v>
      </c>
      <c r="E88" s="8">
        <v>115.01</v>
      </c>
      <c r="F88" s="15">
        <f t="shared" si="28"/>
        <v>249.69412688327293</v>
      </c>
      <c r="G88" s="8">
        <v>0.88</v>
      </c>
      <c r="H88" s="34">
        <v>314.6096</v>
      </c>
      <c r="I88" s="47">
        <f t="shared" si="35"/>
        <v>251.68768</v>
      </c>
      <c r="J88" s="15">
        <f t="shared" si="37"/>
        <v>188.76576</v>
      </c>
      <c r="K88" s="47">
        <f t="shared" si="39"/>
        <v>564.30372688327293</v>
      </c>
      <c r="L88" s="15">
        <f t="shared" si="38"/>
        <v>473.31768</v>
      </c>
      <c r="M88" s="47">
        <f t="shared" si="43"/>
        <v>303.77575999999999</v>
      </c>
      <c r="N88" s="15">
        <f t="shared" si="44"/>
        <v>0.83876405107972374</v>
      </c>
      <c r="O88" s="4">
        <v>436.32</v>
      </c>
      <c r="Q88" s="14">
        <v>1</v>
      </c>
      <c r="R88" s="43">
        <f t="shared" si="40"/>
        <v>0</v>
      </c>
      <c r="S88" s="23">
        <f t="shared" si="29"/>
        <v>564.30372688327293</v>
      </c>
      <c r="T88" s="43">
        <f t="shared" si="30"/>
        <v>307.26058968531754</v>
      </c>
      <c r="U88" s="15">
        <f t="shared" si="31"/>
        <v>473.31768</v>
      </c>
      <c r="V88" s="43">
        <f t="shared" si="41"/>
        <v>0</v>
      </c>
      <c r="W88" s="23">
        <f t="shared" si="42"/>
        <v>307.26058968531754</v>
      </c>
      <c r="X88" s="43">
        <f t="shared" si="36"/>
        <v>-0.65949120900830849</v>
      </c>
      <c r="Y88" s="23">
        <f t="shared" si="32"/>
        <v>173.77575999999999</v>
      </c>
      <c r="Z88" s="47">
        <f t="shared" si="33"/>
        <v>504.20991755831221</v>
      </c>
      <c r="AA88" s="6">
        <f t="shared" si="34"/>
        <v>0.93873139642331704</v>
      </c>
      <c r="AB88" s="4" t="s">
        <v>103</v>
      </c>
      <c r="AT88" s="1">
        <v>0.9</v>
      </c>
      <c r="AU88" s="1">
        <v>1</v>
      </c>
    </row>
    <row r="89" spans="2:47" x14ac:dyDescent="0.25">
      <c r="B89" s="16" t="s">
        <v>104</v>
      </c>
      <c r="C89" s="4">
        <v>381.86</v>
      </c>
      <c r="D89" s="8">
        <v>241.92</v>
      </c>
      <c r="E89" s="8">
        <v>113.62</v>
      </c>
      <c r="F89" s="15">
        <f t="shared" si="28"/>
        <v>267.27287703768224</v>
      </c>
      <c r="G89" s="8">
        <v>0.9</v>
      </c>
      <c r="H89" s="34">
        <v>314.6096</v>
      </c>
      <c r="I89" s="47">
        <f t="shared" si="35"/>
        <v>251.68768</v>
      </c>
      <c r="J89" s="15">
        <f t="shared" si="37"/>
        <v>188.76576</v>
      </c>
      <c r="K89" s="47">
        <f t="shared" si="39"/>
        <v>581.88247703768229</v>
      </c>
      <c r="L89" s="15">
        <f t="shared" si="38"/>
        <v>493.60767999999996</v>
      </c>
      <c r="M89" s="47">
        <f t="shared" si="43"/>
        <v>302.38576</v>
      </c>
      <c r="N89" s="15">
        <f t="shared" si="44"/>
        <v>0.84829445717787832</v>
      </c>
      <c r="O89" s="4">
        <v>436.82</v>
      </c>
      <c r="Q89" s="14">
        <v>1</v>
      </c>
      <c r="R89" s="43">
        <f t="shared" si="40"/>
        <v>0</v>
      </c>
      <c r="S89" s="23">
        <f t="shared" si="29"/>
        <v>581.88247703768229</v>
      </c>
      <c r="T89" s="43">
        <f t="shared" si="30"/>
        <v>308.12120233526042</v>
      </c>
      <c r="U89" s="15">
        <f t="shared" si="31"/>
        <v>493.60767999999996</v>
      </c>
      <c r="V89" s="43">
        <f t="shared" si="41"/>
        <v>0</v>
      </c>
      <c r="W89" s="23">
        <f t="shared" si="42"/>
        <v>308.12120233526042</v>
      </c>
      <c r="X89" s="43">
        <f t="shared" si="36"/>
        <v>0.86061264994287967</v>
      </c>
      <c r="Y89" s="23">
        <f t="shared" si="32"/>
        <v>172.38576</v>
      </c>
      <c r="Z89" s="47">
        <f t="shared" si="33"/>
        <v>522.84356360747131</v>
      </c>
      <c r="AA89" s="6">
        <f t="shared" si="34"/>
        <v>0.94408292337816668</v>
      </c>
      <c r="AB89" s="4" t="s">
        <v>104</v>
      </c>
      <c r="AT89" s="1">
        <v>0.9</v>
      </c>
      <c r="AU89" s="1">
        <v>1</v>
      </c>
    </row>
    <row r="90" spans="2:47" x14ac:dyDescent="0.25">
      <c r="B90" s="16" t="s">
        <v>105</v>
      </c>
      <c r="C90" s="4">
        <v>316.36</v>
      </c>
      <c r="D90" s="8">
        <v>199.7</v>
      </c>
      <c r="E90" s="8">
        <v>102.05</v>
      </c>
      <c r="F90" s="15">
        <f t="shared" si="28"/>
        <v>224.2638903167427</v>
      </c>
      <c r="G90" s="8">
        <v>0.89</v>
      </c>
      <c r="H90" s="34">
        <v>314.6096</v>
      </c>
      <c r="I90" s="47">
        <f t="shared" si="35"/>
        <v>251.68768</v>
      </c>
      <c r="J90" s="15">
        <f t="shared" si="37"/>
        <v>188.76576</v>
      </c>
      <c r="K90" s="47">
        <f t="shared" si="39"/>
        <v>538.87349031674273</v>
      </c>
      <c r="L90" s="15">
        <f t="shared" si="38"/>
        <v>451.38767999999999</v>
      </c>
      <c r="M90" s="47">
        <f t="shared" si="43"/>
        <v>290.81576000000001</v>
      </c>
      <c r="N90" s="15">
        <f t="shared" si="44"/>
        <v>0.83765055826865831</v>
      </c>
      <c r="O90" s="4">
        <v>435.5</v>
      </c>
      <c r="Q90" s="14">
        <v>1</v>
      </c>
      <c r="R90" s="43">
        <f t="shared" si="40"/>
        <v>0</v>
      </c>
      <c r="S90" s="23">
        <f t="shared" si="29"/>
        <v>538.87349031674273</v>
      </c>
      <c r="T90" s="43">
        <f t="shared" si="30"/>
        <v>294.33620387299658</v>
      </c>
      <c r="U90" s="15">
        <f t="shared" si="31"/>
        <v>451.38767999999999</v>
      </c>
      <c r="V90" s="43">
        <f t="shared" si="41"/>
        <v>0</v>
      </c>
      <c r="W90" s="23">
        <f t="shared" si="42"/>
        <v>294.33620387299658</v>
      </c>
      <c r="X90" s="43">
        <f t="shared" si="36"/>
        <v>-13.784998462263843</v>
      </c>
      <c r="Y90" s="23">
        <f t="shared" si="32"/>
        <v>160.81576000000001</v>
      </c>
      <c r="Z90" s="47">
        <f t="shared" si="33"/>
        <v>479.17903368173359</v>
      </c>
      <c r="AA90" s="6">
        <f t="shared" si="34"/>
        <v>0.94200215007697441</v>
      </c>
      <c r="AB90" s="4" t="s">
        <v>105</v>
      </c>
      <c r="AT90" s="1">
        <v>0.9</v>
      </c>
      <c r="AU90" s="1">
        <v>1</v>
      </c>
    </row>
    <row r="91" spans="2:47" x14ac:dyDescent="0.25">
      <c r="B91" s="16" t="s">
        <v>106</v>
      </c>
      <c r="C91" s="4">
        <v>361.68</v>
      </c>
      <c r="D91" s="8">
        <v>205.12</v>
      </c>
      <c r="E91" s="8">
        <v>105.65</v>
      </c>
      <c r="F91" s="15">
        <f t="shared" si="28"/>
        <v>230.72957526073679</v>
      </c>
      <c r="G91" s="8">
        <v>0.89</v>
      </c>
      <c r="H91" s="34">
        <v>314.6096</v>
      </c>
      <c r="I91" s="47">
        <f t="shared" si="35"/>
        <v>251.68768</v>
      </c>
      <c r="J91" s="15">
        <f t="shared" si="37"/>
        <v>188.76576</v>
      </c>
      <c r="K91" s="47">
        <f t="shared" si="39"/>
        <v>545.33917526073674</v>
      </c>
      <c r="L91" s="15">
        <f t="shared" si="38"/>
        <v>456.80768</v>
      </c>
      <c r="M91" s="47">
        <f t="shared" si="43"/>
        <v>294.41575999999998</v>
      </c>
      <c r="N91" s="15">
        <f t="shared" si="44"/>
        <v>0.83765792138734907</v>
      </c>
      <c r="O91" s="4">
        <v>435.68</v>
      </c>
      <c r="Q91" s="14">
        <v>1</v>
      </c>
      <c r="R91" s="43">
        <f t="shared" si="40"/>
        <v>0</v>
      </c>
      <c r="S91" s="23">
        <f t="shared" si="29"/>
        <v>545.33917526073674</v>
      </c>
      <c r="T91" s="43">
        <f t="shared" si="30"/>
        <v>297.86164500834633</v>
      </c>
      <c r="U91" s="15">
        <f t="shared" si="31"/>
        <v>456.80768</v>
      </c>
      <c r="V91" s="43">
        <f t="shared" si="41"/>
        <v>0</v>
      </c>
      <c r="W91" s="23">
        <f t="shared" si="42"/>
        <v>297.86164500834633</v>
      </c>
      <c r="X91" s="43">
        <f t="shared" si="36"/>
        <v>3.5254411353497517</v>
      </c>
      <c r="Y91" s="23">
        <f t="shared" si="32"/>
        <v>164.41575999999998</v>
      </c>
      <c r="Z91" s="47">
        <f t="shared" si="33"/>
        <v>485.49541567697628</v>
      </c>
      <c r="AA91" s="6">
        <f t="shared" si="34"/>
        <v>0.94091038813008354</v>
      </c>
      <c r="AB91" s="4" t="s">
        <v>106</v>
      </c>
      <c r="AT91" s="1">
        <v>0.9</v>
      </c>
      <c r="AU91" s="1">
        <v>1</v>
      </c>
    </row>
    <row r="92" spans="2:47" x14ac:dyDescent="0.25">
      <c r="B92" s="16" t="s">
        <v>107</v>
      </c>
      <c r="C92" s="4">
        <v>347.66</v>
      </c>
      <c r="D92" s="8">
        <v>223.46</v>
      </c>
      <c r="E92" s="8">
        <v>103.28</v>
      </c>
      <c r="F92" s="15">
        <f t="shared" si="28"/>
        <v>246.17296764673412</v>
      </c>
      <c r="G92" s="8">
        <v>0.9</v>
      </c>
      <c r="H92" s="34">
        <v>314.6096</v>
      </c>
      <c r="I92" s="47">
        <f t="shared" si="35"/>
        <v>251.68768</v>
      </c>
      <c r="J92" s="15">
        <f t="shared" si="37"/>
        <v>188.76576</v>
      </c>
      <c r="K92" s="47">
        <f t="shared" si="39"/>
        <v>560.78256764673415</v>
      </c>
      <c r="L92" s="15">
        <f t="shared" si="38"/>
        <v>475.14768000000004</v>
      </c>
      <c r="M92" s="47">
        <f t="shared" si="43"/>
        <v>292.04575999999997</v>
      </c>
      <c r="N92" s="15">
        <f t="shared" si="44"/>
        <v>0.84729395564827914</v>
      </c>
      <c r="O92" s="4">
        <v>435.02</v>
      </c>
      <c r="Q92" s="14">
        <v>1</v>
      </c>
      <c r="R92" s="43">
        <f t="shared" si="40"/>
        <v>0</v>
      </c>
      <c r="S92" s="23">
        <f t="shared" si="29"/>
        <v>560.78256764673415</v>
      </c>
      <c r="T92" s="43">
        <f t="shared" si="30"/>
        <v>297.8452120935998</v>
      </c>
      <c r="U92" s="15">
        <f t="shared" si="31"/>
        <v>475.14768000000004</v>
      </c>
      <c r="V92" s="43">
        <f t="shared" si="41"/>
        <v>0</v>
      </c>
      <c r="W92" s="23">
        <f t="shared" si="42"/>
        <v>297.8452120935998</v>
      </c>
      <c r="X92" s="43">
        <f t="shared" si="36"/>
        <v>-1.6432914746530969E-2</v>
      </c>
      <c r="Y92" s="23">
        <f t="shared" si="32"/>
        <v>162.04575999999997</v>
      </c>
      <c r="Z92" s="47">
        <f t="shared" si="33"/>
        <v>502.02006547882127</v>
      </c>
      <c r="AA92" s="6">
        <f t="shared" si="34"/>
        <v>0.94647149122776464</v>
      </c>
      <c r="AB92" s="4" t="s">
        <v>107</v>
      </c>
      <c r="AT92" s="1">
        <v>0.9</v>
      </c>
      <c r="AU92" s="1">
        <v>1</v>
      </c>
    </row>
    <row r="93" spans="2:47" x14ac:dyDescent="0.25">
      <c r="B93" s="16" t="s">
        <v>108</v>
      </c>
      <c r="C93" s="4">
        <v>343.82</v>
      </c>
      <c r="D93" s="8">
        <v>251.32</v>
      </c>
      <c r="E93" s="8">
        <v>113.85</v>
      </c>
      <c r="F93" s="15">
        <f t="shared" si="28"/>
        <v>275.90499252460074</v>
      </c>
      <c r="G93" s="8">
        <v>0.91</v>
      </c>
      <c r="H93" s="34">
        <v>314.6096</v>
      </c>
      <c r="I93" s="47">
        <f t="shared" si="35"/>
        <v>251.68768</v>
      </c>
      <c r="J93" s="15">
        <f t="shared" si="37"/>
        <v>188.76576</v>
      </c>
      <c r="K93" s="47">
        <f t="shared" si="39"/>
        <v>590.51459252460074</v>
      </c>
      <c r="L93" s="15">
        <f t="shared" si="38"/>
        <v>503.00767999999999</v>
      </c>
      <c r="M93" s="47">
        <f t="shared" si="43"/>
        <v>302.61576000000002</v>
      </c>
      <c r="N93" s="15">
        <f t="shared" si="44"/>
        <v>0.85181244691941249</v>
      </c>
      <c r="O93" s="4">
        <v>435.67</v>
      </c>
      <c r="Q93" s="14">
        <v>1</v>
      </c>
      <c r="R93" s="43">
        <f t="shared" si="40"/>
        <v>0</v>
      </c>
      <c r="S93" s="23">
        <f t="shared" si="29"/>
        <v>590.51459252460074</v>
      </c>
      <c r="T93" s="43">
        <f t="shared" si="30"/>
        <v>309.33922778321028</v>
      </c>
      <c r="U93" s="15">
        <f t="shared" si="31"/>
        <v>503.00767999999999</v>
      </c>
      <c r="V93" s="43">
        <f t="shared" si="41"/>
        <v>0</v>
      </c>
      <c r="W93" s="23">
        <f t="shared" si="42"/>
        <v>309.33922778321028</v>
      </c>
      <c r="X93" s="43">
        <f t="shared" si="36"/>
        <v>11.494015689610478</v>
      </c>
      <c r="Y93" s="23">
        <f t="shared" si="32"/>
        <v>172.61576000000002</v>
      </c>
      <c r="Z93" s="47">
        <f t="shared" si="33"/>
        <v>531.80158587518338</v>
      </c>
      <c r="AA93" s="6">
        <f t="shared" si="34"/>
        <v>0.94585592326168533</v>
      </c>
      <c r="AB93" s="4" t="s">
        <v>108</v>
      </c>
      <c r="AT93" s="1">
        <v>0.9</v>
      </c>
      <c r="AU93" s="1">
        <v>1</v>
      </c>
    </row>
    <row r="94" spans="2:47" x14ac:dyDescent="0.25">
      <c r="B94" s="16" t="s">
        <v>109</v>
      </c>
      <c r="C94" s="4">
        <v>377.7</v>
      </c>
      <c r="D94" s="8">
        <v>252.07</v>
      </c>
      <c r="E94" s="8">
        <v>114.09</v>
      </c>
      <c r="F94" s="15">
        <f t="shared" si="28"/>
        <v>276.6872114861834</v>
      </c>
      <c r="G94" s="8">
        <v>0.91</v>
      </c>
      <c r="H94" s="34">
        <v>314.6096</v>
      </c>
      <c r="I94" s="47">
        <f t="shared" si="35"/>
        <v>251.68768</v>
      </c>
      <c r="J94" s="15">
        <f t="shared" si="37"/>
        <v>188.76576</v>
      </c>
      <c r="K94" s="47">
        <f t="shared" si="39"/>
        <v>591.2968114861834</v>
      </c>
      <c r="L94" s="15">
        <f t="shared" si="38"/>
        <v>503.75767999999999</v>
      </c>
      <c r="M94" s="47">
        <f t="shared" si="43"/>
        <v>302.85576000000003</v>
      </c>
      <c r="N94" s="15">
        <f t="shared" si="44"/>
        <v>0.85195399368692704</v>
      </c>
      <c r="O94" s="4">
        <v>434.03</v>
      </c>
      <c r="Q94" s="14">
        <v>1</v>
      </c>
      <c r="R94" s="43">
        <f t="shared" si="40"/>
        <v>0</v>
      </c>
      <c r="S94" s="23">
        <f t="shared" si="29"/>
        <v>591.2968114861834</v>
      </c>
      <c r="T94" s="43">
        <f t="shared" si="30"/>
        <v>309.61285360066165</v>
      </c>
      <c r="U94" s="15">
        <f t="shared" si="31"/>
        <v>503.75767999999999</v>
      </c>
      <c r="V94" s="43">
        <f t="shared" si="41"/>
        <v>0</v>
      </c>
      <c r="W94" s="23">
        <f t="shared" si="42"/>
        <v>309.61285360066165</v>
      </c>
      <c r="X94" s="43">
        <f t="shared" si="36"/>
        <v>0.27362581745137504</v>
      </c>
      <c r="Y94" s="23">
        <f t="shared" si="32"/>
        <v>172.85576000000003</v>
      </c>
      <c r="Z94" s="47">
        <f t="shared" si="33"/>
        <v>532.58887889643358</v>
      </c>
      <c r="AA94" s="6">
        <f t="shared" si="34"/>
        <v>0.94586593892802617</v>
      </c>
      <c r="AB94" s="4" t="s">
        <v>109</v>
      </c>
      <c r="AT94" s="1">
        <v>0.9</v>
      </c>
      <c r="AU94" s="1">
        <v>1</v>
      </c>
    </row>
    <row r="95" spans="2:47" x14ac:dyDescent="0.25">
      <c r="B95" s="16" t="s">
        <v>110</v>
      </c>
      <c r="C95" s="4">
        <v>315.36</v>
      </c>
      <c r="D95" s="8">
        <v>216.43</v>
      </c>
      <c r="E95" s="8">
        <v>114.19</v>
      </c>
      <c r="F95" s="15">
        <f t="shared" si="28"/>
        <v>244.70656100726029</v>
      </c>
      <c r="G95" s="8">
        <v>0.88</v>
      </c>
      <c r="H95" s="34">
        <v>314.6096</v>
      </c>
      <c r="I95" s="47">
        <f t="shared" si="35"/>
        <v>251.68768</v>
      </c>
      <c r="J95" s="15">
        <f t="shared" si="37"/>
        <v>188.76576</v>
      </c>
      <c r="K95" s="47">
        <f t="shared" si="39"/>
        <v>559.31616100726023</v>
      </c>
      <c r="L95" s="15">
        <f t="shared" si="38"/>
        <v>468.11768000000001</v>
      </c>
      <c r="M95" s="47">
        <f t="shared" si="43"/>
        <v>302.95576</v>
      </c>
      <c r="N95" s="15">
        <f t="shared" si="44"/>
        <v>0.83694645825534009</v>
      </c>
      <c r="O95" s="4">
        <v>435.4</v>
      </c>
      <c r="Q95" s="14">
        <v>1</v>
      </c>
      <c r="R95" s="43">
        <f t="shared" si="40"/>
        <v>0</v>
      </c>
      <c r="S95" s="23">
        <f t="shared" si="29"/>
        <v>559.31616100726023</v>
      </c>
      <c r="T95" s="43">
        <f t="shared" si="30"/>
        <v>306.10521987597184</v>
      </c>
      <c r="U95" s="15">
        <f t="shared" si="31"/>
        <v>468.11768000000001</v>
      </c>
      <c r="V95" s="43">
        <f t="shared" si="41"/>
        <v>0</v>
      </c>
      <c r="W95" s="23">
        <f t="shared" si="42"/>
        <v>306.10521987597184</v>
      </c>
      <c r="X95" s="43">
        <f t="shared" si="36"/>
        <v>-3.5076337246898106</v>
      </c>
      <c r="Y95" s="23">
        <f t="shared" si="32"/>
        <v>172.95576</v>
      </c>
      <c r="Z95" s="47">
        <f t="shared" si="33"/>
        <v>499.04694893943599</v>
      </c>
      <c r="AA95" s="6">
        <f t="shared" si="34"/>
        <v>0.93802332825565571</v>
      </c>
      <c r="AB95" s="4" t="s">
        <v>110</v>
      </c>
      <c r="AT95" s="1">
        <v>0.9</v>
      </c>
      <c r="AU95" s="1">
        <v>1</v>
      </c>
    </row>
    <row r="96" spans="2:47" x14ac:dyDescent="0.25">
      <c r="B96" s="16" t="s">
        <v>111</v>
      </c>
      <c r="C96" s="4">
        <v>364.14</v>
      </c>
      <c r="D96" s="8">
        <v>262.18</v>
      </c>
      <c r="E96" s="8">
        <v>111.16</v>
      </c>
      <c r="F96" s="15">
        <f t="shared" si="28"/>
        <v>284.77165940451306</v>
      </c>
      <c r="G96" s="8">
        <v>0.92</v>
      </c>
      <c r="H96" s="34">
        <v>314.6096</v>
      </c>
      <c r="I96" s="47">
        <f t="shared" si="35"/>
        <v>251.68768</v>
      </c>
      <c r="J96" s="15">
        <f t="shared" si="37"/>
        <v>188.76576</v>
      </c>
      <c r="K96" s="47">
        <f t="shared" si="39"/>
        <v>599.381259404513</v>
      </c>
      <c r="L96" s="15">
        <f t="shared" si="38"/>
        <v>513.86768000000006</v>
      </c>
      <c r="M96" s="47">
        <f t="shared" si="43"/>
        <v>299.92575999999997</v>
      </c>
      <c r="N96" s="15">
        <f t="shared" si="44"/>
        <v>0.85733024170713823</v>
      </c>
      <c r="O96" s="4">
        <v>433.06</v>
      </c>
      <c r="Q96" s="14">
        <v>1</v>
      </c>
      <c r="R96" s="43">
        <f t="shared" si="40"/>
        <v>0</v>
      </c>
      <c r="S96" s="23">
        <f t="shared" si="29"/>
        <v>599.381259404513</v>
      </c>
      <c r="T96" s="43">
        <f t="shared" si="30"/>
        <v>308.54157187769306</v>
      </c>
      <c r="U96" s="15">
        <f t="shared" si="31"/>
        <v>513.86768000000006</v>
      </c>
      <c r="V96" s="43">
        <f t="shared" si="41"/>
        <v>0</v>
      </c>
      <c r="W96" s="23">
        <f t="shared" si="42"/>
        <v>308.54157187769306</v>
      </c>
      <c r="X96" s="43">
        <f t="shared" si="36"/>
        <v>2.4363520017212181</v>
      </c>
      <c r="Y96" s="23">
        <f t="shared" si="32"/>
        <v>169.92575999999997</v>
      </c>
      <c r="Z96" s="47">
        <f t="shared" si="33"/>
        <v>541.23447456731731</v>
      </c>
      <c r="AA96" s="6">
        <f t="shared" si="34"/>
        <v>0.94943634255893383</v>
      </c>
      <c r="AB96" s="4" t="s">
        <v>111</v>
      </c>
      <c r="AT96" s="1">
        <v>0.9</v>
      </c>
      <c r="AU96" s="1">
        <v>1</v>
      </c>
    </row>
    <row r="97" spans="2:47" x14ac:dyDescent="0.25">
      <c r="B97" s="16" t="s">
        <v>112</v>
      </c>
      <c r="C97" s="4">
        <v>278.66000000000003</v>
      </c>
      <c r="D97" s="8">
        <v>250.99</v>
      </c>
      <c r="E97" s="8">
        <v>111.57</v>
      </c>
      <c r="F97" s="15">
        <f t="shared" si="28"/>
        <v>274.6704297881372</v>
      </c>
      <c r="G97" s="8">
        <v>0.91</v>
      </c>
      <c r="H97" s="34">
        <v>314.6096</v>
      </c>
      <c r="I97" s="47">
        <f t="shared" si="35"/>
        <v>251.68768</v>
      </c>
      <c r="J97" s="15">
        <f t="shared" si="37"/>
        <v>188.76576</v>
      </c>
      <c r="K97" s="47">
        <f t="shared" si="39"/>
        <v>589.2800297881372</v>
      </c>
      <c r="L97" s="15">
        <f t="shared" si="38"/>
        <v>502.67768000000001</v>
      </c>
      <c r="M97" s="47">
        <f t="shared" si="43"/>
        <v>300.33575999999999</v>
      </c>
      <c r="N97" s="15">
        <f t="shared" si="44"/>
        <v>0.85303701905650331</v>
      </c>
      <c r="O97" s="4">
        <v>435.18</v>
      </c>
      <c r="Q97" s="14">
        <v>1</v>
      </c>
      <c r="R97" s="43">
        <f t="shared" si="40"/>
        <v>0</v>
      </c>
      <c r="S97" s="23">
        <f t="shared" si="29"/>
        <v>589.2800297881372</v>
      </c>
      <c r="T97" s="43">
        <f t="shared" si="30"/>
        <v>307.51602159387636</v>
      </c>
      <c r="U97" s="15">
        <f t="shared" si="31"/>
        <v>502.67768000000001</v>
      </c>
      <c r="V97" s="43">
        <f t="shared" si="41"/>
        <v>0</v>
      </c>
      <c r="W97" s="23">
        <f t="shared" si="42"/>
        <v>307.51602159387636</v>
      </c>
      <c r="X97" s="43">
        <f t="shared" si="36"/>
        <v>-1.025550283816699</v>
      </c>
      <c r="Y97" s="23">
        <f t="shared" si="32"/>
        <v>170.33575999999999</v>
      </c>
      <c r="Z97" s="47">
        <f t="shared" si="33"/>
        <v>530.75335241989751</v>
      </c>
      <c r="AA97" s="6">
        <f t="shared" si="34"/>
        <v>0.9471022231100561</v>
      </c>
      <c r="AB97" s="4" t="s">
        <v>112</v>
      </c>
      <c r="AT97" s="1">
        <v>0.9</v>
      </c>
      <c r="AU97" s="1">
        <v>1</v>
      </c>
    </row>
    <row r="98" spans="2:47" x14ac:dyDescent="0.25">
      <c r="B98" s="16" t="s">
        <v>113</v>
      </c>
      <c r="C98" s="4">
        <v>393.1</v>
      </c>
      <c r="D98" s="8">
        <v>235.43</v>
      </c>
      <c r="E98" s="8">
        <v>111.91</v>
      </c>
      <c r="F98" s="15">
        <f t="shared" si="28"/>
        <v>260.674381173141</v>
      </c>
      <c r="G98" s="8">
        <v>0.9</v>
      </c>
      <c r="H98" s="34">
        <v>314.6096</v>
      </c>
      <c r="I98" s="47">
        <f t="shared" si="35"/>
        <v>251.68768</v>
      </c>
      <c r="J98" s="15">
        <f t="shared" si="37"/>
        <v>188.76576</v>
      </c>
      <c r="K98" s="47">
        <f t="shared" si="39"/>
        <v>575.283981173141</v>
      </c>
      <c r="L98" s="15">
        <f t="shared" si="38"/>
        <v>487.11768000000001</v>
      </c>
      <c r="M98" s="47">
        <f t="shared" si="43"/>
        <v>300.67575999999997</v>
      </c>
      <c r="N98" s="15">
        <f t="shared" si="44"/>
        <v>0.84674299292438338</v>
      </c>
      <c r="O98" s="4">
        <v>433.9</v>
      </c>
      <c r="Q98" s="14">
        <v>1</v>
      </c>
      <c r="R98" s="43">
        <f t="shared" si="40"/>
        <v>0</v>
      </c>
      <c r="S98" s="23">
        <f t="shared" si="29"/>
        <v>575.283981173141</v>
      </c>
      <c r="T98" s="43">
        <f t="shared" si="30"/>
        <v>306.05232367331644</v>
      </c>
      <c r="U98" s="15">
        <f t="shared" si="31"/>
        <v>487.11768000000001</v>
      </c>
      <c r="V98" s="43">
        <f t="shared" si="41"/>
        <v>0</v>
      </c>
      <c r="W98" s="23">
        <f t="shared" si="42"/>
        <v>306.05232367331644</v>
      </c>
      <c r="X98" s="43">
        <f t="shared" si="36"/>
        <v>-1.4636979205599232</v>
      </c>
      <c r="Y98" s="23">
        <f t="shared" si="32"/>
        <v>170.67575999999997</v>
      </c>
      <c r="Z98" s="47">
        <f t="shared" si="33"/>
        <v>516.15293200771418</v>
      </c>
      <c r="AA98" s="6">
        <f t="shared" si="34"/>
        <v>0.94374680408232137</v>
      </c>
      <c r="AB98" s="4" t="s">
        <v>113</v>
      </c>
      <c r="AT98" s="1">
        <v>0.9</v>
      </c>
      <c r="AU98" s="1">
        <v>1</v>
      </c>
    </row>
    <row r="99" spans="2:47" x14ac:dyDescent="0.25">
      <c r="B99" s="16" t="s">
        <v>114</v>
      </c>
      <c r="C99" s="4">
        <v>311.44</v>
      </c>
      <c r="D99" s="8">
        <v>250.7</v>
      </c>
      <c r="E99" s="8">
        <v>112.44</v>
      </c>
      <c r="F99" s="15">
        <f t="shared" si="28"/>
        <v>274.76033847700796</v>
      </c>
      <c r="G99" s="8">
        <v>0.91</v>
      </c>
      <c r="H99" s="34">
        <v>314.6096</v>
      </c>
      <c r="I99" s="47">
        <f t="shared" si="35"/>
        <v>251.68768</v>
      </c>
      <c r="J99" s="15">
        <f t="shared" si="37"/>
        <v>188.76576</v>
      </c>
      <c r="K99" s="47">
        <f t="shared" si="39"/>
        <v>589.36993847700796</v>
      </c>
      <c r="L99" s="15">
        <f t="shared" si="38"/>
        <v>502.38767999999999</v>
      </c>
      <c r="M99" s="47">
        <f t="shared" si="43"/>
        <v>301.20576</v>
      </c>
      <c r="N99" s="15">
        <f t="shared" si="44"/>
        <v>0.85241483693284559</v>
      </c>
      <c r="O99" s="4">
        <v>435.56</v>
      </c>
      <c r="Q99" s="14">
        <v>1</v>
      </c>
      <c r="R99" s="43">
        <f t="shared" si="40"/>
        <v>0</v>
      </c>
      <c r="S99" s="23">
        <f t="shared" si="29"/>
        <v>589.36993847700796</v>
      </c>
      <c r="T99" s="43">
        <f t="shared" si="30"/>
        <v>308.16155400148432</v>
      </c>
      <c r="U99" s="15">
        <f t="shared" si="31"/>
        <v>502.38767999999999</v>
      </c>
      <c r="V99" s="43">
        <f t="shared" si="41"/>
        <v>0</v>
      </c>
      <c r="W99" s="23">
        <f t="shared" si="42"/>
        <v>308.16155400148432</v>
      </c>
      <c r="X99" s="43">
        <f t="shared" si="36"/>
        <v>2.1092303281678824</v>
      </c>
      <c r="Y99" s="23">
        <f t="shared" si="32"/>
        <v>171.20576</v>
      </c>
      <c r="Z99" s="47">
        <f t="shared" si="33"/>
        <v>530.75869589952083</v>
      </c>
      <c r="AA99" s="6">
        <f t="shared" si="34"/>
        <v>0.94654630038338206</v>
      </c>
      <c r="AB99" s="4" t="s">
        <v>114</v>
      </c>
      <c r="AT99" s="1">
        <v>0.9</v>
      </c>
      <c r="AU99" s="1">
        <v>1</v>
      </c>
    </row>
    <row r="100" spans="2:47" x14ac:dyDescent="0.25">
      <c r="B100" s="16" t="s">
        <v>115</v>
      </c>
      <c r="C100" s="4">
        <v>318.56</v>
      </c>
      <c r="D100" s="8">
        <v>206.08</v>
      </c>
      <c r="E100" s="8">
        <v>106.99</v>
      </c>
      <c r="F100" s="15">
        <f t="shared" si="28"/>
        <v>232.19781760386982</v>
      </c>
      <c r="G100" s="8">
        <v>0.88</v>
      </c>
      <c r="H100" s="34">
        <v>314.6096</v>
      </c>
      <c r="I100" s="47">
        <f t="shared" si="35"/>
        <v>251.68768</v>
      </c>
      <c r="J100" s="15">
        <f t="shared" si="37"/>
        <v>188.76576</v>
      </c>
      <c r="K100" s="47">
        <f t="shared" si="39"/>
        <v>546.80741760386979</v>
      </c>
      <c r="L100" s="15">
        <f t="shared" si="38"/>
        <v>457.76768000000004</v>
      </c>
      <c r="M100" s="47">
        <f t="shared" si="43"/>
        <v>295.75576000000001</v>
      </c>
      <c r="N100" s="15">
        <f t="shared" si="44"/>
        <v>0.83716435670524525</v>
      </c>
      <c r="O100" s="4">
        <v>435.46</v>
      </c>
      <c r="Q100" s="14">
        <v>1</v>
      </c>
      <c r="R100" s="43">
        <f t="shared" si="40"/>
        <v>0</v>
      </c>
      <c r="S100" s="23">
        <f t="shared" si="29"/>
        <v>546.80741760386979</v>
      </c>
      <c r="T100" s="43">
        <f t="shared" si="30"/>
        <v>299.07708553821107</v>
      </c>
      <c r="U100" s="15">
        <f t="shared" si="31"/>
        <v>457.76768000000004</v>
      </c>
      <c r="V100" s="43">
        <f t="shared" si="41"/>
        <v>0</v>
      </c>
      <c r="W100" s="23">
        <f t="shared" si="42"/>
        <v>299.07708553821107</v>
      </c>
      <c r="X100" s="43">
        <f t="shared" si="36"/>
        <v>-9.0844684632732537</v>
      </c>
      <c r="Y100" s="23">
        <f t="shared" si="32"/>
        <v>165.75576000000001</v>
      </c>
      <c r="Z100" s="47">
        <f t="shared" si="33"/>
        <v>486.85338740298403</v>
      </c>
      <c r="AA100" s="6">
        <f t="shared" si="34"/>
        <v>0.94025776926779636</v>
      </c>
      <c r="AB100" s="4" t="s">
        <v>115</v>
      </c>
      <c r="AT100" s="1">
        <v>0.9</v>
      </c>
      <c r="AU100" s="1">
        <v>1</v>
      </c>
    </row>
    <row r="101" spans="2:47" x14ac:dyDescent="0.25">
      <c r="B101" s="16" t="s">
        <v>116</v>
      </c>
      <c r="C101" s="4">
        <v>332.18</v>
      </c>
      <c r="D101" s="8">
        <v>210.83</v>
      </c>
      <c r="E101" s="8">
        <v>107.32</v>
      </c>
      <c r="F101" s="15">
        <f t="shared" si="28"/>
        <v>236.57318381422695</v>
      </c>
      <c r="G101" s="8">
        <v>0.89</v>
      </c>
      <c r="H101" s="34">
        <v>314.6096</v>
      </c>
      <c r="I101" s="47">
        <f t="shared" si="35"/>
        <v>251.68768</v>
      </c>
      <c r="J101" s="15">
        <f t="shared" si="37"/>
        <v>188.76576</v>
      </c>
      <c r="K101" s="47">
        <f t="shared" si="39"/>
        <v>551.18278381422692</v>
      </c>
      <c r="L101" s="15">
        <f t="shared" si="38"/>
        <v>462.51768000000004</v>
      </c>
      <c r="M101" s="47">
        <f t="shared" si="43"/>
        <v>296.08575999999999</v>
      </c>
      <c r="N101" s="15">
        <f t="shared" si="44"/>
        <v>0.83913665952942584</v>
      </c>
      <c r="O101" s="4">
        <v>438.31</v>
      </c>
      <c r="Q101" s="14">
        <v>1</v>
      </c>
      <c r="R101" s="43">
        <f t="shared" si="40"/>
        <v>0</v>
      </c>
      <c r="S101" s="23">
        <f t="shared" si="29"/>
        <v>551.18278381422692</v>
      </c>
      <c r="T101" s="43">
        <f t="shared" si="30"/>
        <v>299.79969456391763</v>
      </c>
      <c r="U101" s="15">
        <f t="shared" si="31"/>
        <v>462.51768000000004</v>
      </c>
      <c r="V101" s="43">
        <f t="shared" si="41"/>
        <v>0</v>
      </c>
      <c r="W101" s="23">
        <f t="shared" si="42"/>
        <v>299.79969456391763</v>
      </c>
      <c r="X101" s="43">
        <f t="shared" si="36"/>
        <v>0.72260902570656071</v>
      </c>
      <c r="Y101" s="23">
        <f t="shared" si="32"/>
        <v>166.08575999999999</v>
      </c>
      <c r="Z101" s="47">
        <f t="shared" si="33"/>
        <v>491.43370253510295</v>
      </c>
      <c r="AA101" s="6">
        <f t="shared" si="34"/>
        <v>0.94115987083112707</v>
      </c>
      <c r="AB101" s="4" t="s">
        <v>116</v>
      </c>
      <c r="AT101" s="1">
        <v>0.9</v>
      </c>
      <c r="AU101" s="1">
        <v>1</v>
      </c>
    </row>
    <row r="102" spans="2:47" x14ac:dyDescent="0.25">
      <c r="B102" s="16" t="s">
        <v>117</v>
      </c>
      <c r="C102" s="4">
        <v>317.64</v>
      </c>
      <c r="D102" s="8">
        <v>202.59</v>
      </c>
      <c r="E102" s="8">
        <v>106.24</v>
      </c>
      <c r="F102" s="15">
        <f t="shared" si="28"/>
        <v>228.75673913570284</v>
      </c>
      <c r="G102" s="8">
        <v>0.88</v>
      </c>
      <c r="H102" s="34">
        <v>314.6096</v>
      </c>
      <c r="I102" s="47">
        <f t="shared" si="35"/>
        <v>251.68768</v>
      </c>
      <c r="J102" s="15">
        <f t="shared" si="37"/>
        <v>188.76576</v>
      </c>
      <c r="K102" s="47">
        <f t="shared" si="39"/>
        <v>543.3663391357029</v>
      </c>
      <c r="L102" s="15">
        <f t="shared" si="38"/>
        <v>454.27768000000003</v>
      </c>
      <c r="M102" s="47">
        <f t="shared" si="43"/>
        <v>295.00576000000001</v>
      </c>
      <c r="N102" s="15">
        <f t="shared" si="44"/>
        <v>0.83604310256426573</v>
      </c>
      <c r="O102" s="4">
        <v>438.59</v>
      </c>
      <c r="Q102" s="14">
        <v>1</v>
      </c>
      <c r="R102" s="43">
        <f t="shared" si="40"/>
        <v>0</v>
      </c>
      <c r="S102" s="23">
        <f t="shared" si="29"/>
        <v>543.3663391357029</v>
      </c>
      <c r="T102" s="43">
        <f t="shared" si="30"/>
        <v>298.1254232023046</v>
      </c>
      <c r="U102" s="15">
        <f t="shared" si="31"/>
        <v>454.27768000000003</v>
      </c>
      <c r="V102" s="43">
        <f t="shared" si="41"/>
        <v>0</v>
      </c>
      <c r="W102" s="23">
        <f t="shared" si="42"/>
        <v>298.1254232023046</v>
      </c>
      <c r="X102" s="43">
        <f t="shared" si="36"/>
        <v>-1.6742713616130231</v>
      </c>
      <c r="Y102" s="23">
        <f t="shared" si="32"/>
        <v>165.00576000000001</v>
      </c>
      <c r="Z102" s="47">
        <f t="shared" si="33"/>
        <v>483.31678160328767</v>
      </c>
      <c r="AA102" s="6">
        <f t="shared" si="34"/>
        <v>0.93991704259273312</v>
      </c>
      <c r="AB102" s="4" t="s">
        <v>117</v>
      </c>
      <c r="AT102" s="1">
        <v>0.9</v>
      </c>
      <c r="AU102" s="1">
        <v>1</v>
      </c>
    </row>
    <row r="103" spans="2:47" x14ac:dyDescent="0.25">
      <c r="B103" s="16" t="s">
        <v>118</v>
      </c>
      <c r="C103" s="4">
        <v>277.14</v>
      </c>
      <c r="D103" s="8">
        <v>214.52</v>
      </c>
      <c r="E103" s="8">
        <v>107.31</v>
      </c>
      <c r="F103" s="15">
        <f t="shared" si="28"/>
        <v>239.86301611544872</v>
      </c>
      <c r="G103" s="8">
        <v>0.89</v>
      </c>
      <c r="H103" s="34">
        <v>314.6096</v>
      </c>
      <c r="I103" s="47">
        <f t="shared" si="35"/>
        <v>251.68768</v>
      </c>
      <c r="J103" s="15">
        <f t="shared" si="37"/>
        <v>188.76576</v>
      </c>
      <c r="K103" s="47">
        <f t="shared" si="39"/>
        <v>554.47261611544877</v>
      </c>
      <c r="L103" s="15">
        <f t="shared" si="38"/>
        <v>466.20767999999998</v>
      </c>
      <c r="M103" s="47">
        <f t="shared" si="43"/>
        <v>296.07576</v>
      </c>
      <c r="N103" s="15">
        <f t="shared" si="44"/>
        <v>0.840812812842193</v>
      </c>
      <c r="O103" s="4">
        <v>438.13</v>
      </c>
      <c r="Q103" s="14">
        <v>1</v>
      </c>
      <c r="R103" s="43">
        <f t="shared" si="40"/>
        <v>0</v>
      </c>
      <c r="S103" s="23">
        <f t="shared" si="29"/>
        <v>554.47261611544877</v>
      </c>
      <c r="T103" s="43">
        <f t="shared" si="30"/>
        <v>300.15043083581844</v>
      </c>
      <c r="U103" s="15">
        <f t="shared" si="31"/>
        <v>466.20767999999998</v>
      </c>
      <c r="V103" s="43">
        <f t="shared" si="41"/>
        <v>0</v>
      </c>
      <c r="W103" s="23">
        <f t="shared" si="42"/>
        <v>300.15043083581844</v>
      </c>
      <c r="X103" s="43">
        <f t="shared" si="36"/>
        <v>2.0250076335138374</v>
      </c>
      <c r="Y103" s="23">
        <f t="shared" si="32"/>
        <v>166.07576</v>
      </c>
      <c r="Z103" s="47">
        <f t="shared" si="33"/>
        <v>494.90479786577134</v>
      </c>
      <c r="AA103" s="6">
        <f t="shared" si="34"/>
        <v>0.9420148723764149</v>
      </c>
      <c r="AB103" s="4" t="s">
        <v>118</v>
      </c>
      <c r="AT103" s="1">
        <v>0.9</v>
      </c>
      <c r="AU103" s="1">
        <v>1</v>
      </c>
    </row>
    <row r="104" spans="2:47" x14ac:dyDescent="0.25">
      <c r="B104" s="16" t="s">
        <v>119</v>
      </c>
      <c r="C104" s="4">
        <v>332.32</v>
      </c>
      <c r="D104" s="8">
        <v>201.31</v>
      </c>
      <c r="E104" s="8">
        <v>104.97</v>
      </c>
      <c r="F104" s="15">
        <f t="shared" si="28"/>
        <v>227.03395561016859</v>
      </c>
      <c r="G104" s="8">
        <v>0.88</v>
      </c>
      <c r="H104" s="34">
        <v>314.6096</v>
      </c>
      <c r="I104" s="47">
        <f t="shared" si="35"/>
        <v>251.68768</v>
      </c>
      <c r="J104" s="15">
        <f t="shared" si="37"/>
        <v>188.76576</v>
      </c>
      <c r="K104" s="47">
        <f t="shared" si="39"/>
        <v>541.64355561016862</v>
      </c>
      <c r="L104" s="15">
        <f t="shared" si="38"/>
        <v>452.99768</v>
      </c>
      <c r="M104" s="47">
        <f t="shared" si="43"/>
        <v>293.73576000000003</v>
      </c>
      <c r="N104" s="15">
        <f t="shared" si="44"/>
        <v>0.83633909294774522</v>
      </c>
      <c r="O104" s="4">
        <v>436.71</v>
      </c>
      <c r="Q104" s="14">
        <v>1</v>
      </c>
      <c r="R104" s="43">
        <f t="shared" si="40"/>
        <v>0</v>
      </c>
      <c r="S104" s="23">
        <f t="shared" si="29"/>
        <v>541.64355561016862</v>
      </c>
      <c r="T104" s="43">
        <f t="shared" si="30"/>
        <v>296.93575609657285</v>
      </c>
      <c r="U104" s="15">
        <f t="shared" si="31"/>
        <v>452.99768</v>
      </c>
      <c r="V104" s="43">
        <f t="shared" si="41"/>
        <v>0</v>
      </c>
      <c r="W104" s="23">
        <f t="shared" si="42"/>
        <v>296.93575609657285</v>
      </c>
      <c r="X104" s="43">
        <f t="shared" si="36"/>
        <v>-3.214674739245595</v>
      </c>
      <c r="Y104" s="23">
        <f t="shared" si="32"/>
        <v>163.73576000000003</v>
      </c>
      <c r="Z104" s="47">
        <f t="shared" si="33"/>
        <v>481.68070045223942</v>
      </c>
      <c r="AA104" s="6">
        <f t="shared" si="34"/>
        <v>0.94045221154738079</v>
      </c>
      <c r="AB104" s="4" t="s">
        <v>119</v>
      </c>
      <c r="AT104" s="1">
        <v>0.9</v>
      </c>
      <c r="AU104" s="1">
        <v>1</v>
      </c>
    </row>
    <row r="105" spans="2:47" x14ac:dyDescent="0.25">
      <c r="B105" s="16" t="s">
        <v>120</v>
      </c>
      <c r="C105" s="4">
        <v>291.27999999999997</v>
      </c>
      <c r="D105" s="8">
        <v>208.33</v>
      </c>
      <c r="E105" s="8">
        <v>105.52</v>
      </c>
      <c r="F105" s="15">
        <f t="shared" si="28"/>
        <v>233.5291401517164</v>
      </c>
      <c r="G105" s="8">
        <v>0.89</v>
      </c>
      <c r="H105" s="34">
        <v>314.6096</v>
      </c>
      <c r="I105" s="47">
        <f t="shared" si="35"/>
        <v>251.68768</v>
      </c>
      <c r="J105" s="15">
        <f t="shared" si="37"/>
        <v>188.76576</v>
      </c>
      <c r="K105" s="47">
        <f t="shared" si="39"/>
        <v>548.13874015171643</v>
      </c>
      <c r="L105" s="15">
        <f t="shared" si="38"/>
        <v>460.01768000000004</v>
      </c>
      <c r="M105" s="47">
        <f t="shared" si="43"/>
        <v>294.28575999999998</v>
      </c>
      <c r="N105" s="15">
        <f t="shared" si="44"/>
        <v>0.83923584724676492</v>
      </c>
      <c r="O105" s="4">
        <v>437.83</v>
      </c>
      <c r="Q105" s="14">
        <v>1</v>
      </c>
      <c r="R105" s="43">
        <f t="shared" si="40"/>
        <v>0</v>
      </c>
      <c r="S105" s="23">
        <f t="shared" si="29"/>
        <v>548.13874015171643</v>
      </c>
      <c r="T105" s="43">
        <f t="shared" si="30"/>
        <v>298.06008210179448</v>
      </c>
      <c r="U105" s="15">
        <f t="shared" si="31"/>
        <v>460.01768000000004</v>
      </c>
      <c r="V105" s="43">
        <f t="shared" si="41"/>
        <v>0</v>
      </c>
      <c r="W105" s="23">
        <f t="shared" si="42"/>
        <v>298.06008210179448</v>
      </c>
      <c r="X105" s="43">
        <f t="shared" si="36"/>
        <v>1.1243260052216328</v>
      </c>
      <c r="Y105" s="23">
        <f t="shared" si="32"/>
        <v>164.28575999999998</v>
      </c>
      <c r="Z105" s="47">
        <f t="shared" si="33"/>
        <v>488.47320996279831</v>
      </c>
      <c r="AA105" s="6">
        <f t="shared" si="34"/>
        <v>0.94174597627377477</v>
      </c>
      <c r="AB105" s="4" t="s">
        <v>120</v>
      </c>
      <c r="AT105" s="1">
        <v>0.9</v>
      </c>
      <c r="AU105" s="1">
        <v>1</v>
      </c>
    </row>
    <row r="106" spans="2:47" x14ac:dyDescent="0.25">
      <c r="B106" s="16" t="s">
        <v>121</v>
      </c>
      <c r="C106" s="4">
        <v>326.06</v>
      </c>
      <c r="D106" s="8">
        <v>206.17</v>
      </c>
      <c r="E106" s="8">
        <v>105.73</v>
      </c>
      <c r="F106" s="15">
        <f t="shared" si="28"/>
        <v>231.70002546396063</v>
      </c>
      <c r="G106" s="8">
        <v>0.89</v>
      </c>
      <c r="H106" s="34">
        <v>314.6096</v>
      </c>
      <c r="I106" s="47">
        <f t="shared" si="35"/>
        <v>251.68768</v>
      </c>
      <c r="J106" s="15">
        <f t="shared" si="37"/>
        <v>188.76576</v>
      </c>
      <c r="K106" s="47">
        <f t="shared" si="39"/>
        <v>546.30962546396063</v>
      </c>
      <c r="L106" s="15">
        <f t="shared" si="38"/>
        <v>457.85767999999996</v>
      </c>
      <c r="M106" s="47">
        <f t="shared" si="43"/>
        <v>294.49576000000002</v>
      </c>
      <c r="N106" s="15">
        <f t="shared" si="44"/>
        <v>0.83809191465582966</v>
      </c>
      <c r="O106" s="4">
        <v>440.16</v>
      </c>
      <c r="Q106" s="14">
        <v>1</v>
      </c>
      <c r="R106" s="43">
        <f t="shared" si="40"/>
        <v>0</v>
      </c>
      <c r="S106" s="23">
        <f t="shared" si="29"/>
        <v>546.30962546396063</v>
      </c>
      <c r="T106" s="43">
        <f t="shared" si="30"/>
        <v>298.02777008123007</v>
      </c>
      <c r="U106" s="15">
        <f t="shared" si="31"/>
        <v>457.85767999999996</v>
      </c>
      <c r="V106" s="43">
        <f t="shared" si="41"/>
        <v>0</v>
      </c>
      <c r="W106" s="23">
        <f t="shared" si="42"/>
        <v>298.02777008123007</v>
      </c>
      <c r="X106" s="43">
        <f t="shared" si="36"/>
        <v>-3.231202056440452E-2</v>
      </c>
      <c r="Y106" s="23">
        <f t="shared" si="32"/>
        <v>164.49576000000002</v>
      </c>
      <c r="Z106" s="47">
        <f t="shared" si="33"/>
        <v>486.51054479112781</v>
      </c>
      <c r="AA106" s="6">
        <f t="shared" si="34"/>
        <v>0.94110535712349397</v>
      </c>
      <c r="AB106" s="4" t="s">
        <v>121</v>
      </c>
      <c r="AT106" s="1">
        <v>0.9</v>
      </c>
      <c r="AU106" s="1">
        <v>1</v>
      </c>
    </row>
    <row r="107" spans="2:47" x14ac:dyDescent="0.25">
      <c r="B107" s="16" t="s">
        <v>122</v>
      </c>
      <c r="C107" s="4">
        <v>314.72000000000003</v>
      </c>
      <c r="D107" s="8">
        <v>200.82</v>
      </c>
      <c r="E107" s="8">
        <v>106.45</v>
      </c>
      <c r="F107" s="15">
        <f t="shared" si="28"/>
        <v>227.28896783610065</v>
      </c>
      <c r="G107" s="8">
        <v>0.88</v>
      </c>
      <c r="H107" s="34">
        <v>314.6096</v>
      </c>
      <c r="I107" s="47">
        <f t="shared" si="35"/>
        <v>251.68768</v>
      </c>
      <c r="J107" s="15">
        <f t="shared" si="37"/>
        <v>188.76576</v>
      </c>
      <c r="K107" s="47">
        <f t="shared" si="39"/>
        <v>541.89856783610071</v>
      </c>
      <c r="L107" s="15">
        <f t="shared" si="38"/>
        <v>452.50767999999999</v>
      </c>
      <c r="M107" s="47">
        <f t="shared" si="43"/>
        <v>295.21575999999999</v>
      </c>
      <c r="N107" s="15">
        <f t="shared" si="44"/>
        <v>0.83504129159622109</v>
      </c>
      <c r="O107" s="4">
        <v>440.34</v>
      </c>
      <c r="Q107" s="14">
        <v>1</v>
      </c>
      <c r="R107" s="43">
        <f t="shared" si="40"/>
        <v>0</v>
      </c>
      <c r="S107" s="23">
        <f t="shared" si="29"/>
        <v>541.89856783610071</v>
      </c>
      <c r="T107" s="43">
        <f t="shared" si="30"/>
        <v>298.14569821453847</v>
      </c>
      <c r="U107" s="15">
        <f t="shared" si="31"/>
        <v>452.50767999999999</v>
      </c>
      <c r="V107" s="43">
        <f t="shared" si="41"/>
        <v>0</v>
      </c>
      <c r="W107" s="23">
        <f t="shared" si="42"/>
        <v>298.14569821453847</v>
      </c>
      <c r="X107" s="43">
        <f t="shared" si="36"/>
        <v>0.11792813330839635</v>
      </c>
      <c r="Y107" s="23">
        <f t="shared" si="32"/>
        <v>165.21575999999999</v>
      </c>
      <c r="Z107" s="47">
        <f t="shared" si="33"/>
        <v>481.72549009924728</v>
      </c>
      <c r="AA107" s="6">
        <f t="shared" si="34"/>
        <v>0.93934759380653143</v>
      </c>
      <c r="AB107" s="4" t="s">
        <v>122</v>
      </c>
      <c r="AT107" s="1">
        <v>0.9</v>
      </c>
      <c r="AU107" s="1">
        <v>1</v>
      </c>
    </row>
    <row r="108" spans="2:47" x14ac:dyDescent="0.25">
      <c r="B108" s="16" t="s">
        <v>123</v>
      </c>
      <c r="C108" s="4">
        <v>362.36</v>
      </c>
      <c r="D108" s="8">
        <v>242.05</v>
      </c>
      <c r="E108" s="8">
        <v>110.82</v>
      </c>
      <c r="F108" s="15">
        <f t="shared" si="28"/>
        <v>266.2128375942828</v>
      </c>
      <c r="G108" s="8">
        <v>0.91</v>
      </c>
      <c r="H108" s="34">
        <v>314.6096</v>
      </c>
      <c r="I108" s="47">
        <f t="shared" si="35"/>
        <v>251.68768</v>
      </c>
      <c r="J108" s="15">
        <f t="shared" si="37"/>
        <v>188.76576</v>
      </c>
      <c r="K108" s="47">
        <f t="shared" si="39"/>
        <v>580.82243759428275</v>
      </c>
      <c r="L108" s="15">
        <f t="shared" si="38"/>
        <v>493.73768000000001</v>
      </c>
      <c r="M108" s="47">
        <f t="shared" si="43"/>
        <v>299.58575999999999</v>
      </c>
      <c r="N108" s="15">
        <f t="shared" si="44"/>
        <v>0.85006647133850333</v>
      </c>
      <c r="O108" s="4">
        <v>438.83</v>
      </c>
      <c r="Q108" s="14">
        <v>1</v>
      </c>
      <c r="R108" s="43">
        <f t="shared" si="40"/>
        <v>0</v>
      </c>
      <c r="S108" s="23">
        <f t="shared" si="29"/>
        <v>580.82243759428275</v>
      </c>
      <c r="T108" s="43">
        <f t="shared" si="30"/>
        <v>305.90489921082019</v>
      </c>
      <c r="U108" s="15">
        <f t="shared" si="31"/>
        <v>493.73768000000001</v>
      </c>
      <c r="V108" s="43">
        <f t="shared" si="41"/>
        <v>0</v>
      </c>
      <c r="W108" s="23">
        <f t="shared" si="42"/>
        <v>305.90489921082019</v>
      </c>
      <c r="X108" s="43">
        <f t="shared" si="36"/>
        <v>7.7592009962817201</v>
      </c>
      <c r="Y108" s="23">
        <f t="shared" si="32"/>
        <v>169.58575999999999</v>
      </c>
      <c r="Z108" s="47">
        <f t="shared" si="33"/>
        <v>522.05002312667318</v>
      </c>
      <c r="AA108" s="6">
        <f t="shared" si="34"/>
        <v>0.94576699191180136</v>
      </c>
      <c r="AB108" s="4" t="s">
        <v>123</v>
      </c>
      <c r="AT108" s="1">
        <v>0.9</v>
      </c>
      <c r="AU108" s="1">
        <v>1</v>
      </c>
    </row>
    <row r="109" spans="2:47" x14ac:dyDescent="0.25">
      <c r="B109" s="16" t="s">
        <v>124</v>
      </c>
      <c r="C109" s="4">
        <v>340.36</v>
      </c>
      <c r="D109" s="8">
        <v>221.93</v>
      </c>
      <c r="E109" s="8">
        <v>108.99</v>
      </c>
      <c r="F109" s="15">
        <f t="shared" si="28"/>
        <v>247.24834680943775</v>
      </c>
      <c r="G109" s="8">
        <v>0.89</v>
      </c>
      <c r="H109" s="34">
        <v>314.6096</v>
      </c>
      <c r="I109" s="47">
        <f t="shared" si="35"/>
        <v>251.68768</v>
      </c>
      <c r="J109" s="15">
        <f t="shared" si="37"/>
        <v>188.76576</v>
      </c>
      <c r="K109" s="47">
        <f t="shared" si="39"/>
        <v>561.85794680943775</v>
      </c>
      <c r="L109" s="15">
        <f t="shared" si="38"/>
        <v>473.61768000000001</v>
      </c>
      <c r="M109" s="47">
        <f t="shared" si="43"/>
        <v>297.75576000000001</v>
      </c>
      <c r="N109" s="15">
        <f t="shared" si="44"/>
        <v>0.84294915234265488</v>
      </c>
      <c r="O109" s="4">
        <v>439.99</v>
      </c>
      <c r="Q109" s="14">
        <v>1</v>
      </c>
      <c r="R109" s="43">
        <f t="shared" si="40"/>
        <v>0</v>
      </c>
      <c r="S109" s="23">
        <f t="shared" si="29"/>
        <v>561.85794680943775</v>
      </c>
      <c r="T109" s="43">
        <f t="shared" si="30"/>
        <v>302.27577736949831</v>
      </c>
      <c r="U109" s="15">
        <f t="shared" si="31"/>
        <v>473.61768000000001</v>
      </c>
      <c r="V109" s="43">
        <f t="shared" si="41"/>
        <v>0</v>
      </c>
      <c r="W109" s="23">
        <f t="shared" si="42"/>
        <v>302.27577736949831</v>
      </c>
      <c r="X109" s="43">
        <f t="shared" si="36"/>
        <v>-3.6291218413218758</v>
      </c>
      <c r="Y109" s="23">
        <f t="shared" si="32"/>
        <v>167.75576000000001</v>
      </c>
      <c r="Z109" s="47">
        <f t="shared" si="33"/>
        <v>502.44970078781023</v>
      </c>
      <c r="AA109" s="6">
        <f t="shared" si="34"/>
        <v>0.94261710029361467</v>
      </c>
      <c r="AB109" s="4" t="s">
        <v>124</v>
      </c>
      <c r="AT109" s="1">
        <v>0.9</v>
      </c>
      <c r="AU109" s="1">
        <v>1</v>
      </c>
    </row>
    <row r="110" spans="2:47" x14ac:dyDescent="0.25">
      <c r="B110" s="16" t="s">
        <v>125</v>
      </c>
      <c r="C110" s="4">
        <v>305.7</v>
      </c>
      <c r="D110" s="8">
        <v>249.24</v>
      </c>
      <c r="E110" s="8">
        <v>112.56</v>
      </c>
      <c r="F110" s="15">
        <f t="shared" si="28"/>
        <v>273.47820973525478</v>
      </c>
      <c r="G110" s="8">
        <v>0.91</v>
      </c>
      <c r="H110" s="34">
        <v>314.6096</v>
      </c>
      <c r="I110" s="47">
        <f t="shared" si="35"/>
        <v>251.68768</v>
      </c>
      <c r="J110" s="15">
        <f t="shared" si="37"/>
        <v>188.76576</v>
      </c>
      <c r="K110" s="47">
        <f t="shared" si="39"/>
        <v>588.08780973525472</v>
      </c>
      <c r="L110" s="15">
        <f t="shared" si="38"/>
        <v>500.92768000000001</v>
      </c>
      <c r="M110" s="47">
        <f t="shared" si="43"/>
        <v>301.32576</v>
      </c>
      <c r="N110" s="15">
        <f t="shared" si="44"/>
        <v>0.85179061988295179</v>
      </c>
      <c r="O110" s="4">
        <v>441.36</v>
      </c>
      <c r="Q110" s="14">
        <v>1</v>
      </c>
      <c r="R110" s="43">
        <f t="shared" si="40"/>
        <v>0</v>
      </c>
      <c r="S110" s="23">
        <f t="shared" si="29"/>
        <v>588.08780973525472</v>
      </c>
      <c r="T110" s="43">
        <f t="shared" si="30"/>
        <v>308.08883681338847</v>
      </c>
      <c r="U110" s="15">
        <f t="shared" si="31"/>
        <v>500.92768000000001</v>
      </c>
      <c r="V110" s="43">
        <f t="shared" si="41"/>
        <v>0</v>
      </c>
      <c r="W110" s="23">
        <f t="shared" si="42"/>
        <v>308.08883681338847</v>
      </c>
      <c r="X110" s="43">
        <f t="shared" si="36"/>
        <v>5.8130594438901539</v>
      </c>
      <c r="Y110" s="23">
        <f t="shared" si="32"/>
        <v>171.32576</v>
      </c>
      <c r="Z110" s="47">
        <f t="shared" si="33"/>
        <v>529.41576915479197</v>
      </c>
      <c r="AA110" s="6">
        <f t="shared" si="34"/>
        <v>0.94618957194971176</v>
      </c>
      <c r="AB110" s="4" t="s">
        <v>125</v>
      </c>
      <c r="AT110" s="1">
        <v>0.9</v>
      </c>
      <c r="AU110" s="1">
        <v>1</v>
      </c>
    </row>
    <row r="111" spans="2:47" x14ac:dyDescent="0.25">
      <c r="B111" s="16" t="s">
        <v>126</v>
      </c>
      <c r="C111" s="4">
        <v>345.48</v>
      </c>
      <c r="D111" s="8">
        <v>268.17</v>
      </c>
      <c r="E111" s="8">
        <v>114.21</v>
      </c>
      <c r="F111" s="15">
        <f t="shared" si="28"/>
        <v>291.47739706536424</v>
      </c>
      <c r="G111" s="8">
        <v>0.92</v>
      </c>
      <c r="H111" s="34">
        <v>314.6096</v>
      </c>
      <c r="I111" s="47">
        <f t="shared" si="35"/>
        <v>251.68768</v>
      </c>
      <c r="J111" s="15">
        <f t="shared" si="37"/>
        <v>188.76576</v>
      </c>
      <c r="K111" s="47">
        <f t="shared" si="39"/>
        <v>606.08699706536424</v>
      </c>
      <c r="L111" s="15">
        <f t="shared" si="38"/>
        <v>519.85768000000007</v>
      </c>
      <c r="M111" s="47">
        <f t="shared" si="43"/>
        <v>302.97575999999998</v>
      </c>
      <c r="N111" s="15">
        <f t="shared" si="44"/>
        <v>0.85772782210659326</v>
      </c>
      <c r="O111" s="4">
        <v>440.46</v>
      </c>
      <c r="Q111" s="14">
        <v>1</v>
      </c>
      <c r="R111" s="43">
        <f t="shared" si="40"/>
        <v>0</v>
      </c>
      <c r="S111" s="23">
        <f t="shared" si="29"/>
        <v>606.08699706536424</v>
      </c>
      <c r="T111" s="43">
        <f t="shared" si="30"/>
        <v>311.59178512394766</v>
      </c>
      <c r="U111" s="15">
        <f t="shared" si="31"/>
        <v>519.85768000000007</v>
      </c>
      <c r="V111" s="43">
        <f t="shared" si="41"/>
        <v>0</v>
      </c>
      <c r="W111" s="23">
        <f t="shared" si="42"/>
        <v>311.59178512394766</v>
      </c>
      <c r="X111" s="43">
        <f t="shared" si="36"/>
        <v>3.5029483105591908</v>
      </c>
      <c r="Y111" s="23">
        <f t="shared" si="32"/>
        <v>172.97575999999998</v>
      </c>
      <c r="Z111" s="47">
        <f t="shared" si="33"/>
        <v>547.88011553857302</v>
      </c>
      <c r="AA111" s="6">
        <f t="shared" si="34"/>
        <v>0.94885297943140978</v>
      </c>
      <c r="AB111" s="4" t="s">
        <v>126</v>
      </c>
      <c r="AT111" s="1">
        <v>0.9</v>
      </c>
      <c r="AU111" s="1">
        <v>1</v>
      </c>
    </row>
    <row r="112" spans="2:47" x14ac:dyDescent="0.25">
      <c r="B112" s="16" t="s">
        <v>127</v>
      </c>
      <c r="C112" s="4">
        <v>346.04</v>
      </c>
      <c r="D112" s="8">
        <v>225.64</v>
      </c>
      <c r="E112" s="8">
        <v>114.25</v>
      </c>
      <c r="F112" s="15">
        <f t="shared" si="28"/>
        <v>252.91593880180821</v>
      </c>
      <c r="G112" s="8">
        <v>0.89</v>
      </c>
      <c r="H112" s="34">
        <v>314.6096</v>
      </c>
      <c r="I112" s="47">
        <f t="shared" si="35"/>
        <v>251.68768</v>
      </c>
      <c r="J112" s="15">
        <f t="shared" si="37"/>
        <v>188.76576</v>
      </c>
      <c r="K112" s="47">
        <f t="shared" si="39"/>
        <v>567.52553880180824</v>
      </c>
      <c r="L112" s="15">
        <f t="shared" si="38"/>
        <v>477.32767999999999</v>
      </c>
      <c r="M112" s="47">
        <f t="shared" si="43"/>
        <v>303.01576</v>
      </c>
      <c r="N112" s="15">
        <f t="shared" si="44"/>
        <v>0.84106819405477495</v>
      </c>
      <c r="O112" s="4">
        <v>442.53</v>
      </c>
      <c r="Q112" s="14">
        <v>1</v>
      </c>
      <c r="R112" s="43">
        <f t="shared" si="40"/>
        <v>0</v>
      </c>
      <c r="S112" s="23">
        <f t="shared" si="29"/>
        <v>567.52553880180824</v>
      </c>
      <c r="T112" s="43">
        <f t="shared" si="30"/>
        <v>306.99107983474107</v>
      </c>
      <c r="U112" s="15">
        <f t="shared" si="31"/>
        <v>477.32767999999999</v>
      </c>
      <c r="V112" s="43">
        <f t="shared" si="41"/>
        <v>0</v>
      </c>
      <c r="W112" s="23">
        <f t="shared" si="42"/>
        <v>306.99107983474107</v>
      </c>
      <c r="X112" s="43">
        <f t="shared" si="36"/>
        <v>-4.6007052892065872</v>
      </c>
      <c r="Y112" s="23">
        <f t="shared" si="32"/>
        <v>173.01576</v>
      </c>
      <c r="Z112" s="47">
        <f t="shared" si="33"/>
        <v>507.71662106194634</v>
      </c>
      <c r="AA112" s="6">
        <f t="shared" si="34"/>
        <v>0.94014586129092159</v>
      </c>
      <c r="AB112" s="4" t="s">
        <v>127</v>
      </c>
      <c r="AT112" s="1">
        <v>0.9</v>
      </c>
      <c r="AU112" s="1">
        <v>1</v>
      </c>
    </row>
    <row r="113" spans="2:47" x14ac:dyDescent="0.25">
      <c r="B113" s="16" t="s">
        <v>128</v>
      </c>
      <c r="C113" s="4">
        <v>308.54000000000002</v>
      </c>
      <c r="D113" s="8">
        <v>227.67</v>
      </c>
      <c r="E113" s="8">
        <v>109.8</v>
      </c>
      <c r="F113" s="15">
        <f t="shared" si="28"/>
        <v>252.76405776929599</v>
      </c>
      <c r="G113" s="8">
        <v>0.9</v>
      </c>
      <c r="H113" s="34">
        <v>314.6096</v>
      </c>
      <c r="I113" s="47">
        <f t="shared" si="35"/>
        <v>251.68768</v>
      </c>
      <c r="J113" s="15">
        <f t="shared" si="37"/>
        <v>188.76576</v>
      </c>
      <c r="K113" s="47">
        <f t="shared" si="39"/>
        <v>567.37365776929596</v>
      </c>
      <c r="L113" s="15">
        <f t="shared" si="38"/>
        <v>479.35767999999996</v>
      </c>
      <c r="M113" s="47">
        <f t="shared" si="43"/>
        <v>298.56576000000001</v>
      </c>
      <c r="N113" s="15">
        <f t="shared" si="44"/>
        <v>0.84487122980763263</v>
      </c>
      <c r="O113" s="4">
        <v>441.67</v>
      </c>
      <c r="Q113" s="14">
        <v>1</v>
      </c>
      <c r="R113" s="43">
        <f t="shared" si="40"/>
        <v>0</v>
      </c>
      <c r="S113" s="23">
        <f t="shared" si="29"/>
        <v>567.37365776929596</v>
      </c>
      <c r="T113" s="43">
        <f t="shared" si="30"/>
        <v>303.5277288083048</v>
      </c>
      <c r="U113" s="15">
        <f t="shared" si="31"/>
        <v>479.35767999999996</v>
      </c>
      <c r="V113" s="43">
        <f t="shared" si="41"/>
        <v>0</v>
      </c>
      <c r="W113" s="23">
        <f t="shared" si="42"/>
        <v>303.5277288083048</v>
      </c>
      <c r="X113" s="43">
        <f t="shared" si="36"/>
        <v>-3.4633510264362712</v>
      </c>
      <c r="Y113" s="23">
        <f t="shared" si="32"/>
        <v>168.56576000000001</v>
      </c>
      <c r="Z113" s="47">
        <f t="shared" si="33"/>
        <v>508.13207025276409</v>
      </c>
      <c r="AA113" s="6">
        <f t="shared" si="34"/>
        <v>0.94337222163826295</v>
      </c>
      <c r="AB113" s="4" t="s">
        <v>128</v>
      </c>
      <c r="AT113" s="1">
        <v>0.9</v>
      </c>
      <c r="AU113" s="1">
        <v>1</v>
      </c>
    </row>
    <row r="114" spans="2:47" x14ac:dyDescent="0.25">
      <c r="B114" s="16" t="s">
        <v>129</v>
      </c>
      <c r="C114" s="4">
        <v>339.64</v>
      </c>
      <c r="D114" s="8">
        <v>227.01</v>
      </c>
      <c r="E114" s="8">
        <v>112.6</v>
      </c>
      <c r="F114" s="15">
        <f t="shared" si="28"/>
        <v>253.40146033517644</v>
      </c>
      <c r="G114" s="8">
        <v>0.89</v>
      </c>
      <c r="H114" s="34">
        <v>314.6096</v>
      </c>
      <c r="I114" s="47">
        <f t="shared" si="35"/>
        <v>251.68768</v>
      </c>
      <c r="J114" s="15">
        <f t="shared" si="37"/>
        <v>188.76576</v>
      </c>
      <c r="K114" s="47">
        <f t="shared" si="39"/>
        <v>568.01106033517647</v>
      </c>
      <c r="L114" s="15">
        <f t="shared" si="38"/>
        <v>478.69767999999999</v>
      </c>
      <c r="M114" s="47">
        <f t="shared" si="43"/>
        <v>301.36576000000002</v>
      </c>
      <c r="N114" s="15">
        <f t="shared" si="44"/>
        <v>0.84276119503293878</v>
      </c>
      <c r="O114" s="4">
        <v>444.41</v>
      </c>
      <c r="Q114" s="14">
        <v>1</v>
      </c>
      <c r="R114" s="43">
        <f t="shared" si="40"/>
        <v>0</v>
      </c>
      <c r="S114" s="23">
        <f t="shared" si="29"/>
        <v>568.01106033517647</v>
      </c>
      <c r="T114" s="43">
        <f t="shared" si="30"/>
        <v>305.75332512616939</v>
      </c>
      <c r="U114" s="15">
        <f t="shared" si="31"/>
        <v>478.69767999999999</v>
      </c>
      <c r="V114" s="43">
        <f t="shared" si="41"/>
        <v>0</v>
      </c>
      <c r="W114" s="23">
        <f t="shared" si="42"/>
        <v>305.75332512616939</v>
      </c>
      <c r="X114" s="43">
        <f t="shared" si="36"/>
        <v>2.2255963178645857</v>
      </c>
      <c r="Y114" s="23">
        <f t="shared" si="32"/>
        <v>171.36576000000002</v>
      </c>
      <c r="Z114" s="47">
        <f t="shared" si="33"/>
        <v>508.4463516810402</v>
      </c>
      <c r="AA114" s="6">
        <f t="shared" si="34"/>
        <v>0.94149103129035294</v>
      </c>
      <c r="AB114" s="4" t="s">
        <v>129</v>
      </c>
      <c r="AT114" s="1">
        <v>0.9</v>
      </c>
      <c r="AU114" s="1">
        <v>1</v>
      </c>
    </row>
    <row r="115" spans="2:47" x14ac:dyDescent="0.25">
      <c r="B115" s="16" t="s">
        <v>130</v>
      </c>
      <c r="C115" s="4">
        <v>336.84</v>
      </c>
      <c r="D115" s="8">
        <v>219.65</v>
      </c>
      <c r="E115" s="8">
        <v>112.95</v>
      </c>
      <c r="F115" s="15">
        <f t="shared" si="28"/>
        <v>246.98952406934185</v>
      </c>
      <c r="G115" s="8">
        <v>0.89</v>
      </c>
      <c r="H115" s="34">
        <v>314.6096</v>
      </c>
      <c r="I115" s="47">
        <f t="shared" si="35"/>
        <v>251.68768</v>
      </c>
      <c r="J115" s="15">
        <f t="shared" si="37"/>
        <v>188.76576</v>
      </c>
      <c r="K115" s="47">
        <f t="shared" si="39"/>
        <v>561.59912406934188</v>
      </c>
      <c r="L115" s="15">
        <f t="shared" si="38"/>
        <v>471.33767999999998</v>
      </c>
      <c r="M115" s="47">
        <f t="shared" si="43"/>
        <v>301.71575999999999</v>
      </c>
      <c r="N115" s="15">
        <f t="shared" si="44"/>
        <v>0.83927780475277747</v>
      </c>
      <c r="O115" s="4">
        <v>445.86</v>
      </c>
      <c r="Q115" s="14">
        <v>1</v>
      </c>
      <c r="R115" s="43">
        <f t="shared" si="40"/>
        <v>0</v>
      </c>
      <c r="S115" s="23">
        <f t="shared" si="29"/>
        <v>561.59912406934188</v>
      </c>
      <c r="T115" s="43">
        <f t="shared" si="30"/>
        <v>305.3430326168745</v>
      </c>
      <c r="U115" s="15">
        <f t="shared" si="31"/>
        <v>471.33767999999998</v>
      </c>
      <c r="V115" s="43">
        <f t="shared" si="41"/>
        <v>0</v>
      </c>
      <c r="W115" s="23">
        <f t="shared" si="42"/>
        <v>305.3430326168745</v>
      </c>
      <c r="X115" s="43">
        <f t="shared" si="36"/>
        <v>-0.41029250929489081</v>
      </c>
      <c r="Y115" s="23">
        <f t="shared" si="32"/>
        <v>171.71575999999999</v>
      </c>
      <c r="Z115" s="47">
        <f t="shared" si="33"/>
        <v>501.642811988929</v>
      </c>
      <c r="AA115" s="6">
        <f t="shared" si="34"/>
        <v>0.9395882263940466</v>
      </c>
      <c r="AB115" s="4" t="s">
        <v>130</v>
      </c>
      <c r="AT115" s="1">
        <v>0.9</v>
      </c>
      <c r="AU115" s="1">
        <v>1</v>
      </c>
    </row>
    <row r="116" spans="2:47" x14ac:dyDescent="0.25">
      <c r="B116" s="16" t="s">
        <v>131</v>
      </c>
      <c r="C116" s="4">
        <v>326.60000000000002</v>
      </c>
      <c r="D116" s="8">
        <v>251.26</v>
      </c>
      <c r="E116" s="8">
        <v>115.02</v>
      </c>
      <c r="F116" s="15">
        <f t="shared" si="28"/>
        <v>276.33528185883176</v>
      </c>
      <c r="G116" s="8">
        <v>0.9</v>
      </c>
      <c r="H116" s="34">
        <v>314.6096</v>
      </c>
      <c r="I116" s="47">
        <f t="shared" si="35"/>
        <v>251.68768</v>
      </c>
      <c r="J116" s="15">
        <f t="shared" si="37"/>
        <v>188.76576</v>
      </c>
      <c r="K116" s="47">
        <f t="shared" si="39"/>
        <v>590.94488185883176</v>
      </c>
      <c r="L116" s="15">
        <f t="shared" si="38"/>
        <v>502.94767999999999</v>
      </c>
      <c r="M116" s="47">
        <f t="shared" si="43"/>
        <v>303.78575999999998</v>
      </c>
      <c r="N116" s="15">
        <f t="shared" si="44"/>
        <v>0.85109067772609448</v>
      </c>
      <c r="O116" s="4">
        <v>444.73</v>
      </c>
      <c r="Q116" s="14">
        <v>1</v>
      </c>
      <c r="R116" s="43">
        <f t="shared" si="40"/>
        <v>0</v>
      </c>
      <c r="S116" s="23">
        <f t="shared" si="29"/>
        <v>590.94488185883176</v>
      </c>
      <c r="T116" s="43">
        <f t="shared" si="30"/>
        <v>310.25712655435694</v>
      </c>
      <c r="U116" s="15">
        <f t="shared" si="31"/>
        <v>502.94767999999999</v>
      </c>
      <c r="V116" s="43">
        <f t="shared" si="41"/>
        <v>0</v>
      </c>
      <c r="W116" s="23">
        <f t="shared" si="42"/>
        <v>310.25712655435694</v>
      </c>
      <c r="X116" s="43">
        <f t="shared" si="36"/>
        <v>4.9140939374824484</v>
      </c>
      <c r="Y116" s="23">
        <f t="shared" si="32"/>
        <v>173.78575999999998</v>
      </c>
      <c r="Z116" s="47">
        <f t="shared" si="33"/>
        <v>532.12579264320573</v>
      </c>
      <c r="AA116" s="6">
        <f t="shared" si="34"/>
        <v>0.94516688902022483</v>
      </c>
      <c r="AB116" s="4" t="s">
        <v>131</v>
      </c>
      <c r="AT116" s="1">
        <v>0.9</v>
      </c>
      <c r="AU116" s="1">
        <v>1</v>
      </c>
    </row>
    <row r="117" spans="2:47" x14ac:dyDescent="0.25">
      <c r="B117" s="16" t="s">
        <v>132</v>
      </c>
      <c r="C117" s="4">
        <v>391.82</v>
      </c>
      <c r="D117" s="8">
        <v>247.48</v>
      </c>
      <c r="E117" s="8">
        <v>115.93</v>
      </c>
      <c r="F117" s="15">
        <f t="shared" si="28"/>
        <v>273.28760546354823</v>
      </c>
      <c r="G117" s="8">
        <v>0.9</v>
      </c>
      <c r="H117" s="34">
        <v>314.6096</v>
      </c>
      <c r="I117" s="47">
        <f t="shared" si="35"/>
        <v>251.68768</v>
      </c>
      <c r="J117" s="15">
        <f t="shared" si="37"/>
        <v>188.76576</v>
      </c>
      <c r="K117" s="47">
        <f t="shared" si="39"/>
        <v>587.89720546354829</v>
      </c>
      <c r="L117" s="15">
        <f t="shared" si="38"/>
        <v>499.16768000000002</v>
      </c>
      <c r="M117" s="47">
        <f t="shared" si="43"/>
        <v>304.69576000000001</v>
      </c>
      <c r="N117" s="15">
        <f t="shared" si="44"/>
        <v>0.84907306134652172</v>
      </c>
      <c r="O117" s="4">
        <v>445.76</v>
      </c>
      <c r="Q117" s="14">
        <v>1</v>
      </c>
      <c r="R117" s="43">
        <f t="shared" si="40"/>
        <v>0</v>
      </c>
      <c r="S117" s="23">
        <f t="shared" si="29"/>
        <v>587.89720546354829</v>
      </c>
      <c r="T117" s="43">
        <f t="shared" si="30"/>
        <v>310.57165265887846</v>
      </c>
      <c r="U117" s="15">
        <f t="shared" si="31"/>
        <v>499.16768000000002</v>
      </c>
      <c r="V117" s="43">
        <f t="shared" si="41"/>
        <v>0</v>
      </c>
      <c r="W117" s="23">
        <f t="shared" si="42"/>
        <v>310.57165265887846</v>
      </c>
      <c r="X117" s="43">
        <f t="shared" si="36"/>
        <v>0.3145261045215193</v>
      </c>
      <c r="Y117" s="23">
        <f t="shared" si="32"/>
        <v>174.69576000000001</v>
      </c>
      <c r="Z117" s="47">
        <f t="shared" si="33"/>
        <v>528.85440465080751</v>
      </c>
      <c r="AA117" s="6">
        <f t="shared" si="34"/>
        <v>0.94386597825462171</v>
      </c>
      <c r="AB117" s="4" t="s">
        <v>132</v>
      </c>
      <c r="AT117" s="1">
        <v>0.9</v>
      </c>
      <c r="AU117" s="1">
        <v>1</v>
      </c>
    </row>
    <row r="118" spans="2:47" x14ac:dyDescent="0.25">
      <c r="B118" s="16" t="s">
        <v>133</v>
      </c>
      <c r="C118" s="4">
        <v>294.14</v>
      </c>
      <c r="D118" s="8">
        <v>232.69</v>
      </c>
      <c r="E118" s="8">
        <v>116.34</v>
      </c>
      <c r="F118" s="15">
        <f t="shared" si="28"/>
        <v>260.15309281267446</v>
      </c>
      <c r="G118" s="8">
        <v>0.89</v>
      </c>
      <c r="H118" s="34">
        <v>314.6096</v>
      </c>
      <c r="I118" s="47">
        <f t="shared" si="35"/>
        <v>251.68768</v>
      </c>
      <c r="J118" s="15">
        <f t="shared" si="37"/>
        <v>188.76576</v>
      </c>
      <c r="K118" s="47">
        <f t="shared" si="39"/>
        <v>574.76269281267446</v>
      </c>
      <c r="L118" s="15">
        <f t="shared" si="38"/>
        <v>484.37768</v>
      </c>
      <c r="M118" s="47">
        <f t="shared" si="43"/>
        <v>305.10576000000003</v>
      </c>
      <c r="N118" s="15">
        <f t="shared" si="44"/>
        <v>0.84274377244221632</v>
      </c>
      <c r="O118" s="4">
        <v>447.78</v>
      </c>
      <c r="Q118" s="14">
        <v>1</v>
      </c>
      <c r="R118" s="43">
        <f t="shared" si="40"/>
        <v>0</v>
      </c>
      <c r="S118" s="23">
        <f t="shared" si="29"/>
        <v>574.76269281267446</v>
      </c>
      <c r="T118" s="43">
        <f t="shared" si="30"/>
        <v>309.4033228119801</v>
      </c>
      <c r="U118" s="15">
        <f t="shared" si="31"/>
        <v>484.37768</v>
      </c>
      <c r="V118" s="43">
        <f t="shared" si="41"/>
        <v>0</v>
      </c>
      <c r="W118" s="23">
        <f t="shared" si="42"/>
        <v>309.4033228119801</v>
      </c>
      <c r="X118" s="43">
        <f t="shared" si="36"/>
        <v>-1.1683298468983594</v>
      </c>
      <c r="Y118" s="23">
        <f t="shared" si="32"/>
        <v>175.10576000000003</v>
      </c>
      <c r="Z118" s="47">
        <f t="shared" si="33"/>
        <v>515.05704933275115</v>
      </c>
      <c r="AA118" s="6">
        <f t="shared" si="34"/>
        <v>0.94043500739870312</v>
      </c>
      <c r="AB118" s="4" t="s">
        <v>133</v>
      </c>
      <c r="AT118" s="1">
        <v>0.9</v>
      </c>
      <c r="AU118" s="1">
        <v>1</v>
      </c>
    </row>
    <row r="119" spans="2:47" x14ac:dyDescent="0.25">
      <c r="B119" s="16" t="s">
        <v>134</v>
      </c>
      <c r="C119" s="4">
        <v>333.18</v>
      </c>
      <c r="D119" s="8">
        <v>211.91</v>
      </c>
      <c r="E119" s="8">
        <v>116.79</v>
      </c>
      <c r="F119" s="15">
        <f t="shared" si="28"/>
        <v>241.96229499655519</v>
      </c>
      <c r="G119" s="8">
        <v>0.87</v>
      </c>
      <c r="H119" s="34">
        <v>314.6096</v>
      </c>
      <c r="I119" s="47">
        <f t="shared" si="35"/>
        <v>251.68768</v>
      </c>
      <c r="J119" s="15">
        <f t="shared" si="37"/>
        <v>188.76576</v>
      </c>
      <c r="K119" s="47">
        <f t="shared" si="39"/>
        <v>556.57189499655522</v>
      </c>
      <c r="L119" s="15">
        <f t="shared" si="38"/>
        <v>463.59767999999997</v>
      </c>
      <c r="M119" s="47">
        <f t="shared" si="43"/>
        <v>305.55576000000002</v>
      </c>
      <c r="N119" s="15">
        <f t="shared" si="44"/>
        <v>0.83295201243115102</v>
      </c>
      <c r="O119" s="4">
        <v>447.74</v>
      </c>
      <c r="Q119" s="14">
        <v>1</v>
      </c>
      <c r="R119" s="43">
        <f t="shared" si="40"/>
        <v>0</v>
      </c>
      <c r="S119" s="23">
        <f t="shared" si="29"/>
        <v>556.57189499655522</v>
      </c>
      <c r="T119" s="43">
        <f t="shared" si="30"/>
        <v>307.97640396412532</v>
      </c>
      <c r="U119" s="15">
        <f t="shared" si="31"/>
        <v>463.59767999999997</v>
      </c>
      <c r="V119" s="43">
        <f t="shared" si="41"/>
        <v>0</v>
      </c>
      <c r="W119" s="23">
        <f t="shared" si="42"/>
        <v>307.97640396412532</v>
      </c>
      <c r="X119" s="43">
        <f t="shared" si="36"/>
        <v>-1.426918847854779</v>
      </c>
      <c r="Y119" s="23">
        <f t="shared" si="32"/>
        <v>175.55576000000002</v>
      </c>
      <c r="Z119" s="47">
        <f t="shared" si="33"/>
        <v>495.72435260995599</v>
      </c>
      <c r="AA119" s="6">
        <f t="shared" si="34"/>
        <v>0.93519246645678955</v>
      </c>
      <c r="AB119" s="4" t="s">
        <v>134</v>
      </c>
      <c r="AT119" s="1">
        <v>0.9</v>
      </c>
      <c r="AU119" s="1">
        <v>1</v>
      </c>
    </row>
    <row r="120" spans="2:47" x14ac:dyDescent="0.25">
      <c r="B120" s="16" t="s">
        <v>135</v>
      </c>
      <c r="C120" s="4">
        <v>378.18</v>
      </c>
      <c r="D120" s="8">
        <v>236.24</v>
      </c>
      <c r="E120" s="8">
        <v>117.88</v>
      </c>
      <c r="F120" s="15">
        <f t="shared" si="28"/>
        <v>264.01710550644253</v>
      </c>
      <c r="G120" s="8">
        <v>0.89</v>
      </c>
      <c r="H120" s="34">
        <v>314.6096</v>
      </c>
      <c r="I120" s="47">
        <f t="shared" si="35"/>
        <v>251.68768</v>
      </c>
      <c r="J120" s="15">
        <f t="shared" si="37"/>
        <v>188.76576</v>
      </c>
      <c r="K120" s="47">
        <f t="shared" si="39"/>
        <v>578.62670550644248</v>
      </c>
      <c r="L120" s="15">
        <f t="shared" si="38"/>
        <v>487.92768000000001</v>
      </c>
      <c r="M120" s="47">
        <f t="shared" si="43"/>
        <v>306.64576</v>
      </c>
      <c r="N120" s="15">
        <f t="shared" si="44"/>
        <v>0.8432512280485599</v>
      </c>
      <c r="O120" s="4">
        <v>444.81</v>
      </c>
      <c r="Q120" s="14">
        <v>1</v>
      </c>
      <c r="R120" s="43">
        <f t="shared" si="40"/>
        <v>0</v>
      </c>
      <c r="S120" s="23">
        <f t="shared" si="29"/>
        <v>578.62670550644248</v>
      </c>
      <c r="T120" s="43">
        <f t="shared" si="30"/>
        <v>311.02322005769418</v>
      </c>
      <c r="U120" s="15">
        <f t="shared" si="31"/>
        <v>487.92768000000001</v>
      </c>
      <c r="V120" s="43">
        <f t="shared" si="41"/>
        <v>0</v>
      </c>
      <c r="W120" s="23">
        <f t="shared" si="42"/>
        <v>311.02322005769418</v>
      </c>
      <c r="X120" s="43">
        <f t="shared" si="36"/>
        <v>3.0468160935688502</v>
      </c>
      <c r="Y120" s="23">
        <f t="shared" si="32"/>
        <v>176.64576</v>
      </c>
      <c r="Z120" s="47">
        <f t="shared" si="33"/>
        <v>518.9192089681784</v>
      </c>
      <c r="AA120" s="6">
        <f t="shared" si="34"/>
        <v>0.94027677443314905</v>
      </c>
      <c r="AB120" s="4" t="s">
        <v>135</v>
      </c>
      <c r="AT120" s="1">
        <v>0.9</v>
      </c>
      <c r="AU120" s="1">
        <v>1</v>
      </c>
    </row>
    <row r="121" spans="2:47" x14ac:dyDescent="0.25">
      <c r="B121" s="16" t="s">
        <v>136</v>
      </c>
      <c r="C121" s="4">
        <v>303.02</v>
      </c>
      <c r="D121" s="8">
        <v>231.14</v>
      </c>
      <c r="E121" s="8">
        <v>114.93</v>
      </c>
      <c r="F121" s="15">
        <f t="shared" si="28"/>
        <v>258.13679416154525</v>
      </c>
      <c r="G121" s="8">
        <v>0.89</v>
      </c>
      <c r="H121" s="34">
        <v>314.6096</v>
      </c>
      <c r="I121" s="47">
        <f t="shared" si="35"/>
        <v>251.68768</v>
      </c>
      <c r="J121" s="15">
        <f t="shared" si="37"/>
        <v>188.76576</v>
      </c>
      <c r="K121" s="47">
        <f t="shared" si="39"/>
        <v>572.74639416154525</v>
      </c>
      <c r="L121" s="15">
        <f t="shared" si="38"/>
        <v>482.82767999999999</v>
      </c>
      <c r="M121" s="47">
        <f t="shared" si="43"/>
        <v>303.69576000000001</v>
      </c>
      <c r="N121" s="15">
        <f t="shared" si="44"/>
        <v>0.8430043120687315</v>
      </c>
      <c r="O121" s="4">
        <v>445.52</v>
      </c>
      <c r="Q121" s="14">
        <v>1</v>
      </c>
      <c r="R121" s="43">
        <f t="shared" si="40"/>
        <v>0</v>
      </c>
      <c r="S121" s="23">
        <f t="shared" si="29"/>
        <v>572.74639416154525</v>
      </c>
      <c r="T121" s="43">
        <f t="shared" si="30"/>
        <v>308.08418240940216</v>
      </c>
      <c r="U121" s="15">
        <f t="shared" si="31"/>
        <v>482.82767999999999</v>
      </c>
      <c r="V121" s="43">
        <f t="shared" si="41"/>
        <v>0</v>
      </c>
      <c r="W121" s="23">
        <f t="shared" si="42"/>
        <v>308.08418240940216</v>
      </c>
      <c r="X121" s="43">
        <f t="shared" si="36"/>
        <v>-2.9390376482920146</v>
      </c>
      <c r="Y121" s="23">
        <f t="shared" si="32"/>
        <v>173.69576000000001</v>
      </c>
      <c r="Z121" s="47">
        <f t="shared" si="33"/>
        <v>513.12063456477756</v>
      </c>
      <c r="AA121" s="6">
        <f t="shared" si="34"/>
        <v>0.94096328908995897</v>
      </c>
      <c r="AB121" s="4" t="s">
        <v>136</v>
      </c>
      <c r="AT121" s="1">
        <v>0.9</v>
      </c>
      <c r="AU121" s="1">
        <v>1</v>
      </c>
    </row>
    <row r="122" spans="2:47" x14ac:dyDescent="0.25">
      <c r="B122" s="16" t="s">
        <v>137</v>
      </c>
      <c r="C122" s="4">
        <v>395.5</v>
      </c>
      <c r="D122" s="8">
        <v>259.48</v>
      </c>
      <c r="E122" s="8">
        <v>114.44</v>
      </c>
      <c r="F122" s="15">
        <f t="shared" si="28"/>
        <v>283.59545835573607</v>
      </c>
      <c r="G122" s="8">
        <v>0.91</v>
      </c>
      <c r="H122" s="34">
        <v>314.6096</v>
      </c>
      <c r="I122" s="47">
        <f t="shared" si="35"/>
        <v>251.68768</v>
      </c>
      <c r="J122" s="15">
        <f t="shared" si="37"/>
        <v>188.76576</v>
      </c>
      <c r="K122" s="47">
        <f t="shared" si="39"/>
        <v>598.20505835573613</v>
      </c>
      <c r="L122" s="15">
        <f t="shared" si="38"/>
        <v>511.16768000000002</v>
      </c>
      <c r="M122" s="47">
        <f t="shared" si="43"/>
        <v>303.20576</v>
      </c>
      <c r="N122" s="15">
        <f t="shared" si="44"/>
        <v>0.85450243668120673</v>
      </c>
      <c r="O122" s="4">
        <v>444.48</v>
      </c>
      <c r="Q122" s="14">
        <v>1</v>
      </c>
      <c r="R122" s="43">
        <f t="shared" si="40"/>
        <v>0</v>
      </c>
      <c r="S122" s="23">
        <f t="shared" si="29"/>
        <v>598.20505835573613</v>
      </c>
      <c r="T122" s="43">
        <f t="shared" si="30"/>
        <v>310.73605321205855</v>
      </c>
      <c r="U122" s="15">
        <f t="shared" si="31"/>
        <v>511.16768000000002</v>
      </c>
      <c r="V122" s="43">
        <f t="shared" si="41"/>
        <v>0</v>
      </c>
      <c r="W122" s="23">
        <f t="shared" si="42"/>
        <v>310.73605321205855</v>
      </c>
      <c r="X122" s="43">
        <f t="shared" si="36"/>
        <v>2.65187080265639</v>
      </c>
      <c r="Y122" s="23">
        <f t="shared" si="32"/>
        <v>173.20576</v>
      </c>
      <c r="Z122" s="47">
        <f t="shared" si="33"/>
        <v>539.71532530933382</v>
      </c>
      <c r="AA122" s="6">
        <f t="shared" si="34"/>
        <v>0.94710610581055499</v>
      </c>
      <c r="AB122" s="4" t="s">
        <v>137</v>
      </c>
      <c r="AT122" s="1">
        <v>0.9</v>
      </c>
      <c r="AU122" s="1">
        <v>1</v>
      </c>
    </row>
    <row r="123" spans="2:47" x14ac:dyDescent="0.25">
      <c r="B123" s="16" t="s">
        <v>138</v>
      </c>
      <c r="C123" s="4">
        <v>389</v>
      </c>
      <c r="D123" s="8">
        <v>258.58</v>
      </c>
      <c r="E123" s="8">
        <v>116.85</v>
      </c>
      <c r="F123" s="15">
        <f t="shared" si="28"/>
        <v>283.75612574885497</v>
      </c>
      <c r="G123" s="8">
        <v>0.91</v>
      </c>
      <c r="H123" s="34">
        <v>314.6096</v>
      </c>
      <c r="I123" s="47">
        <f t="shared" si="35"/>
        <v>251.68768</v>
      </c>
      <c r="J123" s="15">
        <f t="shared" si="37"/>
        <v>188.76576</v>
      </c>
      <c r="K123" s="47">
        <f t="shared" si="39"/>
        <v>598.36572574885497</v>
      </c>
      <c r="L123" s="15">
        <f t="shared" si="38"/>
        <v>510.26767999999998</v>
      </c>
      <c r="M123" s="47">
        <f t="shared" si="43"/>
        <v>305.61576000000002</v>
      </c>
      <c r="N123" s="15">
        <f t="shared" si="44"/>
        <v>0.85276889708447079</v>
      </c>
      <c r="O123" s="4">
        <v>444.61</v>
      </c>
      <c r="Q123" s="14">
        <v>1</v>
      </c>
      <c r="R123" s="43">
        <f t="shared" si="40"/>
        <v>0</v>
      </c>
      <c r="S123" s="23">
        <f t="shared" si="29"/>
        <v>598.36572574885497</v>
      </c>
      <c r="T123" s="43">
        <f t="shared" si="30"/>
        <v>312.5194977891324</v>
      </c>
      <c r="U123" s="15">
        <f t="shared" si="31"/>
        <v>510.26767999999998</v>
      </c>
      <c r="V123" s="43">
        <f t="shared" si="41"/>
        <v>0</v>
      </c>
      <c r="W123" s="23">
        <f t="shared" si="42"/>
        <v>312.5194977891324</v>
      </c>
      <c r="X123" s="43">
        <f t="shared" si="36"/>
        <v>1.7834445770738512</v>
      </c>
      <c r="Y123" s="23">
        <f t="shared" si="32"/>
        <v>175.61576000000002</v>
      </c>
      <c r="Z123" s="47">
        <f t="shared" si="33"/>
        <v>539.64247461903881</v>
      </c>
      <c r="AA123" s="6">
        <f t="shared" si="34"/>
        <v>0.94556619243180218</v>
      </c>
      <c r="AB123" s="4" t="s">
        <v>138</v>
      </c>
      <c r="AT123" s="1">
        <v>0.9</v>
      </c>
      <c r="AU123" s="1">
        <v>1</v>
      </c>
    </row>
    <row r="124" spans="2:47" x14ac:dyDescent="0.25">
      <c r="B124" s="16" t="s">
        <v>139</v>
      </c>
      <c r="C124" s="4">
        <v>367.82</v>
      </c>
      <c r="D124" s="8">
        <v>246.85</v>
      </c>
      <c r="E124" s="8">
        <v>117.81</v>
      </c>
      <c r="F124" s="15">
        <f t="shared" si="28"/>
        <v>273.52169676279794</v>
      </c>
      <c r="G124" s="8">
        <v>0.9</v>
      </c>
      <c r="H124" s="34">
        <v>314.6096</v>
      </c>
      <c r="I124" s="47">
        <f t="shared" si="35"/>
        <v>251.68768</v>
      </c>
      <c r="J124" s="15">
        <f t="shared" si="37"/>
        <v>188.76576</v>
      </c>
      <c r="K124" s="47">
        <f t="shared" si="39"/>
        <v>588.131296762798</v>
      </c>
      <c r="L124" s="15">
        <f t="shared" si="38"/>
        <v>498.53768000000002</v>
      </c>
      <c r="M124" s="47">
        <f t="shared" si="43"/>
        <v>306.57576</v>
      </c>
      <c r="N124" s="15">
        <f t="shared" si="44"/>
        <v>0.84766391916917083</v>
      </c>
      <c r="O124" s="4">
        <v>444.27</v>
      </c>
      <c r="Q124" s="14">
        <v>1</v>
      </c>
      <c r="R124" s="43">
        <f t="shared" si="40"/>
        <v>0</v>
      </c>
      <c r="S124" s="23">
        <f t="shared" si="29"/>
        <v>588.131296762798</v>
      </c>
      <c r="T124" s="43">
        <f t="shared" si="30"/>
        <v>312.02340273144245</v>
      </c>
      <c r="U124" s="15">
        <f t="shared" si="31"/>
        <v>498.53768000000002</v>
      </c>
      <c r="V124" s="43">
        <f t="shared" si="41"/>
        <v>0</v>
      </c>
      <c r="W124" s="23">
        <f t="shared" si="42"/>
        <v>312.02340273144245</v>
      </c>
      <c r="X124" s="43">
        <f t="shared" si="36"/>
        <v>-0.49609505768995632</v>
      </c>
      <c r="Y124" s="23">
        <f t="shared" si="32"/>
        <v>176.57576</v>
      </c>
      <c r="Z124" s="47">
        <f t="shared" si="33"/>
        <v>528.88450289203979</v>
      </c>
      <c r="AA124" s="6">
        <f t="shared" si="34"/>
        <v>0.94262107752052171</v>
      </c>
      <c r="AB124" s="4" t="s">
        <v>139</v>
      </c>
      <c r="AT124" s="1">
        <v>0.9</v>
      </c>
      <c r="AU124" s="1">
        <v>1</v>
      </c>
    </row>
    <row r="125" spans="2:47" x14ac:dyDescent="0.25">
      <c r="B125" s="16" t="s">
        <v>140</v>
      </c>
      <c r="C125" s="4">
        <v>394.62</v>
      </c>
      <c r="D125" s="8">
        <v>231.08</v>
      </c>
      <c r="E125" s="8">
        <v>114.62</v>
      </c>
      <c r="F125" s="15">
        <f t="shared" si="28"/>
        <v>257.94517014280382</v>
      </c>
      <c r="G125" s="8">
        <v>0.89</v>
      </c>
      <c r="H125" s="34">
        <v>314.6096</v>
      </c>
      <c r="I125" s="47">
        <f t="shared" si="35"/>
        <v>251.68768</v>
      </c>
      <c r="J125" s="15">
        <f t="shared" si="37"/>
        <v>188.76576</v>
      </c>
      <c r="K125" s="47">
        <f t="shared" si="39"/>
        <v>572.55477014280382</v>
      </c>
      <c r="L125" s="15">
        <f t="shared" si="38"/>
        <v>482.76768000000004</v>
      </c>
      <c r="M125" s="47">
        <f t="shared" si="43"/>
        <v>303.38576</v>
      </c>
      <c r="N125" s="15">
        <f t="shared" si="44"/>
        <v>0.84318165732789285</v>
      </c>
      <c r="O125" s="4">
        <v>445.88</v>
      </c>
      <c r="Q125" s="14">
        <v>1</v>
      </c>
      <c r="R125" s="43">
        <f t="shared" si="40"/>
        <v>0</v>
      </c>
      <c r="S125" s="23">
        <f t="shared" si="29"/>
        <v>572.55477014280382</v>
      </c>
      <c r="T125" s="43">
        <f t="shared" si="30"/>
        <v>307.82191598503255</v>
      </c>
      <c r="U125" s="15">
        <f t="shared" si="31"/>
        <v>482.76768000000004</v>
      </c>
      <c r="V125" s="43">
        <f t="shared" si="41"/>
        <v>0</v>
      </c>
      <c r="W125" s="23">
        <f t="shared" si="42"/>
        <v>307.82191598503255</v>
      </c>
      <c r="X125" s="43">
        <f t="shared" si="36"/>
        <v>-4.2014867464098984</v>
      </c>
      <c r="Y125" s="23">
        <f t="shared" si="32"/>
        <v>173.38576</v>
      </c>
      <c r="Z125" s="47">
        <f t="shared" si="33"/>
        <v>512.95931088475243</v>
      </c>
      <c r="AA125" s="6">
        <f t="shared" si="34"/>
        <v>0.9411422499911779</v>
      </c>
      <c r="AB125" s="4" t="s">
        <v>140</v>
      </c>
      <c r="AT125" s="1">
        <v>0.9</v>
      </c>
      <c r="AU125" s="1">
        <v>1</v>
      </c>
    </row>
    <row r="126" spans="2:47" x14ac:dyDescent="0.25">
      <c r="B126" s="16" t="s">
        <v>141</v>
      </c>
      <c r="C126" s="4">
        <v>359.3</v>
      </c>
      <c r="D126" s="8">
        <v>247.43</v>
      </c>
      <c r="E126" s="8">
        <v>117.9</v>
      </c>
      <c r="F126" s="15">
        <f t="shared" si="28"/>
        <v>274.08395593321404</v>
      </c>
      <c r="G126" s="8">
        <v>0.9</v>
      </c>
      <c r="H126" s="34">
        <v>314.6096</v>
      </c>
      <c r="I126" s="47">
        <f t="shared" si="35"/>
        <v>251.68768</v>
      </c>
      <c r="J126" s="15">
        <f t="shared" si="37"/>
        <v>188.76576</v>
      </c>
      <c r="K126" s="47">
        <f t="shared" si="39"/>
        <v>588.69355593321404</v>
      </c>
      <c r="L126" s="15">
        <f t="shared" si="38"/>
        <v>499.11768000000001</v>
      </c>
      <c r="M126" s="47">
        <f t="shared" si="43"/>
        <v>306.66575999999998</v>
      </c>
      <c r="N126" s="15">
        <f t="shared" si="44"/>
        <v>0.84783955076386763</v>
      </c>
      <c r="O126" s="4">
        <v>447.11</v>
      </c>
      <c r="Q126" s="14">
        <v>1</v>
      </c>
      <c r="R126" s="43">
        <f t="shared" si="40"/>
        <v>0</v>
      </c>
      <c r="S126" s="23">
        <f t="shared" si="29"/>
        <v>588.69355593321404</v>
      </c>
      <c r="T126" s="43">
        <f t="shared" si="30"/>
        <v>312.15644204262355</v>
      </c>
      <c r="U126" s="15">
        <f t="shared" si="31"/>
        <v>499.11768000000001</v>
      </c>
      <c r="V126" s="43">
        <f t="shared" si="41"/>
        <v>0</v>
      </c>
      <c r="W126" s="23">
        <f t="shared" si="42"/>
        <v>312.15644204262355</v>
      </c>
      <c r="X126" s="43">
        <f t="shared" si="36"/>
        <v>4.3345260575910061</v>
      </c>
      <c r="Y126" s="23">
        <f t="shared" si="32"/>
        <v>176.66575999999998</v>
      </c>
      <c r="Z126" s="47">
        <f t="shared" si="33"/>
        <v>529.46128210187373</v>
      </c>
      <c r="AA126" s="6">
        <f t="shared" si="34"/>
        <v>0.94268966754015582</v>
      </c>
      <c r="AB126" s="4" t="s">
        <v>141</v>
      </c>
      <c r="AT126" s="1">
        <v>0.9</v>
      </c>
      <c r="AU126" s="1">
        <v>1</v>
      </c>
    </row>
    <row r="127" spans="2:47" x14ac:dyDescent="0.25">
      <c r="B127" s="16" t="s">
        <v>142</v>
      </c>
      <c r="C127" s="4">
        <v>321.06</v>
      </c>
      <c r="D127" s="8">
        <v>250.82</v>
      </c>
      <c r="E127" s="8">
        <v>116.62</v>
      </c>
      <c r="F127" s="15">
        <f t="shared" si="28"/>
        <v>276.6060317491287</v>
      </c>
      <c r="G127" s="8">
        <v>0.9</v>
      </c>
      <c r="H127" s="34">
        <v>314.6096</v>
      </c>
      <c r="I127" s="47">
        <f t="shared" si="35"/>
        <v>251.68768</v>
      </c>
      <c r="J127" s="15">
        <f t="shared" si="37"/>
        <v>188.76576</v>
      </c>
      <c r="K127" s="47">
        <f t="shared" si="39"/>
        <v>591.21563174912876</v>
      </c>
      <c r="L127" s="15">
        <f t="shared" si="38"/>
        <v>502.50767999999999</v>
      </c>
      <c r="M127" s="47">
        <f t="shared" si="43"/>
        <v>305.38576</v>
      </c>
      <c r="N127" s="15">
        <f t="shared" si="44"/>
        <v>0.84995668756814891</v>
      </c>
      <c r="O127" s="4">
        <v>448.58</v>
      </c>
      <c r="Q127" s="14">
        <v>1</v>
      </c>
      <c r="R127" s="43">
        <f t="shared" si="40"/>
        <v>0</v>
      </c>
      <c r="S127" s="23">
        <f t="shared" si="29"/>
        <v>591.21563174912876</v>
      </c>
      <c r="T127" s="43">
        <f t="shared" si="30"/>
        <v>311.48347430568293</v>
      </c>
      <c r="U127" s="15">
        <f t="shared" si="31"/>
        <v>502.50767999999999</v>
      </c>
      <c r="V127" s="43">
        <f t="shared" si="41"/>
        <v>0</v>
      </c>
      <c r="W127" s="23">
        <f t="shared" si="42"/>
        <v>311.48347430568293</v>
      </c>
      <c r="X127" s="43">
        <f t="shared" si="36"/>
        <v>-0.6729677369406204</v>
      </c>
      <c r="Y127" s="23">
        <f t="shared" si="32"/>
        <v>175.38576</v>
      </c>
      <c r="Z127" s="47">
        <f t="shared" si="33"/>
        <v>532.23503574056451</v>
      </c>
      <c r="AA127" s="6">
        <f t="shared" si="34"/>
        <v>0.94414618778487369</v>
      </c>
      <c r="AB127" s="4" t="s">
        <v>142</v>
      </c>
      <c r="AT127" s="1">
        <v>0.9</v>
      </c>
      <c r="AU127" s="1">
        <v>1</v>
      </c>
    </row>
    <row r="128" spans="2:47" x14ac:dyDescent="0.25">
      <c r="B128" s="16" t="s">
        <v>143</v>
      </c>
      <c r="C128" s="4">
        <v>267.68</v>
      </c>
      <c r="D128" s="8">
        <v>236.51</v>
      </c>
      <c r="E128" s="8">
        <v>117.75</v>
      </c>
      <c r="F128" s="15">
        <f t="shared" si="28"/>
        <v>264.2007619216871</v>
      </c>
      <c r="G128" s="8">
        <v>0.89</v>
      </c>
      <c r="H128" s="34">
        <v>314.6096</v>
      </c>
      <c r="I128" s="47">
        <f t="shared" si="35"/>
        <v>251.68768</v>
      </c>
      <c r="J128" s="15">
        <f t="shared" si="37"/>
        <v>188.76576</v>
      </c>
      <c r="K128" s="47">
        <f t="shared" si="39"/>
        <v>578.8103619216871</v>
      </c>
      <c r="L128" s="15">
        <f t="shared" si="38"/>
        <v>488.19767999999999</v>
      </c>
      <c r="M128" s="47">
        <f t="shared" si="43"/>
        <v>306.51576</v>
      </c>
      <c r="N128" s="15">
        <f t="shared" si="44"/>
        <v>0.84345013862425122</v>
      </c>
      <c r="O128" s="4">
        <v>449.25</v>
      </c>
      <c r="Q128" s="14">
        <v>1</v>
      </c>
      <c r="R128" s="43">
        <f t="shared" si="40"/>
        <v>0</v>
      </c>
      <c r="S128" s="23">
        <f t="shared" si="29"/>
        <v>578.8103619216871</v>
      </c>
      <c r="T128" s="43">
        <f t="shared" si="30"/>
        <v>310.9412489692096</v>
      </c>
      <c r="U128" s="15">
        <f t="shared" si="31"/>
        <v>488.19767999999999</v>
      </c>
      <c r="V128" s="43">
        <f t="shared" si="41"/>
        <v>0</v>
      </c>
      <c r="W128" s="23">
        <f t="shared" si="42"/>
        <v>310.9412489692096</v>
      </c>
      <c r="X128" s="43">
        <f t="shared" si="36"/>
        <v>-0.54222533647333648</v>
      </c>
      <c r="Y128" s="23">
        <f t="shared" si="32"/>
        <v>176.51576</v>
      </c>
      <c r="Z128" s="47">
        <f t="shared" si="33"/>
        <v>519.12887444810849</v>
      </c>
      <c r="AA128" s="6">
        <f t="shared" si="34"/>
        <v>0.94041711804030981</v>
      </c>
      <c r="AB128" s="4" t="s">
        <v>143</v>
      </c>
      <c r="AT128" s="1">
        <v>0.9</v>
      </c>
      <c r="AU128" s="1">
        <v>1</v>
      </c>
    </row>
    <row r="129" spans="2:47" x14ac:dyDescent="0.25">
      <c r="B129" s="16" t="s">
        <v>144</v>
      </c>
      <c r="C129" s="4">
        <v>346.36</v>
      </c>
      <c r="D129" s="8">
        <v>265.81</v>
      </c>
      <c r="E129" s="8">
        <v>117.08</v>
      </c>
      <c r="F129" s="15">
        <f t="shared" si="28"/>
        <v>290.45254775952645</v>
      </c>
      <c r="G129" s="8">
        <v>0.91</v>
      </c>
      <c r="H129" s="34">
        <v>314.6096</v>
      </c>
      <c r="I129" s="47">
        <f t="shared" si="35"/>
        <v>251.68768</v>
      </c>
      <c r="J129" s="15">
        <f t="shared" si="37"/>
        <v>188.76576</v>
      </c>
      <c r="K129" s="47">
        <f t="shared" si="39"/>
        <v>605.0621477595264</v>
      </c>
      <c r="L129" s="15">
        <f t="shared" si="38"/>
        <v>517.49767999999995</v>
      </c>
      <c r="M129" s="47">
        <f t="shared" si="43"/>
        <v>305.84575999999998</v>
      </c>
      <c r="N129" s="15">
        <f t="shared" si="44"/>
        <v>0.85528020867977395</v>
      </c>
      <c r="O129" s="4">
        <v>449.55</v>
      </c>
      <c r="Q129" s="14">
        <v>1</v>
      </c>
      <c r="R129" s="43">
        <f t="shared" si="40"/>
        <v>0</v>
      </c>
      <c r="S129" s="23">
        <f t="shared" si="29"/>
        <v>605.0621477595264</v>
      </c>
      <c r="T129" s="43">
        <f t="shared" si="30"/>
        <v>313.52249336529047</v>
      </c>
      <c r="U129" s="15">
        <f t="shared" si="31"/>
        <v>517.49767999999995</v>
      </c>
      <c r="V129" s="43">
        <f t="shared" si="41"/>
        <v>0</v>
      </c>
      <c r="W129" s="23">
        <f t="shared" si="42"/>
        <v>313.52249336529047</v>
      </c>
      <c r="X129" s="43">
        <f t="shared" si="36"/>
        <v>2.5812443960808764</v>
      </c>
      <c r="Y129" s="23">
        <f t="shared" si="32"/>
        <v>175.84575999999998</v>
      </c>
      <c r="Z129" s="47">
        <f t="shared" si="33"/>
        <v>546.55793847986502</v>
      </c>
      <c r="AA129" s="6">
        <f t="shared" si="34"/>
        <v>0.946830415526138</v>
      </c>
      <c r="AB129" s="4" t="s">
        <v>144</v>
      </c>
      <c r="AT129" s="1">
        <v>0.9</v>
      </c>
      <c r="AU129" s="1">
        <v>1</v>
      </c>
    </row>
    <row r="130" spans="2:47" x14ac:dyDescent="0.25">
      <c r="B130" s="16" t="s">
        <v>145</v>
      </c>
      <c r="C130" s="4">
        <v>402.14</v>
      </c>
      <c r="D130" s="8">
        <v>254.62</v>
      </c>
      <c r="E130" s="8">
        <v>117.23</v>
      </c>
      <c r="F130" s="15">
        <f t="shared" si="28"/>
        <v>280.3109296834499</v>
      </c>
      <c r="G130" s="8">
        <v>0.9</v>
      </c>
      <c r="H130" s="34">
        <v>314.6096</v>
      </c>
      <c r="I130" s="47">
        <f t="shared" si="35"/>
        <v>251.68768</v>
      </c>
      <c r="J130" s="15">
        <f t="shared" si="37"/>
        <v>188.76576</v>
      </c>
      <c r="K130" s="47">
        <f t="shared" si="39"/>
        <v>594.9205296834499</v>
      </c>
      <c r="L130" s="15">
        <f t="shared" si="38"/>
        <v>506.30768</v>
      </c>
      <c r="M130" s="47">
        <f t="shared" si="43"/>
        <v>305.99576000000002</v>
      </c>
      <c r="N130" s="15">
        <f t="shared" si="44"/>
        <v>0.8510509467027475</v>
      </c>
      <c r="O130" s="4">
        <v>451.22</v>
      </c>
      <c r="Q130" s="14">
        <v>1</v>
      </c>
      <c r="R130" s="43">
        <f t="shared" si="40"/>
        <v>0</v>
      </c>
      <c r="S130" s="23">
        <f t="shared" si="29"/>
        <v>594.9205296834499</v>
      </c>
      <c r="T130" s="43">
        <f t="shared" si="30"/>
        <v>312.38272969524769</v>
      </c>
      <c r="U130" s="15">
        <f t="shared" si="31"/>
        <v>506.30768</v>
      </c>
      <c r="V130" s="43">
        <f t="shared" si="41"/>
        <v>0</v>
      </c>
      <c r="W130" s="23">
        <f t="shared" si="42"/>
        <v>312.38272969524769</v>
      </c>
      <c r="X130" s="43">
        <f t="shared" si="36"/>
        <v>-1.1397636700427825</v>
      </c>
      <c r="Y130" s="23">
        <f t="shared" si="32"/>
        <v>175.99576000000002</v>
      </c>
      <c r="Z130" s="47">
        <f t="shared" si="33"/>
        <v>536.02422927043142</v>
      </c>
      <c r="AA130" s="6">
        <f t="shared" si="34"/>
        <v>0.94456118278295398</v>
      </c>
      <c r="AB130" s="4" t="s">
        <v>145</v>
      </c>
      <c r="AT130" s="1">
        <v>0.9</v>
      </c>
      <c r="AU130" s="1">
        <v>1</v>
      </c>
    </row>
    <row r="131" spans="2:47" x14ac:dyDescent="0.25">
      <c r="B131" s="16" t="s">
        <v>146</v>
      </c>
      <c r="C131" s="4">
        <v>361.42</v>
      </c>
      <c r="D131" s="8">
        <v>265.95999999999998</v>
      </c>
      <c r="E131" s="8">
        <v>120.98</v>
      </c>
      <c r="F131" s="15">
        <f t="shared" si="28"/>
        <v>292.18295980429792</v>
      </c>
      <c r="G131" s="8">
        <v>0.91</v>
      </c>
      <c r="H131" s="34">
        <v>314.6096</v>
      </c>
      <c r="I131" s="47">
        <f t="shared" si="35"/>
        <v>251.68768</v>
      </c>
      <c r="J131" s="15">
        <f t="shared" si="37"/>
        <v>188.76576</v>
      </c>
      <c r="K131" s="47">
        <f t="shared" si="39"/>
        <v>606.79255980429798</v>
      </c>
      <c r="L131" s="15">
        <f t="shared" si="38"/>
        <v>517.64768000000004</v>
      </c>
      <c r="M131" s="47">
        <f t="shared" si="43"/>
        <v>309.74576000000002</v>
      </c>
      <c r="N131" s="15">
        <f t="shared" si="44"/>
        <v>0.8530883769684835</v>
      </c>
      <c r="O131" s="4">
        <v>451.45</v>
      </c>
      <c r="Q131" s="14">
        <v>1</v>
      </c>
      <c r="R131" s="43">
        <f t="shared" si="40"/>
        <v>0</v>
      </c>
      <c r="S131" s="23">
        <f t="shared" si="29"/>
        <v>606.79255980429798</v>
      </c>
      <c r="T131" s="43">
        <f t="shared" si="30"/>
        <v>316.60399559144884</v>
      </c>
      <c r="U131" s="15">
        <f t="shared" si="31"/>
        <v>517.64768000000004</v>
      </c>
      <c r="V131" s="43">
        <f t="shared" si="41"/>
        <v>0</v>
      </c>
      <c r="W131" s="23">
        <f t="shared" si="42"/>
        <v>316.60399559144884</v>
      </c>
      <c r="X131" s="43">
        <f t="shared" si="36"/>
        <v>4.221265896201146</v>
      </c>
      <c r="Y131" s="23">
        <f t="shared" si="32"/>
        <v>179.74576000000002</v>
      </c>
      <c r="Z131" s="47">
        <f t="shared" si="33"/>
        <v>547.96684101080427</v>
      </c>
      <c r="AA131" s="6">
        <f t="shared" si="34"/>
        <v>0.94466971586295956</v>
      </c>
      <c r="AB131" s="4" t="s">
        <v>146</v>
      </c>
      <c r="AT131" s="1">
        <v>0.9</v>
      </c>
      <c r="AU131" s="1">
        <v>1</v>
      </c>
    </row>
    <row r="132" spans="2:47" x14ac:dyDescent="0.25">
      <c r="B132" s="16" t="s">
        <v>147</v>
      </c>
      <c r="C132" s="4">
        <v>413.94</v>
      </c>
      <c r="D132" s="8">
        <v>246.69</v>
      </c>
      <c r="E132" s="8">
        <v>120.89</v>
      </c>
      <c r="F132" s="15">
        <f t="shared" ref="F132:F195" si="45">SQRT((D132)^2+(E132)^2)</f>
        <v>274.71867100726882</v>
      </c>
      <c r="G132" s="8">
        <v>0.89</v>
      </c>
      <c r="H132" s="34">
        <v>314.6096</v>
      </c>
      <c r="I132" s="47">
        <f t="shared" si="35"/>
        <v>251.68768</v>
      </c>
      <c r="J132" s="15">
        <f t="shared" si="37"/>
        <v>188.76576</v>
      </c>
      <c r="K132" s="47">
        <f t="shared" si="39"/>
        <v>589.32827100726877</v>
      </c>
      <c r="L132" s="15">
        <f t="shared" si="38"/>
        <v>498.37768</v>
      </c>
      <c r="M132" s="47">
        <f t="shared" si="43"/>
        <v>309.65575999999999</v>
      </c>
      <c r="N132" s="15">
        <f t="shared" si="44"/>
        <v>0.8456707484067959</v>
      </c>
      <c r="O132" s="4">
        <v>452.65</v>
      </c>
      <c r="Q132" s="14">
        <v>1</v>
      </c>
      <c r="R132" s="43">
        <f t="shared" si="40"/>
        <v>0</v>
      </c>
      <c r="S132" s="23">
        <f t="shared" ref="S132:S195" si="46">L132/N132</f>
        <v>589.32827100726877</v>
      </c>
      <c r="T132" s="43">
        <f t="shared" ref="T132:T195" si="47">S132*SIN(ACOS(N132))</f>
        <v>314.52742183509906</v>
      </c>
      <c r="U132" s="15">
        <f t="shared" ref="U132:U195" si="48">L132/Q132</f>
        <v>498.37768</v>
      </c>
      <c r="V132" s="43">
        <f t="shared" si="41"/>
        <v>0</v>
      </c>
      <c r="W132" s="23">
        <f t="shared" si="42"/>
        <v>314.52742183509906</v>
      </c>
      <c r="X132" s="43">
        <f t="shared" si="36"/>
        <v>-2.0765737563497737</v>
      </c>
      <c r="Y132" s="23">
        <f t="shared" ref="Y132:Y195" si="49">M132-$AC$4</f>
        <v>179.65575999999999</v>
      </c>
      <c r="Z132" s="47">
        <f t="shared" ref="Z132:Z195" si="50">IF(Y132&gt;1,SQRT((L132)^2+(Y132)^2),0)</f>
        <v>529.77023701163125</v>
      </c>
      <c r="AA132" s="6">
        <f t="shared" ref="AA132:AA195" si="51">IF(Z132&gt;0,L132/Z132,1)</f>
        <v>0.94074307158380055</v>
      </c>
      <c r="AB132" s="4" t="s">
        <v>147</v>
      </c>
      <c r="AT132" s="1">
        <v>0.9</v>
      </c>
      <c r="AU132" s="1">
        <v>1</v>
      </c>
    </row>
    <row r="133" spans="2:47" x14ac:dyDescent="0.25">
      <c r="B133" s="16" t="s">
        <v>148</v>
      </c>
      <c r="C133" s="4">
        <v>389.32</v>
      </c>
      <c r="D133" s="8">
        <v>240.65</v>
      </c>
      <c r="E133" s="8">
        <v>116.86</v>
      </c>
      <c r="F133" s="15">
        <f t="shared" si="45"/>
        <v>267.52323656086401</v>
      </c>
      <c r="G133" s="8">
        <v>0.9</v>
      </c>
      <c r="H133" s="34">
        <v>314.6096</v>
      </c>
      <c r="I133" s="47">
        <f t="shared" ref="I133:I196" si="52">0.8*H133</f>
        <v>251.68768</v>
      </c>
      <c r="J133" s="15">
        <f t="shared" si="37"/>
        <v>188.76576</v>
      </c>
      <c r="K133" s="47">
        <f t="shared" si="39"/>
        <v>582.13283656086401</v>
      </c>
      <c r="L133" s="15">
        <f t="shared" si="38"/>
        <v>492.33767999999998</v>
      </c>
      <c r="M133" s="47">
        <f t="shared" si="43"/>
        <v>305.62576000000001</v>
      </c>
      <c r="N133" s="15">
        <f t="shared" si="44"/>
        <v>0.84574799612514961</v>
      </c>
      <c r="O133" s="4">
        <v>452.69</v>
      </c>
      <c r="Q133" s="14">
        <v>1</v>
      </c>
      <c r="R133" s="43">
        <f t="shared" si="40"/>
        <v>0</v>
      </c>
      <c r="S133" s="23">
        <f t="shared" si="46"/>
        <v>582.13283656086401</v>
      </c>
      <c r="T133" s="43">
        <f t="shared" si="47"/>
        <v>310.61591758088508</v>
      </c>
      <c r="U133" s="15">
        <f t="shared" si="48"/>
        <v>492.33767999999998</v>
      </c>
      <c r="V133" s="43">
        <f t="shared" si="41"/>
        <v>0</v>
      </c>
      <c r="W133" s="23">
        <f t="shared" si="42"/>
        <v>310.61591758088508</v>
      </c>
      <c r="X133" s="43">
        <f t="shared" ref="X133:X196" si="53">W133-W132</f>
        <v>-3.9115042542139804</v>
      </c>
      <c r="Y133" s="23">
        <f t="shared" si="49"/>
        <v>175.62576000000001</v>
      </c>
      <c r="Z133" s="47">
        <f t="shared" si="50"/>
        <v>522.72440035200191</v>
      </c>
      <c r="AA133" s="6">
        <f t="shared" si="51"/>
        <v>0.94186856337385527</v>
      </c>
      <c r="AB133" s="4" t="s">
        <v>148</v>
      </c>
      <c r="AT133" s="1">
        <v>0.9</v>
      </c>
      <c r="AU133" s="1">
        <v>1</v>
      </c>
    </row>
    <row r="134" spans="2:47" x14ac:dyDescent="0.25">
      <c r="B134" s="16" t="s">
        <v>149</v>
      </c>
      <c r="C134" s="4">
        <v>263.44</v>
      </c>
      <c r="D134" s="8">
        <v>216.86</v>
      </c>
      <c r="E134" s="8">
        <v>118.25</v>
      </c>
      <c r="F134" s="15">
        <f t="shared" si="45"/>
        <v>247.00470056256015</v>
      </c>
      <c r="G134" s="8">
        <v>0.89</v>
      </c>
      <c r="H134" s="34">
        <v>314.6096</v>
      </c>
      <c r="I134" s="47">
        <f t="shared" si="52"/>
        <v>251.68768</v>
      </c>
      <c r="J134" s="15">
        <f t="shared" si="37"/>
        <v>188.76576</v>
      </c>
      <c r="K134" s="47">
        <f t="shared" si="39"/>
        <v>561.61430056256017</v>
      </c>
      <c r="L134" s="15">
        <f t="shared" si="38"/>
        <v>468.54768000000001</v>
      </c>
      <c r="M134" s="47">
        <f t="shared" si="43"/>
        <v>307.01576</v>
      </c>
      <c r="N134" s="15">
        <f t="shared" si="44"/>
        <v>0.83428730274614304</v>
      </c>
      <c r="O134" s="4">
        <v>451.61</v>
      </c>
      <c r="Q134" s="14">
        <v>1</v>
      </c>
      <c r="R134" s="43">
        <f t="shared" si="40"/>
        <v>0</v>
      </c>
      <c r="S134" s="23">
        <f t="shared" si="46"/>
        <v>561.61430056256017</v>
      </c>
      <c r="T134" s="43">
        <f t="shared" si="47"/>
        <v>309.63477544195717</v>
      </c>
      <c r="U134" s="15">
        <f t="shared" si="48"/>
        <v>468.54768000000001</v>
      </c>
      <c r="V134" s="43">
        <f t="shared" si="41"/>
        <v>0</v>
      </c>
      <c r="W134" s="23">
        <f t="shared" si="42"/>
        <v>309.63477544195717</v>
      </c>
      <c r="X134" s="43">
        <f t="shared" si="53"/>
        <v>-0.98114213892790758</v>
      </c>
      <c r="Y134" s="23">
        <f t="shared" si="49"/>
        <v>177.01576</v>
      </c>
      <c r="Z134" s="47">
        <f t="shared" si="50"/>
        <v>500.87074951703858</v>
      </c>
      <c r="AA134" s="6">
        <f t="shared" si="51"/>
        <v>0.93546624643542098</v>
      </c>
      <c r="AB134" s="4" t="s">
        <v>149</v>
      </c>
      <c r="AT134" s="1">
        <v>0.9</v>
      </c>
      <c r="AU134" s="1">
        <v>1</v>
      </c>
    </row>
    <row r="135" spans="2:47" x14ac:dyDescent="0.25">
      <c r="B135" s="16" t="s">
        <v>150</v>
      </c>
      <c r="C135" s="4">
        <v>327.14</v>
      </c>
      <c r="D135" s="8">
        <v>245.6</v>
      </c>
      <c r="E135" s="8">
        <v>118.18</v>
      </c>
      <c r="F135" s="15">
        <f t="shared" si="45"/>
        <v>272.55434760795873</v>
      </c>
      <c r="G135" s="8">
        <v>0.89</v>
      </c>
      <c r="H135" s="34">
        <v>314.6096</v>
      </c>
      <c r="I135" s="47">
        <f t="shared" si="52"/>
        <v>251.68768</v>
      </c>
      <c r="J135" s="15">
        <f t="shared" si="37"/>
        <v>188.76576</v>
      </c>
      <c r="K135" s="47">
        <f t="shared" si="39"/>
        <v>587.16394760795879</v>
      </c>
      <c r="L135" s="15">
        <f t="shared" si="38"/>
        <v>497.28768000000002</v>
      </c>
      <c r="M135" s="47">
        <f t="shared" si="43"/>
        <v>306.94576000000001</v>
      </c>
      <c r="N135" s="15">
        <f t="shared" si="44"/>
        <v>0.84693156319609753</v>
      </c>
      <c r="O135" s="4">
        <v>448.89</v>
      </c>
      <c r="Q135" s="14">
        <v>1</v>
      </c>
      <c r="R135" s="43">
        <f t="shared" si="40"/>
        <v>0</v>
      </c>
      <c r="S135" s="23">
        <f t="shared" si="46"/>
        <v>587.16394760795879</v>
      </c>
      <c r="T135" s="43">
        <f t="shared" si="47"/>
        <v>312.19619583008898</v>
      </c>
      <c r="U135" s="15">
        <f t="shared" si="48"/>
        <v>497.28768000000002</v>
      </c>
      <c r="V135" s="43">
        <f t="shared" si="41"/>
        <v>0</v>
      </c>
      <c r="W135" s="23">
        <f t="shared" si="42"/>
        <v>312.19619583008898</v>
      </c>
      <c r="X135" s="43">
        <f t="shared" si="53"/>
        <v>2.5614203881318076</v>
      </c>
      <c r="Y135" s="23">
        <f t="shared" si="49"/>
        <v>176.94576000000001</v>
      </c>
      <c r="Z135" s="47">
        <f t="shared" si="50"/>
        <v>527.83031237487683</v>
      </c>
      <c r="AA135" s="6">
        <f t="shared" si="51"/>
        <v>0.94213550897170761</v>
      </c>
      <c r="AB135" s="4" t="s">
        <v>150</v>
      </c>
      <c r="AT135" s="1">
        <v>0.9</v>
      </c>
      <c r="AU135" s="1">
        <v>1</v>
      </c>
    </row>
    <row r="136" spans="2:47" x14ac:dyDescent="0.25">
      <c r="B136" s="16" t="s">
        <v>151</v>
      </c>
      <c r="C136" s="4">
        <v>406.82</v>
      </c>
      <c r="D136" s="8">
        <v>255.93</v>
      </c>
      <c r="E136" s="8">
        <v>118.05</v>
      </c>
      <c r="F136" s="15">
        <f t="shared" si="45"/>
        <v>281.84387060924354</v>
      </c>
      <c r="G136" s="8">
        <v>0.9</v>
      </c>
      <c r="H136" s="34">
        <v>314.6096</v>
      </c>
      <c r="I136" s="47">
        <f t="shared" si="52"/>
        <v>251.68768</v>
      </c>
      <c r="J136" s="15">
        <f t="shared" si="37"/>
        <v>188.76576</v>
      </c>
      <c r="K136" s="47">
        <f t="shared" si="39"/>
        <v>596.4534706092436</v>
      </c>
      <c r="L136" s="15">
        <f t="shared" si="38"/>
        <v>507.61768000000001</v>
      </c>
      <c r="M136" s="47">
        <f t="shared" si="43"/>
        <v>306.81576000000001</v>
      </c>
      <c r="N136" s="15">
        <f t="shared" si="44"/>
        <v>0.85105998206615707</v>
      </c>
      <c r="O136" s="4">
        <v>449.14</v>
      </c>
      <c r="Q136" s="14">
        <v>1</v>
      </c>
      <c r="R136" s="43">
        <f t="shared" si="40"/>
        <v>0</v>
      </c>
      <c r="S136" s="23">
        <f t="shared" si="46"/>
        <v>596.4534706092436</v>
      </c>
      <c r="T136" s="43">
        <f t="shared" si="47"/>
        <v>313.17891620163283</v>
      </c>
      <c r="U136" s="15">
        <f t="shared" si="48"/>
        <v>507.61768000000001</v>
      </c>
      <c r="V136" s="43">
        <f t="shared" si="41"/>
        <v>0</v>
      </c>
      <c r="W136" s="23">
        <f t="shared" si="42"/>
        <v>313.17891620163283</v>
      </c>
      <c r="X136" s="43">
        <f t="shared" si="53"/>
        <v>0.98272037154384861</v>
      </c>
      <c r="Y136" s="23">
        <f t="shared" si="49"/>
        <v>176.81576000000001</v>
      </c>
      <c r="Z136" s="47">
        <f t="shared" si="50"/>
        <v>537.53094983727215</v>
      </c>
      <c r="AA136" s="6">
        <f t="shared" si="51"/>
        <v>0.94435060930663095</v>
      </c>
      <c r="AB136" s="4" t="s">
        <v>151</v>
      </c>
      <c r="AT136" s="1">
        <v>0.9</v>
      </c>
      <c r="AU136" s="1">
        <v>1</v>
      </c>
    </row>
    <row r="137" spans="2:47" x14ac:dyDescent="0.25">
      <c r="B137" s="16" t="s">
        <v>152</v>
      </c>
      <c r="C137" s="4">
        <v>270.52</v>
      </c>
      <c r="D137" s="8">
        <v>236.4</v>
      </c>
      <c r="E137" s="8">
        <v>118.05</v>
      </c>
      <c r="F137" s="15">
        <f t="shared" si="45"/>
        <v>264.23618696158934</v>
      </c>
      <c r="G137" s="8">
        <v>0.89</v>
      </c>
      <c r="H137" s="34">
        <v>314.6096</v>
      </c>
      <c r="I137" s="47">
        <f t="shared" si="52"/>
        <v>251.68768</v>
      </c>
      <c r="J137" s="15">
        <f t="shared" si="37"/>
        <v>188.76576</v>
      </c>
      <c r="K137" s="47">
        <f t="shared" si="39"/>
        <v>578.84578696158928</v>
      </c>
      <c r="L137" s="15">
        <f t="shared" si="38"/>
        <v>488.08767999999998</v>
      </c>
      <c r="M137" s="47">
        <f t="shared" si="43"/>
        <v>306.81576000000001</v>
      </c>
      <c r="N137" s="15">
        <f t="shared" si="44"/>
        <v>0.84320848660230163</v>
      </c>
      <c r="O137" s="4">
        <v>449.89</v>
      </c>
      <c r="Q137" s="14">
        <v>1</v>
      </c>
      <c r="R137" s="43">
        <f t="shared" si="40"/>
        <v>0</v>
      </c>
      <c r="S137" s="23">
        <f t="shared" si="46"/>
        <v>578.84578696158928</v>
      </c>
      <c r="T137" s="43">
        <f t="shared" si="47"/>
        <v>311.17979001760256</v>
      </c>
      <c r="U137" s="15">
        <f t="shared" si="48"/>
        <v>488.08767999999998</v>
      </c>
      <c r="V137" s="43">
        <f t="shared" si="41"/>
        <v>0</v>
      </c>
      <c r="W137" s="23">
        <f t="shared" si="42"/>
        <v>311.17979001760256</v>
      </c>
      <c r="X137" s="43">
        <f t="shared" si="53"/>
        <v>-1.9991261840302741</v>
      </c>
      <c r="Y137" s="23">
        <f t="shared" si="49"/>
        <v>176.81576000000001</v>
      </c>
      <c r="Z137" s="47">
        <f t="shared" si="50"/>
        <v>519.12753380278332</v>
      </c>
      <c r="AA137" s="6">
        <f t="shared" si="51"/>
        <v>0.94020765268332818</v>
      </c>
      <c r="AB137" s="4" t="s">
        <v>152</v>
      </c>
      <c r="AT137" s="1">
        <v>0.9</v>
      </c>
      <c r="AU137" s="1">
        <v>1</v>
      </c>
    </row>
    <row r="138" spans="2:47" x14ac:dyDescent="0.25">
      <c r="B138" s="16" t="s">
        <v>153</v>
      </c>
      <c r="C138" s="4">
        <v>387.84</v>
      </c>
      <c r="D138" s="8">
        <v>267.83</v>
      </c>
      <c r="E138" s="8">
        <v>121.22</v>
      </c>
      <c r="F138" s="15">
        <f t="shared" si="45"/>
        <v>293.98502904059586</v>
      </c>
      <c r="G138" s="8">
        <v>0.91</v>
      </c>
      <c r="H138" s="34">
        <v>314.6096</v>
      </c>
      <c r="I138" s="47">
        <f t="shared" si="52"/>
        <v>251.68768</v>
      </c>
      <c r="J138" s="15">
        <f t="shared" ref="J138:J201" si="54">SQRT((H138)^2-(I138)^2)</f>
        <v>188.76576</v>
      </c>
      <c r="K138" s="47">
        <f t="shared" si="39"/>
        <v>608.59462904059592</v>
      </c>
      <c r="L138" s="15">
        <f t="shared" si="38"/>
        <v>519.51767999999993</v>
      </c>
      <c r="M138" s="47">
        <f t="shared" si="43"/>
        <v>309.98576000000003</v>
      </c>
      <c r="N138" s="15">
        <f t="shared" si="44"/>
        <v>0.85363500630786182</v>
      </c>
      <c r="O138" s="4">
        <v>449.22</v>
      </c>
      <c r="Q138" s="14">
        <v>1</v>
      </c>
      <c r="R138" s="43">
        <f t="shared" si="40"/>
        <v>0</v>
      </c>
      <c r="S138" s="23">
        <f t="shared" si="46"/>
        <v>608.59462904059592</v>
      </c>
      <c r="T138" s="43">
        <f t="shared" si="47"/>
        <v>316.99968874508096</v>
      </c>
      <c r="U138" s="15">
        <f t="shared" si="48"/>
        <v>519.51767999999993</v>
      </c>
      <c r="V138" s="43">
        <f t="shared" si="41"/>
        <v>0</v>
      </c>
      <c r="W138" s="23">
        <f t="shared" si="42"/>
        <v>316.99968874508096</v>
      </c>
      <c r="X138" s="43">
        <f t="shared" si="53"/>
        <v>5.8198987274784031</v>
      </c>
      <c r="Y138" s="23">
        <f t="shared" si="49"/>
        <v>179.98576000000003</v>
      </c>
      <c r="Z138" s="47">
        <f t="shared" si="50"/>
        <v>549.81223489056686</v>
      </c>
      <c r="AA138" s="6">
        <f t="shared" si="51"/>
        <v>0.94490018051963376</v>
      </c>
      <c r="AB138" s="4" t="s">
        <v>153</v>
      </c>
      <c r="AT138" s="1">
        <v>0.9</v>
      </c>
      <c r="AU138" s="1">
        <v>1</v>
      </c>
    </row>
    <row r="139" spans="2:47" x14ac:dyDescent="0.25">
      <c r="B139" s="16" t="s">
        <v>154</v>
      </c>
      <c r="C139" s="4">
        <v>296.66000000000003</v>
      </c>
      <c r="D139" s="8">
        <v>227.61</v>
      </c>
      <c r="E139" s="8">
        <v>119.61</v>
      </c>
      <c r="F139" s="15">
        <f t="shared" si="45"/>
        <v>257.12421939599545</v>
      </c>
      <c r="G139" s="8">
        <v>0.88</v>
      </c>
      <c r="H139" s="34">
        <v>314.6096</v>
      </c>
      <c r="I139" s="47">
        <f t="shared" si="52"/>
        <v>251.68768</v>
      </c>
      <c r="J139" s="15">
        <f t="shared" si="54"/>
        <v>188.76576</v>
      </c>
      <c r="K139" s="47">
        <f t="shared" si="39"/>
        <v>571.7338193959954</v>
      </c>
      <c r="L139" s="15">
        <f t="shared" ref="L139:L202" si="55">D139+I139</f>
        <v>479.29768000000001</v>
      </c>
      <c r="M139" s="47">
        <f t="shared" si="43"/>
        <v>308.37576000000001</v>
      </c>
      <c r="N139" s="15">
        <f t="shared" si="44"/>
        <v>0.83832312124958963</v>
      </c>
      <c r="O139" s="4">
        <v>450.73</v>
      </c>
      <c r="Q139" s="14">
        <v>1</v>
      </c>
      <c r="R139" s="43">
        <f t="shared" si="40"/>
        <v>0</v>
      </c>
      <c r="S139" s="23">
        <f t="shared" si="46"/>
        <v>571.7338193959954</v>
      </c>
      <c r="T139" s="43">
        <f t="shared" si="47"/>
        <v>311.69423188078127</v>
      </c>
      <c r="U139" s="15">
        <f t="shared" si="48"/>
        <v>479.29768000000001</v>
      </c>
      <c r="V139" s="43">
        <f t="shared" si="41"/>
        <v>0</v>
      </c>
      <c r="W139" s="23">
        <f t="shared" si="42"/>
        <v>311.69423188078127</v>
      </c>
      <c r="X139" s="43">
        <f t="shared" si="53"/>
        <v>-5.3054568642996855</v>
      </c>
      <c r="Y139" s="23">
        <f t="shared" si="49"/>
        <v>178.37576000000001</v>
      </c>
      <c r="Z139" s="47">
        <f t="shared" si="50"/>
        <v>511.41390068022207</v>
      </c>
      <c r="AA139" s="6">
        <f t="shared" si="51"/>
        <v>0.93720111902022052</v>
      </c>
      <c r="AB139" s="4" t="s">
        <v>154</v>
      </c>
      <c r="AT139" s="1">
        <v>0.9</v>
      </c>
      <c r="AU139" s="1">
        <v>1</v>
      </c>
    </row>
    <row r="140" spans="2:47" x14ac:dyDescent="0.25">
      <c r="B140" s="16" t="s">
        <v>155</v>
      </c>
      <c r="C140" s="4">
        <v>283.64</v>
      </c>
      <c r="D140" s="8">
        <v>228.13</v>
      </c>
      <c r="E140" s="8">
        <v>119.39</v>
      </c>
      <c r="F140" s="15">
        <f t="shared" si="45"/>
        <v>257.48256057449794</v>
      </c>
      <c r="G140" s="8">
        <v>0.88</v>
      </c>
      <c r="H140" s="34">
        <v>314.6096</v>
      </c>
      <c r="I140" s="47">
        <f t="shared" si="52"/>
        <v>251.68768</v>
      </c>
      <c r="J140" s="15">
        <f t="shared" si="54"/>
        <v>188.76576</v>
      </c>
      <c r="K140" s="47">
        <f t="shared" ref="K140:K203" si="56">F140+H140</f>
        <v>572.09216057449794</v>
      </c>
      <c r="L140" s="15">
        <f t="shared" si="55"/>
        <v>479.81768</v>
      </c>
      <c r="M140" s="47">
        <f t="shared" si="43"/>
        <v>308.15575999999999</v>
      </c>
      <c r="N140" s="15">
        <f t="shared" si="44"/>
        <v>0.8387069655318552</v>
      </c>
      <c r="O140" s="4">
        <v>451.37</v>
      </c>
      <c r="Q140" s="14">
        <v>1</v>
      </c>
      <c r="R140" s="43">
        <f t="shared" si="40"/>
        <v>0</v>
      </c>
      <c r="S140" s="23">
        <f t="shared" si="46"/>
        <v>572.09216057449794</v>
      </c>
      <c r="T140" s="43">
        <f t="shared" si="47"/>
        <v>311.55165566919186</v>
      </c>
      <c r="U140" s="15">
        <f t="shared" si="48"/>
        <v>479.81768</v>
      </c>
      <c r="V140" s="43">
        <f t="shared" si="41"/>
        <v>0</v>
      </c>
      <c r="W140" s="23">
        <f t="shared" si="42"/>
        <v>311.55165566919186</v>
      </c>
      <c r="X140" s="43">
        <f t="shared" si="53"/>
        <v>-0.14257621158941447</v>
      </c>
      <c r="Y140" s="23">
        <f t="shared" si="49"/>
        <v>178.15575999999999</v>
      </c>
      <c r="Z140" s="47">
        <f t="shared" si="50"/>
        <v>511.82465831743588</v>
      </c>
      <c r="AA140" s="6">
        <f t="shared" si="51"/>
        <v>0.93746495445792877</v>
      </c>
      <c r="AB140" s="4" t="s">
        <v>155</v>
      </c>
      <c r="AT140" s="1">
        <v>0.9</v>
      </c>
      <c r="AU140" s="1">
        <v>1</v>
      </c>
    </row>
    <row r="141" spans="2:47" x14ac:dyDescent="0.25">
      <c r="B141" s="16" t="s">
        <v>156</v>
      </c>
      <c r="C141" s="4">
        <v>381.22</v>
      </c>
      <c r="D141" s="8">
        <v>226.31</v>
      </c>
      <c r="E141" s="8">
        <v>120.31</v>
      </c>
      <c r="F141" s="15">
        <f t="shared" si="45"/>
        <v>256.30199413972571</v>
      </c>
      <c r="G141" s="8">
        <v>0.88</v>
      </c>
      <c r="H141" s="34">
        <v>314.6096</v>
      </c>
      <c r="I141" s="47">
        <f t="shared" si="52"/>
        <v>251.68768</v>
      </c>
      <c r="J141" s="15">
        <f t="shared" si="54"/>
        <v>188.76576</v>
      </c>
      <c r="K141" s="47">
        <f t="shared" si="56"/>
        <v>570.91159413972571</v>
      </c>
      <c r="L141" s="15">
        <f t="shared" si="55"/>
        <v>477.99768</v>
      </c>
      <c r="M141" s="47">
        <f t="shared" si="43"/>
        <v>309.07576</v>
      </c>
      <c r="N141" s="15">
        <f t="shared" si="44"/>
        <v>0.83725341174804413</v>
      </c>
      <c r="O141" s="4">
        <v>450.54</v>
      </c>
      <c r="Q141" s="14">
        <v>1</v>
      </c>
      <c r="R141" s="43">
        <f t="shared" si="40"/>
        <v>0</v>
      </c>
      <c r="S141" s="23">
        <f t="shared" si="46"/>
        <v>570.91159413972571</v>
      </c>
      <c r="T141" s="43">
        <f t="shared" si="47"/>
        <v>312.18306526424595</v>
      </c>
      <c r="U141" s="15">
        <f t="shared" si="48"/>
        <v>477.99768</v>
      </c>
      <c r="V141" s="43">
        <f t="shared" si="41"/>
        <v>0</v>
      </c>
      <c r="W141" s="23">
        <f t="shared" si="42"/>
        <v>312.18306526424595</v>
      </c>
      <c r="X141" s="43">
        <f t="shared" si="53"/>
        <v>0.63140959505409455</v>
      </c>
      <c r="Y141" s="23">
        <f t="shared" si="49"/>
        <v>179.07576</v>
      </c>
      <c r="Z141" s="47">
        <f t="shared" si="50"/>
        <v>510.44089756303816</v>
      </c>
      <c r="AA141" s="6">
        <f t="shared" si="51"/>
        <v>0.93644079516760992</v>
      </c>
      <c r="AB141" s="4" t="s">
        <v>156</v>
      </c>
      <c r="AT141" s="1">
        <v>0.9</v>
      </c>
      <c r="AU141" s="1">
        <v>1</v>
      </c>
    </row>
    <row r="142" spans="2:47" x14ac:dyDescent="0.25">
      <c r="B142" s="16" t="s">
        <v>157</v>
      </c>
      <c r="C142" s="4">
        <v>265.48</v>
      </c>
      <c r="D142" s="8">
        <v>242.29</v>
      </c>
      <c r="E142" s="8">
        <v>119.57</v>
      </c>
      <c r="F142" s="15">
        <f t="shared" si="45"/>
        <v>270.18776619232779</v>
      </c>
      <c r="G142" s="8">
        <v>0.89</v>
      </c>
      <c r="H142" s="34">
        <v>314.6096</v>
      </c>
      <c r="I142" s="47">
        <f t="shared" si="52"/>
        <v>251.68768</v>
      </c>
      <c r="J142" s="15">
        <f t="shared" si="54"/>
        <v>188.76576</v>
      </c>
      <c r="K142" s="47">
        <f t="shared" si="56"/>
        <v>584.79736619232779</v>
      </c>
      <c r="L142" s="15">
        <f t="shared" si="55"/>
        <v>493.97767999999996</v>
      </c>
      <c r="M142" s="47">
        <f t="shared" si="43"/>
        <v>308.33575999999999</v>
      </c>
      <c r="N142" s="15">
        <f t="shared" si="44"/>
        <v>0.8446988795731698</v>
      </c>
      <c r="O142" s="4">
        <v>452.05</v>
      </c>
      <c r="Q142" s="14">
        <v>1</v>
      </c>
      <c r="R142" s="43">
        <f t="shared" ref="R142:R205" si="57">DEGREES(ACOS(Q142))</f>
        <v>0</v>
      </c>
      <c r="S142" s="23">
        <f t="shared" si="46"/>
        <v>584.79736619232779</v>
      </c>
      <c r="T142" s="43">
        <f t="shared" si="47"/>
        <v>313.00800495722336</v>
      </c>
      <c r="U142" s="15">
        <f t="shared" si="48"/>
        <v>493.97767999999996</v>
      </c>
      <c r="V142" s="43">
        <f t="shared" ref="V142:V205" si="58">U142*SIN(ACOS(Q142))</f>
        <v>0</v>
      </c>
      <c r="W142" s="23">
        <f t="shared" ref="W142:W205" si="59">T142-V142</f>
        <v>313.00800495722336</v>
      </c>
      <c r="X142" s="43">
        <f t="shared" si="53"/>
        <v>0.82493969297740932</v>
      </c>
      <c r="Y142" s="23">
        <f t="shared" si="49"/>
        <v>178.33575999999999</v>
      </c>
      <c r="Z142" s="47">
        <f t="shared" si="50"/>
        <v>525.18338857294407</v>
      </c>
      <c r="AA142" s="6">
        <f t="shared" si="51"/>
        <v>0.94058131073464091</v>
      </c>
      <c r="AB142" s="4" t="s">
        <v>157</v>
      </c>
      <c r="AT142" s="1">
        <v>0.9</v>
      </c>
      <c r="AU142" s="1">
        <v>1</v>
      </c>
    </row>
    <row r="143" spans="2:47" x14ac:dyDescent="0.25">
      <c r="B143" s="16" t="s">
        <v>158</v>
      </c>
      <c r="C143" s="4">
        <v>388.9</v>
      </c>
      <c r="D143" s="8">
        <v>252.64</v>
      </c>
      <c r="E143" s="8">
        <v>119.75</v>
      </c>
      <c r="F143" s="15">
        <f t="shared" si="45"/>
        <v>279.58367638329673</v>
      </c>
      <c r="G143" s="8">
        <v>0.9</v>
      </c>
      <c r="H143" s="34">
        <v>314.6096</v>
      </c>
      <c r="I143" s="47">
        <f t="shared" si="52"/>
        <v>251.68768</v>
      </c>
      <c r="J143" s="15">
        <f t="shared" si="54"/>
        <v>188.76576</v>
      </c>
      <c r="K143" s="47">
        <f t="shared" si="56"/>
        <v>594.19327638329673</v>
      </c>
      <c r="L143" s="15">
        <f t="shared" si="55"/>
        <v>504.32767999999999</v>
      </c>
      <c r="M143" s="47">
        <f t="shared" si="43"/>
        <v>308.51576</v>
      </c>
      <c r="N143" s="15">
        <f t="shared" si="44"/>
        <v>0.84876032773328269</v>
      </c>
      <c r="O143" s="4">
        <v>449.18</v>
      </c>
      <c r="Q143" s="14">
        <v>1</v>
      </c>
      <c r="R143" s="43">
        <f t="shared" si="57"/>
        <v>0</v>
      </c>
      <c r="S143" s="23">
        <f t="shared" si="46"/>
        <v>594.19327638329673</v>
      </c>
      <c r="T143" s="43">
        <f t="shared" si="47"/>
        <v>314.19618216161462</v>
      </c>
      <c r="U143" s="15">
        <f t="shared" si="48"/>
        <v>504.32767999999999</v>
      </c>
      <c r="V143" s="43">
        <f t="shared" si="58"/>
        <v>0</v>
      </c>
      <c r="W143" s="23">
        <f t="shared" si="59"/>
        <v>314.19618216161462</v>
      </c>
      <c r="X143" s="43">
        <f t="shared" si="53"/>
        <v>1.188177204391252</v>
      </c>
      <c r="Y143" s="23">
        <f t="shared" si="49"/>
        <v>178.51576</v>
      </c>
      <c r="Z143" s="47">
        <f t="shared" si="50"/>
        <v>534.98998624512592</v>
      </c>
      <c r="AA143" s="6">
        <f t="shared" si="51"/>
        <v>0.94268620528707081</v>
      </c>
      <c r="AB143" s="4" t="s">
        <v>158</v>
      </c>
      <c r="AT143" s="1">
        <v>0.9</v>
      </c>
      <c r="AU143" s="1">
        <v>1</v>
      </c>
    </row>
    <row r="144" spans="2:47" x14ac:dyDescent="0.25">
      <c r="B144" s="16" t="s">
        <v>159</v>
      </c>
      <c r="C144" s="4">
        <v>340.04</v>
      </c>
      <c r="D144" s="8">
        <v>242.87</v>
      </c>
      <c r="E144" s="8">
        <v>115.17</v>
      </c>
      <c r="F144" s="15">
        <f t="shared" si="45"/>
        <v>268.79353749671884</v>
      </c>
      <c r="G144" s="8">
        <v>0.9</v>
      </c>
      <c r="H144" s="34">
        <v>314.6096</v>
      </c>
      <c r="I144" s="47">
        <f t="shared" si="52"/>
        <v>251.68768</v>
      </c>
      <c r="J144" s="15">
        <f t="shared" si="54"/>
        <v>188.76576</v>
      </c>
      <c r="K144" s="47">
        <f t="shared" si="56"/>
        <v>583.40313749671884</v>
      </c>
      <c r="L144" s="15">
        <f t="shared" si="55"/>
        <v>494.55768</v>
      </c>
      <c r="M144" s="47">
        <f t="shared" si="43"/>
        <v>303.93576000000002</v>
      </c>
      <c r="N144" s="15">
        <f t="shared" si="44"/>
        <v>0.84771172490100211</v>
      </c>
      <c r="O144" s="4">
        <v>447.03</v>
      </c>
      <c r="Q144" s="14">
        <v>1</v>
      </c>
      <c r="R144" s="43">
        <f t="shared" si="57"/>
        <v>0</v>
      </c>
      <c r="S144" s="23">
        <f t="shared" si="46"/>
        <v>583.40313749671884</v>
      </c>
      <c r="T144" s="43">
        <f t="shared" si="47"/>
        <v>309.47038952706441</v>
      </c>
      <c r="U144" s="15">
        <f t="shared" si="48"/>
        <v>494.55768</v>
      </c>
      <c r="V144" s="43">
        <f t="shared" si="58"/>
        <v>0</v>
      </c>
      <c r="W144" s="23">
        <f t="shared" si="59"/>
        <v>309.47038952706441</v>
      </c>
      <c r="X144" s="43">
        <f t="shared" si="53"/>
        <v>-4.7257926345502028</v>
      </c>
      <c r="Y144" s="23">
        <f t="shared" si="49"/>
        <v>173.93576000000002</v>
      </c>
      <c r="Z144" s="47">
        <f t="shared" si="50"/>
        <v>524.25275149851143</v>
      </c>
      <c r="AA144" s="6">
        <f t="shared" si="51"/>
        <v>0.94335733782296471</v>
      </c>
      <c r="AB144" s="4" t="s">
        <v>159</v>
      </c>
      <c r="AT144" s="1">
        <v>0.9</v>
      </c>
      <c r="AU144" s="1">
        <v>1</v>
      </c>
    </row>
    <row r="145" spans="2:47" x14ac:dyDescent="0.25">
      <c r="B145" s="16" t="s">
        <v>160</v>
      </c>
      <c r="C145" s="4">
        <v>363.18</v>
      </c>
      <c r="D145" s="8">
        <v>280.67</v>
      </c>
      <c r="E145" s="8">
        <v>117.95</v>
      </c>
      <c r="F145" s="15">
        <f t="shared" si="45"/>
        <v>304.44679568029619</v>
      </c>
      <c r="G145" s="8">
        <v>0.92</v>
      </c>
      <c r="H145" s="34">
        <v>314.6096</v>
      </c>
      <c r="I145" s="47">
        <f t="shared" si="52"/>
        <v>251.68768</v>
      </c>
      <c r="J145" s="15">
        <f t="shared" si="54"/>
        <v>188.76576</v>
      </c>
      <c r="K145" s="47">
        <f t="shared" si="56"/>
        <v>619.05639568029619</v>
      </c>
      <c r="L145" s="15">
        <f t="shared" si="55"/>
        <v>532.35768000000007</v>
      </c>
      <c r="M145" s="47">
        <f t="shared" si="43"/>
        <v>306.71575999999999</v>
      </c>
      <c r="N145" s="15">
        <f t="shared" si="44"/>
        <v>0.8599502140915275</v>
      </c>
      <c r="O145" s="4">
        <v>447.61</v>
      </c>
      <c r="Q145" s="14">
        <v>1</v>
      </c>
      <c r="R145" s="43">
        <f t="shared" si="57"/>
        <v>0</v>
      </c>
      <c r="S145" s="23">
        <f t="shared" si="46"/>
        <v>619.05639568029619</v>
      </c>
      <c r="T145" s="43">
        <f t="shared" si="47"/>
        <v>315.952720478392</v>
      </c>
      <c r="U145" s="15">
        <f t="shared" si="48"/>
        <v>532.35768000000007</v>
      </c>
      <c r="V145" s="43">
        <f t="shared" si="58"/>
        <v>0</v>
      </c>
      <c r="W145" s="23">
        <f t="shared" si="59"/>
        <v>315.952720478392</v>
      </c>
      <c r="X145" s="43">
        <f t="shared" si="53"/>
        <v>6.4823309513275831</v>
      </c>
      <c r="Y145" s="23">
        <f t="shared" si="49"/>
        <v>176.71575999999999</v>
      </c>
      <c r="Z145" s="47">
        <f t="shared" si="50"/>
        <v>560.92170513125996</v>
      </c>
      <c r="AA145" s="6">
        <f t="shared" si="51"/>
        <v>0.94907662714785535</v>
      </c>
      <c r="AB145" s="4" t="s">
        <v>160</v>
      </c>
      <c r="AT145" s="1">
        <v>0.9</v>
      </c>
      <c r="AU145" s="1">
        <v>1</v>
      </c>
    </row>
    <row r="146" spans="2:47" x14ac:dyDescent="0.25">
      <c r="B146" s="16" t="s">
        <v>161</v>
      </c>
      <c r="C146" s="4">
        <v>353.84</v>
      </c>
      <c r="D146" s="8">
        <v>286.8</v>
      </c>
      <c r="E146" s="8">
        <v>118.94</v>
      </c>
      <c r="F146" s="15">
        <f t="shared" si="45"/>
        <v>310.48504569463569</v>
      </c>
      <c r="G146" s="8">
        <v>0.92</v>
      </c>
      <c r="H146" s="34">
        <v>314.6096</v>
      </c>
      <c r="I146" s="47">
        <f t="shared" si="52"/>
        <v>251.68768</v>
      </c>
      <c r="J146" s="15">
        <f t="shared" si="54"/>
        <v>188.76576</v>
      </c>
      <c r="K146" s="47">
        <f t="shared" si="56"/>
        <v>625.09464569463569</v>
      </c>
      <c r="L146" s="15">
        <f t="shared" si="55"/>
        <v>538.48767999999995</v>
      </c>
      <c r="M146" s="47">
        <f t="shared" si="43"/>
        <v>307.70576</v>
      </c>
      <c r="N146" s="15">
        <f t="shared" si="44"/>
        <v>0.8614498359710091</v>
      </c>
      <c r="O146" s="4">
        <v>447.49</v>
      </c>
      <c r="Q146" s="14">
        <v>1</v>
      </c>
      <c r="R146" s="43">
        <f t="shared" si="57"/>
        <v>0</v>
      </c>
      <c r="S146" s="23">
        <f t="shared" si="46"/>
        <v>625.09464569463569</v>
      </c>
      <c r="T146" s="43">
        <f t="shared" si="47"/>
        <v>317.44973549259686</v>
      </c>
      <c r="U146" s="15">
        <f t="shared" si="48"/>
        <v>538.48767999999995</v>
      </c>
      <c r="V146" s="43">
        <f t="shared" si="58"/>
        <v>0</v>
      </c>
      <c r="W146" s="23">
        <f t="shared" si="59"/>
        <v>317.44973549259686</v>
      </c>
      <c r="X146" s="43">
        <f t="shared" si="53"/>
        <v>1.4970150142048624</v>
      </c>
      <c r="Y146" s="23">
        <f t="shared" si="49"/>
        <v>177.70576</v>
      </c>
      <c r="Z146" s="47">
        <f t="shared" si="50"/>
        <v>567.05230680155069</v>
      </c>
      <c r="AA146" s="6">
        <f t="shared" si="51"/>
        <v>0.94962611656997031</v>
      </c>
      <c r="AB146" s="4" t="s">
        <v>161</v>
      </c>
      <c r="AT146" s="1">
        <v>0.9</v>
      </c>
      <c r="AU146" s="1">
        <v>1</v>
      </c>
    </row>
    <row r="147" spans="2:47" x14ac:dyDescent="0.25">
      <c r="B147" s="16" t="s">
        <v>162</v>
      </c>
      <c r="C147" s="4">
        <v>353.72</v>
      </c>
      <c r="D147" s="8">
        <v>263.85000000000002</v>
      </c>
      <c r="E147" s="8">
        <v>118.87</v>
      </c>
      <c r="F147" s="15">
        <f t="shared" si="45"/>
        <v>289.39056549929199</v>
      </c>
      <c r="G147" s="8">
        <v>0.91</v>
      </c>
      <c r="H147" s="34">
        <v>314.6096</v>
      </c>
      <c r="I147" s="47">
        <f t="shared" si="52"/>
        <v>251.68768</v>
      </c>
      <c r="J147" s="15">
        <f t="shared" si="54"/>
        <v>188.76576</v>
      </c>
      <c r="K147" s="47">
        <f t="shared" si="56"/>
        <v>604.00016549929205</v>
      </c>
      <c r="L147" s="15">
        <f t="shared" si="55"/>
        <v>515.53768000000002</v>
      </c>
      <c r="M147" s="47">
        <f t="shared" ref="M147:M210" si="60">E147+J147</f>
        <v>307.63576</v>
      </c>
      <c r="N147" s="15">
        <f t="shared" si="44"/>
        <v>0.85353897142368296</v>
      </c>
      <c r="O147" s="4">
        <v>448.78</v>
      </c>
      <c r="Q147" s="14">
        <v>1</v>
      </c>
      <c r="R147" s="43">
        <f t="shared" si="57"/>
        <v>0</v>
      </c>
      <c r="S147" s="23">
        <f t="shared" si="46"/>
        <v>604.00016549929205</v>
      </c>
      <c r="T147" s="43">
        <f t="shared" si="47"/>
        <v>314.70160537148485</v>
      </c>
      <c r="U147" s="15">
        <f t="shared" si="48"/>
        <v>515.53768000000002</v>
      </c>
      <c r="V147" s="43">
        <f t="shared" si="58"/>
        <v>0</v>
      </c>
      <c r="W147" s="23">
        <f t="shared" si="59"/>
        <v>314.70160537148485</v>
      </c>
      <c r="X147" s="43">
        <f t="shared" si="53"/>
        <v>-2.7481301211120126</v>
      </c>
      <c r="Y147" s="23">
        <f t="shared" si="49"/>
        <v>177.63576</v>
      </c>
      <c r="Z147" s="47">
        <f t="shared" si="50"/>
        <v>545.28301159174214</v>
      </c>
      <c r="AA147" s="6">
        <f t="shared" si="51"/>
        <v>0.94544973718342673</v>
      </c>
      <c r="AB147" s="4" t="s">
        <v>162</v>
      </c>
      <c r="AT147" s="1">
        <v>0.9</v>
      </c>
      <c r="AU147" s="1">
        <v>1</v>
      </c>
    </row>
    <row r="148" spans="2:47" x14ac:dyDescent="0.25">
      <c r="B148" s="16" t="s">
        <v>163</v>
      </c>
      <c r="C148" s="4">
        <v>379.28</v>
      </c>
      <c r="D148" s="8">
        <v>284.33</v>
      </c>
      <c r="E148" s="8">
        <v>118.91</v>
      </c>
      <c r="F148" s="15">
        <f t="shared" si="45"/>
        <v>308.19334353616398</v>
      </c>
      <c r="G148" s="8">
        <v>0.92</v>
      </c>
      <c r="H148" s="34">
        <v>314.6096</v>
      </c>
      <c r="I148" s="47">
        <f t="shared" si="52"/>
        <v>251.68768</v>
      </c>
      <c r="J148" s="15">
        <f t="shared" si="54"/>
        <v>188.76576</v>
      </c>
      <c r="K148" s="47">
        <f t="shared" si="56"/>
        <v>622.80294353616398</v>
      </c>
      <c r="L148" s="15">
        <f t="shared" si="55"/>
        <v>536.01767999999993</v>
      </c>
      <c r="M148" s="47">
        <f t="shared" si="60"/>
        <v>307.67575999999997</v>
      </c>
      <c r="N148" s="15">
        <f t="shared" si="44"/>
        <v>0.86065373576526016</v>
      </c>
      <c r="O148" s="4">
        <v>448.31</v>
      </c>
      <c r="Q148" s="14">
        <v>1</v>
      </c>
      <c r="R148" s="43">
        <f t="shared" si="57"/>
        <v>0</v>
      </c>
      <c r="S148" s="23">
        <f t="shared" si="46"/>
        <v>622.80294353616398</v>
      </c>
      <c r="T148" s="43">
        <f t="shared" si="47"/>
        <v>317.12545341666907</v>
      </c>
      <c r="U148" s="15">
        <f t="shared" si="48"/>
        <v>536.01767999999993</v>
      </c>
      <c r="V148" s="43">
        <f t="shared" si="58"/>
        <v>0</v>
      </c>
      <c r="W148" s="23">
        <f t="shared" si="59"/>
        <v>317.12545341666907</v>
      </c>
      <c r="X148" s="43">
        <f t="shared" si="53"/>
        <v>2.4238480451842292</v>
      </c>
      <c r="Y148" s="23">
        <f t="shared" si="49"/>
        <v>177.67575999999997</v>
      </c>
      <c r="Z148" s="47">
        <f t="shared" si="50"/>
        <v>564.69782093094705</v>
      </c>
      <c r="AA148" s="6">
        <f t="shared" si="51"/>
        <v>0.94921152540722442</v>
      </c>
      <c r="AB148" s="4" t="s">
        <v>163</v>
      </c>
      <c r="AT148" s="1">
        <v>0.9</v>
      </c>
      <c r="AU148" s="1">
        <v>1</v>
      </c>
    </row>
    <row r="149" spans="2:47" x14ac:dyDescent="0.25">
      <c r="B149" s="16" t="s">
        <v>164</v>
      </c>
      <c r="C149" s="4">
        <v>363.64</v>
      </c>
      <c r="D149" s="8">
        <v>285.52</v>
      </c>
      <c r="E149" s="8">
        <v>118.73</v>
      </c>
      <c r="F149" s="15">
        <f t="shared" si="45"/>
        <v>309.22238486241582</v>
      </c>
      <c r="G149" s="8">
        <v>0.92</v>
      </c>
      <c r="H149" s="34">
        <v>314.6096</v>
      </c>
      <c r="I149" s="47">
        <f t="shared" si="52"/>
        <v>251.68768</v>
      </c>
      <c r="J149" s="15">
        <f t="shared" si="54"/>
        <v>188.76576</v>
      </c>
      <c r="K149" s="47">
        <f t="shared" si="56"/>
        <v>623.83198486241577</v>
      </c>
      <c r="L149" s="15">
        <f t="shared" si="55"/>
        <v>537.20767999999998</v>
      </c>
      <c r="M149" s="47">
        <f t="shared" si="60"/>
        <v>307.49576000000002</v>
      </c>
      <c r="N149" s="15">
        <f t="shared" si="44"/>
        <v>0.86114161029829128</v>
      </c>
      <c r="O149" s="4">
        <v>448.43</v>
      </c>
      <c r="Q149" s="14">
        <v>1</v>
      </c>
      <c r="R149" s="43">
        <f t="shared" si="57"/>
        <v>0</v>
      </c>
      <c r="S149" s="23">
        <f t="shared" si="46"/>
        <v>623.83198486241577</v>
      </c>
      <c r="T149" s="43">
        <f t="shared" si="47"/>
        <v>317.13444134372872</v>
      </c>
      <c r="U149" s="15">
        <f t="shared" si="48"/>
        <v>537.20767999999998</v>
      </c>
      <c r="V149" s="43">
        <f t="shared" si="58"/>
        <v>0</v>
      </c>
      <c r="W149" s="23">
        <f t="shared" si="59"/>
        <v>317.13444134372872</v>
      </c>
      <c r="X149" s="43">
        <f t="shared" si="53"/>
        <v>8.9879270596497918E-3</v>
      </c>
      <c r="Y149" s="23">
        <f t="shared" si="49"/>
        <v>177.49576000000002</v>
      </c>
      <c r="Z149" s="47">
        <f t="shared" si="50"/>
        <v>565.77101045295694</v>
      </c>
      <c r="AA149" s="6">
        <f t="shared" si="51"/>
        <v>0.94951432659992752</v>
      </c>
      <c r="AB149" s="4" t="s">
        <v>164</v>
      </c>
      <c r="AT149" s="1">
        <v>0.9</v>
      </c>
      <c r="AU149" s="1">
        <v>1</v>
      </c>
    </row>
    <row r="150" spans="2:47" x14ac:dyDescent="0.25">
      <c r="B150" s="16" t="s">
        <v>165</v>
      </c>
      <c r="C150" s="4">
        <v>351.88</v>
      </c>
      <c r="D150" s="8">
        <v>288.24</v>
      </c>
      <c r="E150" s="8">
        <v>115.48</v>
      </c>
      <c r="F150" s="15">
        <f t="shared" si="45"/>
        <v>310.51236368299413</v>
      </c>
      <c r="G150" s="8">
        <v>0.93</v>
      </c>
      <c r="H150" s="34">
        <v>314.6096</v>
      </c>
      <c r="I150" s="47">
        <f t="shared" si="52"/>
        <v>251.68768</v>
      </c>
      <c r="J150" s="15">
        <f t="shared" si="54"/>
        <v>188.76576</v>
      </c>
      <c r="K150" s="47">
        <f t="shared" si="56"/>
        <v>625.12196368299419</v>
      </c>
      <c r="L150" s="15">
        <f t="shared" si="55"/>
        <v>539.92768000000001</v>
      </c>
      <c r="M150" s="47">
        <f t="shared" si="60"/>
        <v>304.24576000000002</v>
      </c>
      <c r="N150" s="15">
        <f t="shared" ref="N150:N213" si="61">L150/K150</f>
        <v>0.86371574087549241</v>
      </c>
      <c r="O150" s="4">
        <v>447.53</v>
      </c>
      <c r="Q150" s="14">
        <v>1</v>
      </c>
      <c r="R150" s="43">
        <f t="shared" si="57"/>
        <v>0</v>
      </c>
      <c r="S150" s="23">
        <f t="shared" si="46"/>
        <v>625.12196368299419</v>
      </c>
      <c r="T150" s="43">
        <f t="shared" si="47"/>
        <v>315.04851983258118</v>
      </c>
      <c r="U150" s="15">
        <f t="shared" si="48"/>
        <v>539.92768000000001</v>
      </c>
      <c r="V150" s="43">
        <f t="shared" si="58"/>
        <v>0</v>
      </c>
      <c r="W150" s="23">
        <f t="shared" si="59"/>
        <v>315.04851983258118</v>
      </c>
      <c r="X150" s="43">
        <f t="shared" si="53"/>
        <v>-2.0859215111475464</v>
      </c>
      <c r="Y150" s="23">
        <f t="shared" si="49"/>
        <v>174.24576000000002</v>
      </c>
      <c r="Z150" s="47">
        <f t="shared" si="50"/>
        <v>567.34776328823227</v>
      </c>
      <c r="AA150" s="6">
        <f t="shared" si="51"/>
        <v>0.95166970760700453</v>
      </c>
      <c r="AB150" s="4" t="s">
        <v>165</v>
      </c>
      <c r="AT150" s="1">
        <v>0.9</v>
      </c>
      <c r="AU150" s="1">
        <v>1</v>
      </c>
    </row>
    <row r="151" spans="2:47" x14ac:dyDescent="0.25">
      <c r="B151" s="16" t="s">
        <v>166</v>
      </c>
      <c r="C151" s="4">
        <v>357.16</v>
      </c>
      <c r="D151" s="8">
        <v>277.66000000000003</v>
      </c>
      <c r="E151" s="8">
        <v>117.35</v>
      </c>
      <c r="F151" s="15">
        <f t="shared" si="45"/>
        <v>301.44004063826691</v>
      </c>
      <c r="G151" s="8">
        <v>0.9</v>
      </c>
      <c r="H151" s="34">
        <v>314.6096</v>
      </c>
      <c r="I151" s="47">
        <f t="shared" si="52"/>
        <v>251.68768</v>
      </c>
      <c r="J151" s="15">
        <f t="shared" si="54"/>
        <v>188.76576</v>
      </c>
      <c r="K151" s="47">
        <f t="shared" si="56"/>
        <v>616.04964063826696</v>
      </c>
      <c r="L151" s="15">
        <f t="shared" si="55"/>
        <v>529.34768000000008</v>
      </c>
      <c r="M151" s="47">
        <f t="shared" si="60"/>
        <v>306.11576000000002</v>
      </c>
      <c r="N151" s="15">
        <f t="shared" si="61"/>
        <v>0.8592614053821408</v>
      </c>
      <c r="O151" s="4">
        <v>448.25</v>
      </c>
      <c r="Q151" s="14">
        <v>1</v>
      </c>
      <c r="R151" s="43">
        <f t="shared" si="57"/>
        <v>0</v>
      </c>
      <c r="S151" s="23">
        <f t="shared" si="46"/>
        <v>616.04964063826696</v>
      </c>
      <c r="T151" s="43">
        <f t="shared" si="47"/>
        <v>315.13202536263327</v>
      </c>
      <c r="U151" s="15">
        <f t="shared" si="48"/>
        <v>529.34768000000008</v>
      </c>
      <c r="V151" s="43">
        <f t="shared" si="58"/>
        <v>0</v>
      </c>
      <c r="W151" s="23">
        <f t="shared" si="59"/>
        <v>315.13202536263327</v>
      </c>
      <c r="X151" s="43">
        <f t="shared" si="53"/>
        <v>8.3505530052093491E-2</v>
      </c>
      <c r="Y151" s="23">
        <f t="shared" si="49"/>
        <v>176.11576000000002</v>
      </c>
      <c r="Z151" s="47">
        <f t="shared" si="50"/>
        <v>557.87608592030551</v>
      </c>
      <c r="AA151" s="6">
        <f t="shared" si="51"/>
        <v>0.94886246849379952</v>
      </c>
      <c r="AB151" s="4" t="s">
        <v>166</v>
      </c>
      <c r="AT151" s="1">
        <v>0.9</v>
      </c>
      <c r="AU151" s="1">
        <v>1</v>
      </c>
    </row>
    <row r="152" spans="2:47" x14ac:dyDescent="0.25">
      <c r="B152" s="16" t="s">
        <v>167</v>
      </c>
      <c r="C152" s="4">
        <v>353.66</v>
      </c>
      <c r="D152" s="8">
        <v>289.39999999999998</v>
      </c>
      <c r="E152" s="8">
        <v>116.71</v>
      </c>
      <c r="F152" s="15">
        <f t="shared" si="45"/>
        <v>312.04740681505427</v>
      </c>
      <c r="G152" s="8">
        <v>0.92</v>
      </c>
      <c r="H152" s="34">
        <v>314.6096</v>
      </c>
      <c r="I152" s="47">
        <f t="shared" si="52"/>
        <v>251.68768</v>
      </c>
      <c r="J152" s="15">
        <f t="shared" si="54"/>
        <v>188.76576</v>
      </c>
      <c r="K152" s="47">
        <f t="shared" si="56"/>
        <v>626.65700681505427</v>
      </c>
      <c r="L152" s="15">
        <f t="shared" si="55"/>
        <v>541.08767999999998</v>
      </c>
      <c r="M152" s="47">
        <f t="shared" si="60"/>
        <v>305.47575999999998</v>
      </c>
      <c r="N152" s="15">
        <f t="shared" si="61"/>
        <v>0.86345109703639134</v>
      </c>
      <c r="O152" s="4">
        <v>447.72</v>
      </c>
      <c r="Q152" s="14">
        <v>1</v>
      </c>
      <c r="R152" s="43">
        <f t="shared" si="57"/>
        <v>0</v>
      </c>
      <c r="S152" s="23">
        <f t="shared" si="46"/>
        <v>626.65700681505427</v>
      </c>
      <c r="T152" s="43">
        <f t="shared" si="47"/>
        <v>316.10619535627683</v>
      </c>
      <c r="U152" s="15">
        <f t="shared" si="48"/>
        <v>541.08767999999998</v>
      </c>
      <c r="V152" s="43">
        <f t="shared" si="58"/>
        <v>0</v>
      </c>
      <c r="W152" s="23">
        <f t="shared" si="59"/>
        <v>316.10619535627683</v>
      </c>
      <c r="X152" s="43">
        <f t="shared" si="53"/>
        <v>0.97416999364355661</v>
      </c>
      <c r="Y152" s="23">
        <f t="shared" si="49"/>
        <v>175.47575999999998</v>
      </c>
      <c r="Z152" s="47">
        <f t="shared" si="50"/>
        <v>568.83004473687913</v>
      </c>
      <c r="AA152" s="6">
        <f t="shared" si="51"/>
        <v>0.95122907976896365</v>
      </c>
      <c r="AB152" s="4" t="s">
        <v>167</v>
      </c>
      <c r="AT152" s="1">
        <v>0.9</v>
      </c>
      <c r="AU152" s="1">
        <v>1</v>
      </c>
    </row>
    <row r="153" spans="2:47" x14ac:dyDescent="0.25">
      <c r="B153" s="16" t="s">
        <v>168</v>
      </c>
      <c r="C153" s="4">
        <v>383.66</v>
      </c>
      <c r="D153" s="8">
        <v>255.35</v>
      </c>
      <c r="E153" s="8">
        <v>114.62</v>
      </c>
      <c r="F153" s="15">
        <f t="shared" si="45"/>
        <v>279.89527845249552</v>
      </c>
      <c r="G153" s="8">
        <v>0.91</v>
      </c>
      <c r="H153" s="34">
        <v>314.6096</v>
      </c>
      <c r="I153" s="47">
        <f t="shared" si="52"/>
        <v>251.68768</v>
      </c>
      <c r="J153" s="15">
        <f t="shared" si="54"/>
        <v>188.76576</v>
      </c>
      <c r="K153" s="47">
        <f t="shared" si="56"/>
        <v>594.50487845249552</v>
      </c>
      <c r="L153" s="15">
        <f t="shared" si="55"/>
        <v>507.03768000000002</v>
      </c>
      <c r="M153" s="47">
        <f t="shared" si="60"/>
        <v>303.38576</v>
      </c>
      <c r="N153" s="15">
        <f t="shared" si="61"/>
        <v>0.85287387602239051</v>
      </c>
      <c r="O153" s="4">
        <v>448.57</v>
      </c>
      <c r="Q153" s="14">
        <v>1</v>
      </c>
      <c r="R153" s="43">
        <f t="shared" si="57"/>
        <v>0</v>
      </c>
      <c r="S153" s="23">
        <f t="shared" si="46"/>
        <v>594.50487845249552</v>
      </c>
      <c r="T153" s="43">
        <f t="shared" si="47"/>
        <v>310.40109787826788</v>
      </c>
      <c r="U153" s="15">
        <f t="shared" si="48"/>
        <v>507.03768000000002</v>
      </c>
      <c r="V153" s="43">
        <f t="shared" si="58"/>
        <v>0</v>
      </c>
      <c r="W153" s="23">
        <f t="shared" si="59"/>
        <v>310.40109787826788</v>
      </c>
      <c r="X153" s="43">
        <f t="shared" si="53"/>
        <v>-5.7050974780089518</v>
      </c>
      <c r="Y153" s="23">
        <f t="shared" si="49"/>
        <v>173.38576</v>
      </c>
      <c r="Z153" s="47">
        <f t="shared" si="50"/>
        <v>535.86363070333482</v>
      </c>
      <c r="AA153" s="6">
        <f t="shared" si="51"/>
        <v>0.94620655507913465</v>
      </c>
      <c r="AB153" s="4" t="s">
        <v>168</v>
      </c>
      <c r="AT153" s="1">
        <v>0.9</v>
      </c>
      <c r="AU153" s="1">
        <v>1</v>
      </c>
    </row>
    <row r="154" spans="2:47" x14ac:dyDescent="0.25">
      <c r="B154" s="16" t="s">
        <v>169</v>
      </c>
      <c r="C154" s="4">
        <v>351.26</v>
      </c>
      <c r="D154" s="8">
        <v>290.23</v>
      </c>
      <c r="E154" s="8">
        <v>118.8</v>
      </c>
      <c r="F154" s="15">
        <f t="shared" si="45"/>
        <v>313.60308177694941</v>
      </c>
      <c r="G154" s="8">
        <v>0.92</v>
      </c>
      <c r="H154" s="34">
        <v>314.6096</v>
      </c>
      <c r="I154" s="47">
        <f t="shared" si="52"/>
        <v>251.68768</v>
      </c>
      <c r="J154" s="15">
        <f t="shared" si="54"/>
        <v>188.76576</v>
      </c>
      <c r="K154" s="47">
        <f t="shared" si="56"/>
        <v>628.21268177694947</v>
      </c>
      <c r="L154" s="15">
        <f t="shared" si="55"/>
        <v>541.91768000000002</v>
      </c>
      <c r="M154" s="47">
        <f t="shared" si="60"/>
        <v>307.56576000000001</v>
      </c>
      <c r="N154" s="15">
        <f t="shared" si="61"/>
        <v>0.86263409784588052</v>
      </c>
      <c r="O154" s="4">
        <v>448.9</v>
      </c>
      <c r="Q154" s="14">
        <v>1</v>
      </c>
      <c r="R154" s="43">
        <f t="shared" si="57"/>
        <v>0</v>
      </c>
      <c r="S154" s="23">
        <f t="shared" si="46"/>
        <v>628.21268177694947</v>
      </c>
      <c r="T154" s="43">
        <f t="shared" si="47"/>
        <v>317.76784237679607</v>
      </c>
      <c r="U154" s="15">
        <f t="shared" si="48"/>
        <v>541.91768000000002</v>
      </c>
      <c r="V154" s="43">
        <f t="shared" si="58"/>
        <v>0</v>
      </c>
      <c r="W154" s="23">
        <f t="shared" si="59"/>
        <v>317.76784237679607</v>
      </c>
      <c r="X154" s="43">
        <f t="shared" si="53"/>
        <v>7.3667444985281918</v>
      </c>
      <c r="Y154" s="23">
        <f t="shared" si="49"/>
        <v>177.56576000000001</v>
      </c>
      <c r="Z154" s="47">
        <f t="shared" si="50"/>
        <v>570.26692962240065</v>
      </c>
      <c r="AA154" s="6">
        <f t="shared" si="51"/>
        <v>0.95028775447110014</v>
      </c>
      <c r="AB154" s="4" t="s">
        <v>169</v>
      </c>
      <c r="AT154" s="1">
        <v>0.9</v>
      </c>
      <c r="AU154" s="1">
        <v>1</v>
      </c>
    </row>
    <row r="155" spans="2:47" x14ac:dyDescent="0.25">
      <c r="B155" s="16" t="s">
        <v>170</v>
      </c>
      <c r="C155" s="4">
        <v>365.7</v>
      </c>
      <c r="D155" s="8">
        <v>289.36</v>
      </c>
      <c r="E155" s="8">
        <v>119.36</v>
      </c>
      <c r="F155" s="15">
        <f t="shared" si="45"/>
        <v>313.01121257871898</v>
      </c>
      <c r="G155" s="8">
        <v>0.9</v>
      </c>
      <c r="H155" s="34">
        <v>314.6096</v>
      </c>
      <c r="I155" s="47">
        <f t="shared" si="52"/>
        <v>251.68768</v>
      </c>
      <c r="J155" s="15">
        <f t="shared" si="54"/>
        <v>188.76576</v>
      </c>
      <c r="K155" s="47">
        <f t="shared" si="56"/>
        <v>627.62081257871898</v>
      </c>
      <c r="L155" s="15">
        <f t="shared" si="55"/>
        <v>541.04768000000001</v>
      </c>
      <c r="M155" s="47">
        <f t="shared" si="60"/>
        <v>308.12576000000001</v>
      </c>
      <c r="N155" s="15">
        <f t="shared" si="61"/>
        <v>0.86206140579848822</v>
      </c>
      <c r="O155" s="4">
        <v>448.71</v>
      </c>
      <c r="Q155" s="14">
        <v>1</v>
      </c>
      <c r="R155" s="43">
        <f t="shared" si="57"/>
        <v>0</v>
      </c>
      <c r="S155" s="23">
        <f t="shared" si="46"/>
        <v>627.62081257871898</v>
      </c>
      <c r="T155" s="43">
        <f t="shared" si="47"/>
        <v>318.08063812277084</v>
      </c>
      <c r="U155" s="15">
        <f t="shared" si="48"/>
        <v>541.04768000000001</v>
      </c>
      <c r="V155" s="43">
        <f t="shared" si="58"/>
        <v>0</v>
      </c>
      <c r="W155" s="23">
        <f t="shared" si="59"/>
        <v>318.08063812277084</v>
      </c>
      <c r="X155" s="43">
        <f t="shared" si="53"/>
        <v>0.31279574597476767</v>
      </c>
      <c r="Y155" s="23">
        <f t="shared" si="49"/>
        <v>178.12576000000001</v>
      </c>
      <c r="Z155" s="47">
        <f t="shared" si="50"/>
        <v>569.6151142736295</v>
      </c>
      <c r="AA155" s="6">
        <f t="shared" si="51"/>
        <v>0.94984782959971392</v>
      </c>
      <c r="AB155" s="4" t="s">
        <v>170</v>
      </c>
      <c r="AT155" s="1">
        <v>0.9</v>
      </c>
      <c r="AU155" s="1">
        <v>1</v>
      </c>
    </row>
    <row r="156" spans="2:47" x14ac:dyDescent="0.25">
      <c r="B156" s="16" t="s">
        <v>171</v>
      </c>
      <c r="C156" s="4">
        <v>489.24</v>
      </c>
      <c r="D156" s="8">
        <v>264.95999999999998</v>
      </c>
      <c r="E156" s="8">
        <v>120.09</v>
      </c>
      <c r="F156" s="15">
        <f t="shared" si="45"/>
        <v>290.90446833969395</v>
      </c>
      <c r="G156" s="8">
        <v>0.91</v>
      </c>
      <c r="H156" s="34">
        <v>314.6096</v>
      </c>
      <c r="I156" s="47">
        <f t="shared" si="52"/>
        <v>251.68768</v>
      </c>
      <c r="J156" s="15">
        <f t="shared" si="54"/>
        <v>188.76576</v>
      </c>
      <c r="K156" s="47">
        <f t="shared" si="56"/>
        <v>605.51406833969395</v>
      </c>
      <c r="L156" s="15">
        <f t="shared" si="55"/>
        <v>516.64768000000004</v>
      </c>
      <c r="M156" s="47">
        <f t="shared" si="60"/>
        <v>308.85576000000003</v>
      </c>
      <c r="N156" s="15">
        <f t="shared" si="61"/>
        <v>0.85323811124097648</v>
      </c>
      <c r="O156" s="4">
        <v>447.52</v>
      </c>
      <c r="Q156" s="14">
        <v>1</v>
      </c>
      <c r="R156" s="43">
        <f t="shared" si="57"/>
        <v>0</v>
      </c>
      <c r="S156" s="23">
        <f t="shared" si="46"/>
        <v>605.51406833969395</v>
      </c>
      <c r="T156" s="43">
        <f t="shared" si="47"/>
        <v>315.78863454517341</v>
      </c>
      <c r="U156" s="15">
        <f t="shared" si="48"/>
        <v>516.64768000000004</v>
      </c>
      <c r="V156" s="43">
        <f t="shared" si="58"/>
        <v>0</v>
      </c>
      <c r="W156" s="23">
        <f t="shared" si="59"/>
        <v>315.78863454517341</v>
      </c>
      <c r="X156" s="43">
        <f t="shared" si="53"/>
        <v>-2.292003577597427</v>
      </c>
      <c r="Y156" s="23">
        <f t="shared" si="49"/>
        <v>178.85576000000003</v>
      </c>
      <c r="Z156" s="47">
        <f t="shared" si="50"/>
        <v>546.73047119632906</v>
      </c>
      <c r="AA156" s="6">
        <f t="shared" si="51"/>
        <v>0.94497692596042193</v>
      </c>
      <c r="AB156" s="4" t="s">
        <v>171</v>
      </c>
      <c r="AT156" s="1">
        <v>0.9</v>
      </c>
      <c r="AU156" s="1">
        <v>1</v>
      </c>
    </row>
    <row r="157" spans="2:47" x14ac:dyDescent="0.25">
      <c r="B157" s="16" t="s">
        <v>172</v>
      </c>
      <c r="C157" s="4">
        <v>406.92</v>
      </c>
      <c r="D157" s="8">
        <v>267.04000000000002</v>
      </c>
      <c r="E157" s="8">
        <v>119.22</v>
      </c>
      <c r="F157" s="15">
        <f t="shared" si="45"/>
        <v>292.44447336203842</v>
      </c>
      <c r="G157" s="8">
        <v>0.91</v>
      </c>
      <c r="H157" s="34">
        <v>314.6096</v>
      </c>
      <c r="I157" s="47">
        <f t="shared" si="52"/>
        <v>251.68768</v>
      </c>
      <c r="J157" s="15">
        <f t="shared" si="54"/>
        <v>188.76576</v>
      </c>
      <c r="K157" s="47">
        <f t="shared" si="56"/>
        <v>607.05407336203848</v>
      </c>
      <c r="L157" s="15">
        <f t="shared" si="55"/>
        <v>518.72767999999996</v>
      </c>
      <c r="M157" s="47">
        <f t="shared" si="60"/>
        <v>307.98576000000003</v>
      </c>
      <c r="N157" s="15">
        <f t="shared" si="61"/>
        <v>0.85449995768439246</v>
      </c>
      <c r="O157" s="4">
        <v>447.71</v>
      </c>
      <c r="Q157" s="14">
        <v>1</v>
      </c>
      <c r="R157" s="43">
        <f t="shared" si="57"/>
        <v>0</v>
      </c>
      <c r="S157" s="23">
        <f t="shared" si="46"/>
        <v>607.05407336203848</v>
      </c>
      <c r="T157" s="43">
        <f t="shared" si="47"/>
        <v>315.33512647223557</v>
      </c>
      <c r="U157" s="15">
        <f t="shared" si="48"/>
        <v>518.72767999999996</v>
      </c>
      <c r="V157" s="43">
        <f t="shared" si="58"/>
        <v>0</v>
      </c>
      <c r="W157" s="23">
        <f t="shared" si="59"/>
        <v>315.33512647223557</v>
      </c>
      <c r="X157" s="43">
        <f t="shared" si="53"/>
        <v>-0.45350807293783646</v>
      </c>
      <c r="Y157" s="23">
        <f t="shared" si="49"/>
        <v>177.98576000000003</v>
      </c>
      <c r="Z157" s="47">
        <f t="shared" si="50"/>
        <v>548.41347244662029</v>
      </c>
      <c r="AA157" s="6">
        <f t="shared" si="51"/>
        <v>0.94586968785762315</v>
      </c>
      <c r="AB157" s="4" t="s">
        <v>172</v>
      </c>
      <c r="AT157" s="1">
        <v>0.9</v>
      </c>
      <c r="AU157" s="1">
        <v>1</v>
      </c>
    </row>
    <row r="158" spans="2:47" x14ac:dyDescent="0.25">
      <c r="B158" s="16" t="s">
        <v>173</v>
      </c>
      <c r="C158" s="4">
        <v>358.08</v>
      </c>
      <c r="D158" s="8">
        <v>287.66000000000003</v>
      </c>
      <c r="E158" s="8">
        <v>118.71</v>
      </c>
      <c r="F158" s="15">
        <f t="shared" si="45"/>
        <v>311.19180532269809</v>
      </c>
      <c r="G158" s="8">
        <v>0.92</v>
      </c>
      <c r="H158" s="34">
        <v>314.6096</v>
      </c>
      <c r="I158" s="47">
        <f t="shared" si="52"/>
        <v>251.68768</v>
      </c>
      <c r="J158" s="15">
        <f t="shared" si="54"/>
        <v>188.76576</v>
      </c>
      <c r="K158" s="47">
        <f t="shared" si="56"/>
        <v>625.80140532269809</v>
      </c>
      <c r="L158" s="15">
        <f t="shared" si="55"/>
        <v>539.34768000000008</v>
      </c>
      <c r="M158" s="47">
        <f t="shared" si="60"/>
        <v>307.47575999999998</v>
      </c>
      <c r="N158" s="15">
        <f t="shared" si="61"/>
        <v>0.86185118060238675</v>
      </c>
      <c r="O158" s="4">
        <v>447.6</v>
      </c>
      <c r="Q158" s="14">
        <v>1</v>
      </c>
      <c r="R158" s="43">
        <f t="shared" si="57"/>
        <v>0</v>
      </c>
      <c r="S158" s="23">
        <f t="shared" si="46"/>
        <v>625.80140532269809</v>
      </c>
      <c r="T158" s="43">
        <f t="shared" si="47"/>
        <v>317.3822285234026</v>
      </c>
      <c r="U158" s="15">
        <f t="shared" si="48"/>
        <v>539.34768000000008</v>
      </c>
      <c r="V158" s="43">
        <f t="shared" si="58"/>
        <v>0</v>
      </c>
      <c r="W158" s="23">
        <f t="shared" si="59"/>
        <v>317.3822285234026</v>
      </c>
      <c r="X158" s="43">
        <f t="shared" si="53"/>
        <v>2.0471020511670304</v>
      </c>
      <c r="Y158" s="23">
        <f t="shared" si="49"/>
        <v>177.47575999999998</v>
      </c>
      <c r="Z158" s="47">
        <f t="shared" si="50"/>
        <v>567.79711632673877</v>
      </c>
      <c r="AA158" s="6">
        <f t="shared" si="51"/>
        <v>0.94989506725432638</v>
      </c>
      <c r="AB158" s="4" t="s">
        <v>173</v>
      </c>
      <c r="AT158" s="1">
        <v>0.9</v>
      </c>
      <c r="AU158" s="1">
        <v>1</v>
      </c>
    </row>
    <row r="159" spans="2:47" x14ac:dyDescent="0.25">
      <c r="B159" s="16" t="s">
        <v>174</v>
      </c>
      <c r="C159" s="4">
        <v>353.72</v>
      </c>
      <c r="D159" s="8">
        <v>291.55</v>
      </c>
      <c r="E159" s="8">
        <v>120.29</v>
      </c>
      <c r="F159" s="15">
        <f t="shared" si="45"/>
        <v>315.39037176172644</v>
      </c>
      <c r="G159" s="8">
        <v>0.92</v>
      </c>
      <c r="H159" s="34">
        <v>314.6096</v>
      </c>
      <c r="I159" s="47">
        <f t="shared" si="52"/>
        <v>251.68768</v>
      </c>
      <c r="J159" s="15">
        <f t="shared" si="54"/>
        <v>188.76576</v>
      </c>
      <c r="K159" s="47">
        <f t="shared" si="56"/>
        <v>629.99997176172644</v>
      </c>
      <c r="L159" s="15">
        <f t="shared" si="55"/>
        <v>543.23767999999995</v>
      </c>
      <c r="M159" s="47">
        <f t="shared" si="60"/>
        <v>309.05576000000002</v>
      </c>
      <c r="N159" s="15">
        <f t="shared" si="61"/>
        <v>0.86228207039580462</v>
      </c>
      <c r="O159" s="4">
        <v>448.37</v>
      </c>
      <c r="Q159" s="14">
        <v>1</v>
      </c>
      <c r="R159" s="43">
        <f t="shared" si="57"/>
        <v>0</v>
      </c>
      <c r="S159" s="23">
        <f t="shared" si="46"/>
        <v>629.99997176172644</v>
      </c>
      <c r="T159" s="43">
        <f t="shared" si="47"/>
        <v>319.04981969591171</v>
      </c>
      <c r="U159" s="15">
        <f t="shared" si="48"/>
        <v>543.23767999999995</v>
      </c>
      <c r="V159" s="43">
        <f t="shared" si="58"/>
        <v>0</v>
      </c>
      <c r="W159" s="23">
        <f t="shared" si="59"/>
        <v>319.04981969591171</v>
      </c>
      <c r="X159" s="43">
        <f t="shared" si="53"/>
        <v>1.6675911725091055</v>
      </c>
      <c r="Y159" s="23">
        <f t="shared" si="49"/>
        <v>179.05576000000002</v>
      </c>
      <c r="Z159" s="47">
        <f t="shared" si="50"/>
        <v>571.98613808462176</v>
      </c>
      <c r="AA159" s="6">
        <f t="shared" si="51"/>
        <v>0.94973923986883635</v>
      </c>
      <c r="AB159" s="4" t="s">
        <v>174</v>
      </c>
      <c r="AT159" s="1">
        <v>0.9</v>
      </c>
      <c r="AU159" s="1">
        <v>1</v>
      </c>
    </row>
    <row r="160" spans="2:47" x14ac:dyDescent="0.25">
      <c r="B160" s="16" t="s">
        <v>175</v>
      </c>
      <c r="C160" s="4">
        <v>348.9</v>
      </c>
      <c r="D160" s="8">
        <v>273.95</v>
      </c>
      <c r="E160" s="8">
        <v>117.44</v>
      </c>
      <c r="F160" s="15">
        <f t="shared" si="45"/>
        <v>298.06166492858489</v>
      </c>
      <c r="G160" s="8">
        <v>0.92</v>
      </c>
      <c r="H160" s="34">
        <v>314.6096</v>
      </c>
      <c r="I160" s="47">
        <f t="shared" si="52"/>
        <v>251.68768</v>
      </c>
      <c r="J160" s="15">
        <f t="shared" si="54"/>
        <v>188.76576</v>
      </c>
      <c r="K160" s="47">
        <f t="shared" si="56"/>
        <v>612.67126492858483</v>
      </c>
      <c r="L160" s="15">
        <f t="shared" si="55"/>
        <v>525.63768000000005</v>
      </c>
      <c r="M160" s="47">
        <f t="shared" si="60"/>
        <v>306.20576</v>
      </c>
      <c r="N160" s="15">
        <f t="shared" si="61"/>
        <v>0.857944072277113</v>
      </c>
      <c r="O160" s="4">
        <v>446.29</v>
      </c>
      <c r="Q160" s="14">
        <v>1</v>
      </c>
      <c r="R160" s="43">
        <f t="shared" si="57"/>
        <v>0</v>
      </c>
      <c r="S160" s="23">
        <f t="shared" si="46"/>
        <v>612.67126492858483</v>
      </c>
      <c r="T160" s="43">
        <f t="shared" si="47"/>
        <v>314.75563256820323</v>
      </c>
      <c r="U160" s="15">
        <f t="shared" si="48"/>
        <v>525.63768000000005</v>
      </c>
      <c r="V160" s="43">
        <f t="shared" si="58"/>
        <v>0</v>
      </c>
      <c r="W160" s="23">
        <f t="shared" si="59"/>
        <v>314.75563256820323</v>
      </c>
      <c r="X160" s="43">
        <f t="shared" si="53"/>
        <v>-4.2941871277084829</v>
      </c>
      <c r="Y160" s="23">
        <f t="shared" si="49"/>
        <v>176.20576</v>
      </c>
      <c r="Z160" s="47">
        <f t="shared" si="50"/>
        <v>554.38564239431741</v>
      </c>
      <c r="AA160" s="6">
        <f t="shared" si="51"/>
        <v>0.94814446804545882</v>
      </c>
      <c r="AB160" s="4" t="s">
        <v>175</v>
      </c>
      <c r="AT160" s="1">
        <v>0.9</v>
      </c>
      <c r="AU160" s="1">
        <v>1</v>
      </c>
    </row>
    <row r="161" spans="2:47" x14ac:dyDescent="0.25">
      <c r="B161" s="16" t="s">
        <v>176</v>
      </c>
      <c r="C161" s="4">
        <v>306.88</v>
      </c>
      <c r="D161" s="8">
        <v>285.04000000000002</v>
      </c>
      <c r="E161" s="8">
        <v>117.25</v>
      </c>
      <c r="F161" s="15">
        <f t="shared" si="45"/>
        <v>308.21317963383723</v>
      </c>
      <c r="G161" s="8">
        <v>0.92</v>
      </c>
      <c r="H161" s="34">
        <v>314.6096</v>
      </c>
      <c r="I161" s="47">
        <f t="shared" si="52"/>
        <v>251.68768</v>
      </c>
      <c r="J161" s="15">
        <f t="shared" si="54"/>
        <v>188.76576</v>
      </c>
      <c r="K161" s="47">
        <f t="shared" si="56"/>
        <v>622.82277963383717</v>
      </c>
      <c r="L161" s="15">
        <f t="shared" si="55"/>
        <v>536.72767999999996</v>
      </c>
      <c r="M161" s="47">
        <f t="shared" si="60"/>
        <v>306.01576</v>
      </c>
      <c r="N161" s="15">
        <f t="shared" si="61"/>
        <v>0.86176629620956824</v>
      </c>
      <c r="O161" s="4">
        <v>447.12</v>
      </c>
      <c r="Q161" s="14">
        <v>1</v>
      </c>
      <c r="R161" s="43">
        <f t="shared" si="57"/>
        <v>0</v>
      </c>
      <c r="S161" s="23">
        <f t="shared" si="46"/>
        <v>622.82277963383717</v>
      </c>
      <c r="T161" s="43">
        <f t="shared" si="47"/>
        <v>315.96140959401504</v>
      </c>
      <c r="U161" s="15">
        <f t="shared" si="48"/>
        <v>536.72767999999996</v>
      </c>
      <c r="V161" s="43">
        <f t="shared" si="58"/>
        <v>0</v>
      </c>
      <c r="W161" s="23">
        <f t="shared" si="59"/>
        <v>315.96140959401504</v>
      </c>
      <c r="X161" s="43">
        <f t="shared" si="53"/>
        <v>1.2057770258118126</v>
      </c>
      <c r="Y161" s="23">
        <f t="shared" si="49"/>
        <v>176.01576</v>
      </c>
      <c r="Z161" s="47">
        <f t="shared" si="50"/>
        <v>564.85232605218152</v>
      </c>
      <c r="AA161" s="6">
        <f t="shared" si="51"/>
        <v>0.95020885149088796</v>
      </c>
      <c r="AB161" s="4" t="s">
        <v>176</v>
      </c>
      <c r="AT161" s="1">
        <v>0.9</v>
      </c>
      <c r="AU161" s="1">
        <v>1</v>
      </c>
    </row>
    <row r="162" spans="2:47" x14ac:dyDescent="0.25">
      <c r="B162" s="16" t="s">
        <v>177</v>
      </c>
      <c r="C162" s="4">
        <v>473.2</v>
      </c>
      <c r="D162" s="8">
        <v>258.77999999999997</v>
      </c>
      <c r="E162" s="8">
        <v>116.5</v>
      </c>
      <c r="F162" s="15">
        <f t="shared" si="45"/>
        <v>283.79453553583443</v>
      </c>
      <c r="G162" s="8">
        <v>0.91</v>
      </c>
      <c r="H162" s="34">
        <v>314.6096</v>
      </c>
      <c r="I162" s="47">
        <f t="shared" si="52"/>
        <v>251.68768</v>
      </c>
      <c r="J162" s="15">
        <f t="shared" si="54"/>
        <v>188.76576</v>
      </c>
      <c r="K162" s="47">
        <f t="shared" si="56"/>
        <v>598.40413553583448</v>
      </c>
      <c r="L162" s="15">
        <f t="shared" si="55"/>
        <v>510.46767999999997</v>
      </c>
      <c r="M162" s="47">
        <f t="shared" si="60"/>
        <v>305.26576</v>
      </c>
      <c r="N162" s="15">
        <f t="shared" si="61"/>
        <v>0.85304838266685312</v>
      </c>
      <c r="O162" s="4">
        <v>445.79</v>
      </c>
      <c r="Q162" s="14">
        <v>1</v>
      </c>
      <c r="R162" s="43">
        <f t="shared" si="57"/>
        <v>0</v>
      </c>
      <c r="S162" s="23">
        <f t="shared" si="46"/>
        <v>598.40413553583448</v>
      </c>
      <c r="T162" s="43">
        <f t="shared" si="47"/>
        <v>312.26632399573128</v>
      </c>
      <c r="U162" s="15">
        <f t="shared" si="48"/>
        <v>510.46767999999997</v>
      </c>
      <c r="V162" s="43">
        <f t="shared" si="58"/>
        <v>0</v>
      </c>
      <c r="W162" s="23">
        <f t="shared" si="59"/>
        <v>312.26632399573128</v>
      </c>
      <c r="X162" s="43">
        <f t="shared" si="53"/>
        <v>-3.6950855982837538</v>
      </c>
      <c r="Y162" s="23">
        <f t="shared" si="49"/>
        <v>175.26576</v>
      </c>
      <c r="Z162" s="47">
        <f t="shared" si="50"/>
        <v>539.7178327172079</v>
      </c>
      <c r="AA162" s="6">
        <f t="shared" si="51"/>
        <v>0.94580473176150559</v>
      </c>
      <c r="AB162" s="4" t="s">
        <v>177</v>
      </c>
      <c r="AT162" s="1">
        <v>0.9</v>
      </c>
      <c r="AU162" s="1">
        <v>1</v>
      </c>
    </row>
    <row r="163" spans="2:47" x14ac:dyDescent="0.25">
      <c r="B163" s="16" t="s">
        <v>178</v>
      </c>
      <c r="C163" s="4">
        <v>459.66</v>
      </c>
      <c r="D163" s="8">
        <v>280.04000000000002</v>
      </c>
      <c r="E163" s="8">
        <v>116.48</v>
      </c>
      <c r="F163" s="15">
        <f t="shared" si="45"/>
        <v>303.29851961392757</v>
      </c>
      <c r="G163" s="8">
        <v>0.92</v>
      </c>
      <c r="H163" s="34">
        <v>314.6096</v>
      </c>
      <c r="I163" s="47">
        <f t="shared" si="52"/>
        <v>251.68768</v>
      </c>
      <c r="J163" s="15">
        <f t="shared" si="54"/>
        <v>188.76576</v>
      </c>
      <c r="K163" s="47">
        <f t="shared" si="56"/>
        <v>617.90811961392751</v>
      </c>
      <c r="L163" s="15">
        <f t="shared" si="55"/>
        <v>531.72767999999996</v>
      </c>
      <c r="M163" s="47">
        <f t="shared" si="60"/>
        <v>305.24576000000002</v>
      </c>
      <c r="N163" s="15">
        <f t="shared" si="61"/>
        <v>0.86052871474196913</v>
      </c>
      <c r="O163" s="4">
        <v>446.41</v>
      </c>
      <c r="Q163" s="14">
        <v>1</v>
      </c>
      <c r="R163" s="43">
        <f t="shared" si="57"/>
        <v>0</v>
      </c>
      <c r="S163" s="23">
        <f t="shared" si="46"/>
        <v>617.90811961392751</v>
      </c>
      <c r="T163" s="43">
        <f t="shared" si="47"/>
        <v>314.76359161541762</v>
      </c>
      <c r="U163" s="15">
        <f t="shared" si="48"/>
        <v>531.72767999999996</v>
      </c>
      <c r="V163" s="43">
        <f t="shared" si="58"/>
        <v>0</v>
      </c>
      <c r="W163" s="23">
        <f t="shared" si="59"/>
        <v>314.76359161541762</v>
      </c>
      <c r="X163" s="43">
        <f t="shared" si="53"/>
        <v>2.4972676196863404</v>
      </c>
      <c r="Y163" s="23">
        <f t="shared" si="49"/>
        <v>175.24576000000002</v>
      </c>
      <c r="Z163" s="47">
        <f t="shared" si="50"/>
        <v>559.86194912331734</v>
      </c>
      <c r="AA163" s="6">
        <f t="shared" si="51"/>
        <v>0.94974784557626646</v>
      </c>
      <c r="AB163" s="4" t="s">
        <v>178</v>
      </c>
      <c r="AT163" s="1">
        <v>0.9</v>
      </c>
      <c r="AU163" s="1">
        <v>1</v>
      </c>
    </row>
    <row r="164" spans="2:47" x14ac:dyDescent="0.25">
      <c r="B164" s="16" t="s">
        <v>179</v>
      </c>
      <c r="C164" s="4">
        <v>280.77999999999997</v>
      </c>
      <c r="D164" s="8">
        <v>282.69</v>
      </c>
      <c r="E164" s="8">
        <v>116.65</v>
      </c>
      <c r="F164" s="15">
        <f t="shared" si="45"/>
        <v>305.81180258453077</v>
      </c>
      <c r="G164" s="8">
        <v>0.92</v>
      </c>
      <c r="H164" s="34">
        <v>314.6096</v>
      </c>
      <c r="I164" s="47">
        <f t="shared" si="52"/>
        <v>251.68768</v>
      </c>
      <c r="J164" s="15">
        <f t="shared" si="54"/>
        <v>188.76576</v>
      </c>
      <c r="K164" s="47">
        <f t="shared" si="56"/>
        <v>620.42140258453082</v>
      </c>
      <c r="L164" s="15">
        <f t="shared" si="55"/>
        <v>534.37768000000005</v>
      </c>
      <c r="M164" s="47">
        <f t="shared" si="60"/>
        <v>305.41575999999998</v>
      </c>
      <c r="N164" s="15">
        <f t="shared" si="61"/>
        <v>0.86131406455984161</v>
      </c>
      <c r="O164" s="4">
        <v>445.53</v>
      </c>
      <c r="Q164" s="14">
        <v>1</v>
      </c>
      <c r="R164" s="43">
        <f t="shared" si="57"/>
        <v>0</v>
      </c>
      <c r="S164" s="23">
        <f t="shared" si="46"/>
        <v>620.42140258453082</v>
      </c>
      <c r="T164" s="43">
        <f t="shared" si="47"/>
        <v>315.21930763005929</v>
      </c>
      <c r="U164" s="15">
        <f t="shared" si="48"/>
        <v>534.37768000000005</v>
      </c>
      <c r="V164" s="43">
        <f t="shared" si="58"/>
        <v>0</v>
      </c>
      <c r="W164" s="23">
        <f t="shared" si="59"/>
        <v>315.21930763005929</v>
      </c>
      <c r="X164" s="43">
        <f t="shared" si="53"/>
        <v>0.45571601464166633</v>
      </c>
      <c r="Y164" s="23">
        <f t="shared" si="49"/>
        <v>175.41575999999998</v>
      </c>
      <c r="Z164" s="47">
        <f t="shared" si="50"/>
        <v>562.43239037110948</v>
      </c>
      <c r="AA164" s="6">
        <f t="shared" si="51"/>
        <v>0.9501189638943125</v>
      </c>
      <c r="AB164" s="4" t="s">
        <v>179</v>
      </c>
      <c r="AT164" s="1">
        <v>0.9</v>
      </c>
      <c r="AU164" s="1">
        <v>1</v>
      </c>
    </row>
    <row r="165" spans="2:47" x14ac:dyDescent="0.25">
      <c r="B165" s="16" t="s">
        <v>180</v>
      </c>
      <c r="C165" s="4">
        <v>409.46</v>
      </c>
      <c r="D165" s="8">
        <v>254.35</v>
      </c>
      <c r="E165" s="8">
        <v>115.62</v>
      </c>
      <c r="F165" s="15">
        <f t="shared" si="45"/>
        <v>279.39561002277759</v>
      </c>
      <c r="G165" s="8">
        <v>0.91</v>
      </c>
      <c r="H165" s="34">
        <v>314.6096</v>
      </c>
      <c r="I165" s="47">
        <f t="shared" si="52"/>
        <v>251.68768</v>
      </c>
      <c r="J165" s="15">
        <f t="shared" si="54"/>
        <v>188.76576</v>
      </c>
      <c r="K165" s="47">
        <f t="shared" si="56"/>
        <v>594.00521002277765</v>
      </c>
      <c r="L165" s="15">
        <f t="shared" si="55"/>
        <v>506.03768000000002</v>
      </c>
      <c r="M165" s="47">
        <f t="shared" si="60"/>
        <v>304.38576</v>
      </c>
      <c r="N165" s="15">
        <f t="shared" si="61"/>
        <v>0.85190781404189297</v>
      </c>
      <c r="O165" s="4">
        <v>447.57</v>
      </c>
      <c r="Q165" s="14">
        <v>1</v>
      </c>
      <c r="R165" s="43">
        <f t="shared" si="57"/>
        <v>0</v>
      </c>
      <c r="S165" s="23">
        <f t="shared" si="46"/>
        <v>594.00521002277765</v>
      </c>
      <c r="T165" s="43">
        <f t="shared" si="47"/>
        <v>311.07564346059263</v>
      </c>
      <c r="U165" s="15">
        <f t="shared" si="48"/>
        <v>506.03768000000002</v>
      </c>
      <c r="V165" s="43">
        <f t="shared" si="58"/>
        <v>0</v>
      </c>
      <c r="W165" s="23">
        <f t="shared" si="59"/>
        <v>311.07564346059263</v>
      </c>
      <c r="X165" s="43">
        <f t="shared" si="53"/>
        <v>-4.1436641694666605</v>
      </c>
      <c r="Y165" s="23">
        <f t="shared" si="49"/>
        <v>174.38576</v>
      </c>
      <c r="Z165" s="47">
        <f t="shared" si="50"/>
        <v>535.24249352098343</v>
      </c>
      <c r="AA165" s="6">
        <f t="shared" si="51"/>
        <v>0.94543629499805681</v>
      </c>
      <c r="AB165" s="4" t="s">
        <v>180</v>
      </c>
      <c r="AT165" s="1">
        <v>0.9</v>
      </c>
      <c r="AU165" s="1">
        <v>1</v>
      </c>
    </row>
    <row r="166" spans="2:47" x14ac:dyDescent="0.25">
      <c r="B166" s="16" t="s">
        <v>181</v>
      </c>
      <c r="C166" s="4">
        <v>392.2</v>
      </c>
      <c r="D166" s="8">
        <v>249.37</v>
      </c>
      <c r="E166" s="8">
        <v>117.31</v>
      </c>
      <c r="F166" s="15">
        <f t="shared" si="45"/>
        <v>275.58489254674322</v>
      </c>
      <c r="G166" s="8">
        <v>0.9</v>
      </c>
      <c r="H166" s="34">
        <v>314.6096</v>
      </c>
      <c r="I166" s="47">
        <f t="shared" si="52"/>
        <v>251.68768</v>
      </c>
      <c r="J166" s="15">
        <f t="shared" si="54"/>
        <v>188.76576</v>
      </c>
      <c r="K166" s="47">
        <f t="shared" si="56"/>
        <v>590.19449254674328</v>
      </c>
      <c r="L166" s="15">
        <f t="shared" si="55"/>
        <v>501.05768</v>
      </c>
      <c r="M166" s="47">
        <f t="shared" si="60"/>
        <v>306.07576</v>
      </c>
      <c r="N166" s="15">
        <f t="shared" si="61"/>
        <v>0.84897044334976801</v>
      </c>
      <c r="O166" s="4">
        <v>446.66</v>
      </c>
      <c r="Q166" s="14">
        <v>1</v>
      </c>
      <c r="R166" s="43">
        <f t="shared" si="57"/>
        <v>0</v>
      </c>
      <c r="S166" s="23">
        <f t="shared" si="46"/>
        <v>590.19449254674328</v>
      </c>
      <c r="T166" s="43">
        <f t="shared" si="47"/>
        <v>311.88257461026154</v>
      </c>
      <c r="U166" s="15">
        <f t="shared" si="48"/>
        <v>501.05768</v>
      </c>
      <c r="V166" s="43">
        <f t="shared" si="58"/>
        <v>0</v>
      </c>
      <c r="W166" s="23">
        <f t="shared" si="59"/>
        <v>311.88257461026154</v>
      </c>
      <c r="X166" s="43">
        <f t="shared" si="53"/>
        <v>0.80693114966891244</v>
      </c>
      <c r="Y166" s="23">
        <f t="shared" si="49"/>
        <v>176.07576</v>
      </c>
      <c r="Z166" s="47">
        <f t="shared" si="50"/>
        <v>531.09459792635812</v>
      </c>
      <c r="AA166" s="6">
        <f t="shared" si="51"/>
        <v>0.94344337516586252</v>
      </c>
      <c r="AB166" s="4" t="s">
        <v>181</v>
      </c>
      <c r="AT166" s="1">
        <v>0.9</v>
      </c>
      <c r="AU166" s="1">
        <v>1</v>
      </c>
    </row>
    <row r="167" spans="2:47" x14ac:dyDescent="0.25">
      <c r="B167" s="16" t="s">
        <v>182</v>
      </c>
      <c r="C167" s="4">
        <v>353.46</v>
      </c>
      <c r="D167" s="8">
        <v>233.88</v>
      </c>
      <c r="E167" s="8">
        <v>116.34</v>
      </c>
      <c r="F167" s="15">
        <f t="shared" si="45"/>
        <v>261.21801239577638</v>
      </c>
      <c r="G167" s="8">
        <v>0.89</v>
      </c>
      <c r="H167" s="34">
        <v>314.6096</v>
      </c>
      <c r="I167" s="47">
        <f t="shared" si="52"/>
        <v>251.68768</v>
      </c>
      <c r="J167" s="15">
        <f t="shared" si="54"/>
        <v>188.76576</v>
      </c>
      <c r="K167" s="47">
        <f t="shared" si="56"/>
        <v>575.82761239577644</v>
      </c>
      <c r="L167" s="15">
        <f t="shared" si="55"/>
        <v>485.56768</v>
      </c>
      <c r="M167" s="47">
        <f t="shared" si="60"/>
        <v>305.10576000000003</v>
      </c>
      <c r="N167" s="15">
        <f t="shared" si="61"/>
        <v>0.84325181625062606</v>
      </c>
      <c r="O167" s="4">
        <v>444.08</v>
      </c>
      <c r="Q167" s="14">
        <v>1</v>
      </c>
      <c r="R167" s="43">
        <f t="shared" si="57"/>
        <v>0</v>
      </c>
      <c r="S167" s="23">
        <f t="shared" si="46"/>
        <v>575.82761239577644</v>
      </c>
      <c r="T167" s="43">
        <f t="shared" si="47"/>
        <v>309.51812117683539</v>
      </c>
      <c r="U167" s="15">
        <f t="shared" si="48"/>
        <v>485.56768</v>
      </c>
      <c r="V167" s="43">
        <f t="shared" si="58"/>
        <v>0</v>
      </c>
      <c r="W167" s="23">
        <f t="shared" si="59"/>
        <v>309.51812117683539</v>
      </c>
      <c r="X167" s="43">
        <f t="shared" si="53"/>
        <v>-2.3644534334261493</v>
      </c>
      <c r="Y167" s="23">
        <f t="shared" si="49"/>
        <v>175.10576000000003</v>
      </c>
      <c r="Z167" s="47">
        <f t="shared" si="50"/>
        <v>516.17632553785336</v>
      </c>
      <c r="AA167" s="6">
        <f t="shared" si="51"/>
        <v>0.94070118286428717</v>
      </c>
      <c r="AB167" s="4" t="s">
        <v>182</v>
      </c>
      <c r="AT167" s="1">
        <v>0.9</v>
      </c>
      <c r="AU167" s="1">
        <v>1</v>
      </c>
    </row>
    <row r="168" spans="2:47" x14ac:dyDescent="0.25">
      <c r="B168" s="16" t="s">
        <v>183</v>
      </c>
      <c r="C168" s="4">
        <v>330.06</v>
      </c>
      <c r="D168" s="8">
        <v>244.92</v>
      </c>
      <c r="E168" s="8">
        <v>113.63</v>
      </c>
      <c r="F168" s="15">
        <f t="shared" si="45"/>
        <v>269.9955245925384</v>
      </c>
      <c r="G168" s="8">
        <v>0.9</v>
      </c>
      <c r="H168" s="34">
        <v>314.6096</v>
      </c>
      <c r="I168" s="47">
        <f t="shared" si="52"/>
        <v>251.68768</v>
      </c>
      <c r="J168" s="15">
        <f t="shared" si="54"/>
        <v>188.76576</v>
      </c>
      <c r="K168" s="47">
        <f t="shared" si="56"/>
        <v>584.60512459253846</v>
      </c>
      <c r="L168" s="15">
        <f t="shared" si="55"/>
        <v>496.60767999999996</v>
      </c>
      <c r="M168" s="47">
        <f t="shared" si="60"/>
        <v>302.39576</v>
      </c>
      <c r="N168" s="15">
        <f t="shared" si="61"/>
        <v>0.84947541358986289</v>
      </c>
      <c r="O168" s="4">
        <v>440.15</v>
      </c>
      <c r="Q168" s="14">
        <v>1</v>
      </c>
      <c r="R168" s="43">
        <f t="shared" si="57"/>
        <v>0</v>
      </c>
      <c r="S168" s="23">
        <f t="shared" si="46"/>
        <v>584.60512459253846</v>
      </c>
      <c r="T168" s="43">
        <f t="shared" si="47"/>
        <v>308.45415196569337</v>
      </c>
      <c r="U168" s="15">
        <f t="shared" si="48"/>
        <v>496.60767999999996</v>
      </c>
      <c r="V168" s="43">
        <f t="shared" si="58"/>
        <v>0</v>
      </c>
      <c r="W168" s="23">
        <f t="shared" si="59"/>
        <v>308.45415196569337</v>
      </c>
      <c r="X168" s="43">
        <f t="shared" si="53"/>
        <v>-1.0639692111420231</v>
      </c>
      <c r="Y168" s="23">
        <f t="shared" si="49"/>
        <v>172.39576</v>
      </c>
      <c r="Z168" s="47">
        <f t="shared" si="50"/>
        <v>525.68002235291374</v>
      </c>
      <c r="AA168" s="6">
        <f t="shared" si="51"/>
        <v>0.94469574433742487</v>
      </c>
      <c r="AB168" s="4" t="s">
        <v>183</v>
      </c>
      <c r="AT168" s="1">
        <v>0.9</v>
      </c>
      <c r="AU168" s="1">
        <v>1</v>
      </c>
    </row>
    <row r="169" spans="2:47" x14ac:dyDescent="0.25">
      <c r="B169" s="16" t="s">
        <v>184</v>
      </c>
      <c r="C169" s="4">
        <v>393.54</v>
      </c>
      <c r="D169" s="8">
        <v>219.72</v>
      </c>
      <c r="E169" s="8">
        <v>114.76</v>
      </c>
      <c r="F169" s="15">
        <f t="shared" si="45"/>
        <v>247.88452150144431</v>
      </c>
      <c r="G169" s="8">
        <v>0.88</v>
      </c>
      <c r="H169" s="34">
        <v>314.6096</v>
      </c>
      <c r="I169" s="47">
        <f t="shared" si="52"/>
        <v>251.68768</v>
      </c>
      <c r="J169" s="15">
        <f t="shared" si="54"/>
        <v>188.76576</v>
      </c>
      <c r="K169" s="47">
        <f t="shared" si="56"/>
        <v>562.49412150144428</v>
      </c>
      <c r="L169" s="15">
        <f t="shared" si="55"/>
        <v>471.40768000000003</v>
      </c>
      <c r="M169" s="47">
        <f t="shared" si="60"/>
        <v>303.52575999999999</v>
      </c>
      <c r="N169" s="15">
        <f t="shared" si="61"/>
        <v>0.83806685613298382</v>
      </c>
      <c r="O169" s="4">
        <v>443.81</v>
      </c>
      <c r="Q169" s="14">
        <v>1</v>
      </c>
      <c r="R169" s="43">
        <f t="shared" si="57"/>
        <v>0</v>
      </c>
      <c r="S169" s="23">
        <f t="shared" si="46"/>
        <v>562.49412150144428</v>
      </c>
      <c r="T169" s="43">
        <f t="shared" si="47"/>
        <v>306.87853616813788</v>
      </c>
      <c r="U169" s="15">
        <f t="shared" si="48"/>
        <v>471.40768000000003</v>
      </c>
      <c r="V169" s="43">
        <f t="shared" si="58"/>
        <v>0</v>
      </c>
      <c r="W169" s="23">
        <f t="shared" si="59"/>
        <v>306.87853616813788</v>
      </c>
      <c r="X169" s="43">
        <f t="shared" si="53"/>
        <v>-1.5756157975554856</v>
      </c>
      <c r="Y169" s="23">
        <f t="shared" si="49"/>
        <v>173.52575999999999</v>
      </c>
      <c r="Z169" s="47">
        <f t="shared" si="50"/>
        <v>502.33095678701704</v>
      </c>
      <c r="AA169" s="6">
        <f t="shared" si="51"/>
        <v>0.93844043181251091</v>
      </c>
      <c r="AB169" s="4" t="s">
        <v>184</v>
      </c>
      <c r="AT169" s="1">
        <v>0.9</v>
      </c>
      <c r="AU169" s="1">
        <v>1</v>
      </c>
    </row>
    <row r="170" spans="2:47" x14ac:dyDescent="0.25">
      <c r="B170" s="16" t="s">
        <v>185</v>
      </c>
      <c r="C170" s="4">
        <v>431.78</v>
      </c>
      <c r="D170" s="8">
        <v>242.79</v>
      </c>
      <c r="E170" s="8">
        <v>114.69</v>
      </c>
      <c r="F170" s="15">
        <f t="shared" si="45"/>
        <v>268.51588444633961</v>
      </c>
      <c r="G170" s="8">
        <v>0.9</v>
      </c>
      <c r="H170" s="34">
        <v>314.6096</v>
      </c>
      <c r="I170" s="47">
        <f t="shared" si="52"/>
        <v>251.68768</v>
      </c>
      <c r="J170" s="15">
        <f t="shared" si="54"/>
        <v>188.76576</v>
      </c>
      <c r="K170" s="47">
        <f t="shared" si="56"/>
        <v>583.12548444633967</v>
      </c>
      <c r="L170" s="15">
        <f t="shared" si="55"/>
        <v>494.47767999999996</v>
      </c>
      <c r="M170" s="47">
        <f t="shared" si="60"/>
        <v>303.45576</v>
      </c>
      <c r="N170" s="15">
        <f t="shared" si="61"/>
        <v>0.84797816797441439</v>
      </c>
      <c r="O170" s="4">
        <v>439.3</v>
      </c>
      <c r="Q170" s="14">
        <v>1</v>
      </c>
      <c r="R170" s="43">
        <f t="shared" si="57"/>
        <v>0</v>
      </c>
      <c r="S170" s="23">
        <f t="shared" si="46"/>
        <v>583.12548444633967</v>
      </c>
      <c r="T170" s="43">
        <f t="shared" si="47"/>
        <v>309.07467478361269</v>
      </c>
      <c r="U170" s="15">
        <f t="shared" si="48"/>
        <v>494.47767999999996</v>
      </c>
      <c r="V170" s="43">
        <f t="shared" si="58"/>
        <v>0</v>
      </c>
      <c r="W170" s="23">
        <f t="shared" si="59"/>
        <v>309.07467478361269</v>
      </c>
      <c r="X170" s="43">
        <f t="shared" si="53"/>
        <v>2.1961386154748084</v>
      </c>
      <c r="Y170" s="23">
        <f t="shared" si="49"/>
        <v>173.45576</v>
      </c>
      <c r="Z170" s="47">
        <f t="shared" si="50"/>
        <v>524.01820263742741</v>
      </c>
      <c r="AA170" s="6">
        <f t="shared" si="51"/>
        <v>0.94362691507900387</v>
      </c>
      <c r="AB170" s="4" t="s">
        <v>185</v>
      </c>
      <c r="AT170" s="1">
        <v>0.9</v>
      </c>
      <c r="AU170" s="1">
        <v>1</v>
      </c>
    </row>
    <row r="171" spans="2:47" x14ac:dyDescent="0.25">
      <c r="B171" s="16" t="s">
        <v>186</v>
      </c>
      <c r="C171" s="4">
        <v>275.39999999999998</v>
      </c>
      <c r="D171" s="8">
        <v>284.22000000000003</v>
      </c>
      <c r="E171" s="8">
        <v>106.36</v>
      </c>
      <c r="F171" s="15">
        <f t="shared" si="45"/>
        <v>303.46903960700837</v>
      </c>
      <c r="G171" s="8">
        <v>0.93</v>
      </c>
      <c r="H171" s="34">
        <v>314.6096</v>
      </c>
      <c r="I171" s="47">
        <f t="shared" si="52"/>
        <v>251.68768</v>
      </c>
      <c r="J171" s="15">
        <f t="shared" si="54"/>
        <v>188.76576</v>
      </c>
      <c r="K171" s="47">
        <f t="shared" si="56"/>
        <v>618.07863960700843</v>
      </c>
      <c r="L171" s="15">
        <f t="shared" si="55"/>
        <v>535.90768000000003</v>
      </c>
      <c r="M171" s="47">
        <f t="shared" si="60"/>
        <v>295.12576000000001</v>
      </c>
      <c r="N171" s="15">
        <f t="shared" si="61"/>
        <v>0.86705419935033679</v>
      </c>
      <c r="O171" s="4">
        <v>439.25</v>
      </c>
      <c r="Q171" s="14">
        <v>1</v>
      </c>
      <c r="R171" s="43">
        <f t="shared" si="57"/>
        <v>0</v>
      </c>
      <c r="S171" s="23">
        <f t="shared" si="46"/>
        <v>618.07863960700843</v>
      </c>
      <c r="T171" s="43">
        <f t="shared" si="47"/>
        <v>307.93532316944049</v>
      </c>
      <c r="U171" s="15">
        <f t="shared" si="48"/>
        <v>535.90768000000003</v>
      </c>
      <c r="V171" s="43">
        <f t="shared" si="58"/>
        <v>0</v>
      </c>
      <c r="W171" s="23">
        <f t="shared" si="59"/>
        <v>307.93532316944049</v>
      </c>
      <c r="X171" s="43">
        <f t="shared" si="53"/>
        <v>-1.1393516141721989</v>
      </c>
      <c r="Y171" s="23">
        <f t="shared" si="49"/>
        <v>165.12576000000001</v>
      </c>
      <c r="Z171" s="47">
        <f t="shared" si="50"/>
        <v>560.77050394841569</v>
      </c>
      <c r="AA171" s="6">
        <f t="shared" si="51"/>
        <v>0.95566310322430448</v>
      </c>
      <c r="AB171" s="4" t="s">
        <v>186</v>
      </c>
      <c r="AT171" s="1">
        <v>0.9</v>
      </c>
      <c r="AU171" s="1">
        <v>1</v>
      </c>
    </row>
    <row r="172" spans="2:47" x14ac:dyDescent="0.25">
      <c r="B172" s="16" t="s">
        <v>187</v>
      </c>
      <c r="C172" s="4">
        <v>320.68</v>
      </c>
      <c r="D172" s="8">
        <v>234.65</v>
      </c>
      <c r="E172" s="8">
        <v>108.07</v>
      </c>
      <c r="F172" s="15">
        <f t="shared" si="45"/>
        <v>258.34037121595998</v>
      </c>
      <c r="G172" s="8">
        <v>0.9</v>
      </c>
      <c r="H172" s="34">
        <v>314.6096</v>
      </c>
      <c r="I172" s="47">
        <f t="shared" si="52"/>
        <v>251.68768</v>
      </c>
      <c r="J172" s="15">
        <f t="shared" si="54"/>
        <v>188.76576</v>
      </c>
      <c r="K172" s="47">
        <f t="shared" si="56"/>
        <v>572.94997121595998</v>
      </c>
      <c r="L172" s="15">
        <f t="shared" si="55"/>
        <v>486.33767999999998</v>
      </c>
      <c r="M172" s="47">
        <f t="shared" si="60"/>
        <v>296.83575999999999</v>
      </c>
      <c r="N172" s="15">
        <f t="shared" si="61"/>
        <v>0.84883097029895205</v>
      </c>
      <c r="O172" s="4">
        <v>435.58</v>
      </c>
      <c r="Q172" s="14">
        <v>1</v>
      </c>
      <c r="R172" s="43">
        <f t="shared" si="57"/>
        <v>0</v>
      </c>
      <c r="S172" s="23">
        <f t="shared" si="46"/>
        <v>572.94997121595998</v>
      </c>
      <c r="T172" s="43">
        <f t="shared" si="47"/>
        <v>302.89821810071277</v>
      </c>
      <c r="U172" s="15">
        <f t="shared" si="48"/>
        <v>486.33767999999998</v>
      </c>
      <c r="V172" s="43">
        <f t="shared" si="58"/>
        <v>0</v>
      </c>
      <c r="W172" s="23">
        <f t="shared" si="59"/>
        <v>302.89821810071277</v>
      </c>
      <c r="X172" s="43">
        <f t="shared" si="53"/>
        <v>-5.0371050687277261</v>
      </c>
      <c r="Y172" s="23">
        <f t="shared" si="49"/>
        <v>166.83575999999999</v>
      </c>
      <c r="Z172" s="47">
        <f t="shared" si="50"/>
        <v>514.15805916328884</v>
      </c>
      <c r="AA172" s="6">
        <f t="shared" si="51"/>
        <v>0.94589138754615232</v>
      </c>
      <c r="AB172" s="4" t="s">
        <v>187</v>
      </c>
      <c r="AT172" s="1">
        <v>0.9</v>
      </c>
      <c r="AU172" s="1">
        <v>1</v>
      </c>
    </row>
    <row r="173" spans="2:47" x14ac:dyDescent="0.25">
      <c r="B173" s="16" t="s">
        <v>188</v>
      </c>
      <c r="C173" s="4">
        <v>287.66000000000003</v>
      </c>
      <c r="D173" s="8">
        <v>254.99</v>
      </c>
      <c r="E173" s="8">
        <v>106.66</v>
      </c>
      <c r="F173" s="15">
        <f t="shared" si="45"/>
        <v>276.39872593772935</v>
      </c>
      <c r="G173" s="8">
        <v>0.92</v>
      </c>
      <c r="H173" s="34">
        <v>314.6096</v>
      </c>
      <c r="I173" s="47">
        <f t="shared" si="52"/>
        <v>251.68768</v>
      </c>
      <c r="J173" s="15">
        <f t="shared" si="54"/>
        <v>188.76576</v>
      </c>
      <c r="K173" s="47">
        <f t="shared" si="56"/>
        <v>591.0083259377293</v>
      </c>
      <c r="L173" s="15">
        <f t="shared" si="55"/>
        <v>506.67768000000001</v>
      </c>
      <c r="M173" s="47">
        <f t="shared" si="60"/>
        <v>295.42575999999997</v>
      </c>
      <c r="N173" s="15">
        <f t="shared" si="61"/>
        <v>0.85731056190464794</v>
      </c>
      <c r="O173" s="4">
        <v>434.04</v>
      </c>
      <c r="Q173" s="14">
        <v>1</v>
      </c>
      <c r="R173" s="43">
        <f t="shared" si="57"/>
        <v>0</v>
      </c>
      <c r="S173" s="23">
        <f t="shared" si="46"/>
        <v>591.0083259377293</v>
      </c>
      <c r="T173" s="43">
        <f t="shared" si="47"/>
        <v>304.25083388141246</v>
      </c>
      <c r="U173" s="15">
        <f t="shared" si="48"/>
        <v>506.67768000000001</v>
      </c>
      <c r="V173" s="43">
        <f t="shared" si="58"/>
        <v>0</v>
      </c>
      <c r="W173" s="23">
        <f t="shared" si="59"/>
        <v>304.25083388141246</v>
      </c>
      <c r="X173" s="43">
        <f t="shared" si="53"/>
        <v>1.3526157806996935</v>
      </c>
      <c r="Y173" s="23">
        <f t="shared" si="49"/>
        <v>165.42575999999997</v>
      </c>
      <c r="Z173" s="47">
        <f t="shared" si="50"/>
        <v>532.99901827466806</v>
      </c>
      <c r="AA173" s="6">
        <f t="shared" si="51"/>
        <v>0.95061653516760514</v>
      </c>
      <c r="AB173" s="4" t="s">
        <v>188</v>
      </c>
      <c r="AT173" s="1">
        <v>0.9</v>
      </c>
      <c r="AU173" s="1">
        <v>1</v>
      </c>
    </row>
    <row r="174" spans="2:47" x14ac:dyDescent="0.25">
      <c r="B174" s="16" t="s">
        <v>189</v>
      </c>
      <c r="C174" s="4">
        <v>296.82</v>
      </c>
      <c r="D174" s="8">
        <v>237.36</v>
      </c>
      <c r="E174" s="8">
        <v>107.48</v>
      </c>
      <c r="F174" s="15">
        <f t="shared" si="45"/>
        <v>260.56039606970205</v>
      </c>
      <c r="G174" s="8">
        <v>0.91</v>
      </c>
      <c r="H174" s="34">
        <v>314.6096</v>
      </c>
      <c r="I174" s="47">
        <f t="shared" si="52"/>
        <v>251.68768</v>
      </c>
      <c r="J174" s="15">
        <f t="shared" si="54"/>
        <v>188.76576</v>
      </c>
      <c r="K174" s="47">
        <f t="shared" si="56"/>
        <v>575.16999606970205</v>
      </c>
      <c r="L174" s="15">
        <f t="shared" si="55"/>
        <v>489.04768000000001</v>
      </c>
      <c r="M174" s="47">
        <f t="shared" si="60"/>
        <v>296.24576000000002</v>
      </c>
      <c r="N174" s="15">
        <f t="shared" si="61"/>
        <v>0.8502663270716484</v>
      </c>
      <c r="O174" s="4">
        <v>433.89</v>
      </c>
      <c r="Q174" s="14">
        <v>1</v>
      </c>
      <c r="R174" s="43">
        <f t="shared" si="57"/>
        <v>0</v>
      </c>
      <c r="S174" s="23">
        <f t="shared" si="46"/>
        <v>575.16999606970205</v>
      </c>
      <c r="T174" s="43">
        <f t="shared" si="47"/>
        <v>302.7422848982921</v>
      </c>
      <c r="U174" s="15">
        <f t="shared" si="48"/>
        <v>489.04768000000001</v>
      </c>
      <c r="V174" s="43">
        <f t="shared" si="58"/>
        <v>0</v>
      </c>
      <c r="W174" s="23">
        <f t="shared" si="59"/>
        <v>302.7422848982921</v>
      </c>
      <c r="X174" s="43">
        <f t="shared" si="53"/>
        <v>-1.5085489831203631</v>
      </c>
      <c r="Y174" s="23">
        <f t="shared" si="49"/>
        <v>166.24576000000002</v>
      </c>
      <c r="Z174" s="47">
        <f t="shared" si="50"/>
        <v>516.53197967924507</v>
      </c>
      <c r="AA174" s="6">
        <f t="shared" si="51"/>
        <v>0.94679071042936747</v>
      </c>
      <c r="AB174" s="4" t="s">
        <v>189</v>
      </c>
      <c r="AT174" s="1">
        <v>0.9</v>
      </c>
      <c r="AU174" s="1">
        <v>1</v>
      </c>
    </row>
    <row r="175" spans="2:47" x14ac:dyDescent="0.25">
      <c r="B175" s="16" t="s">
        <v>190</v>
      </c>
      <c r="C175" s="4">
        <v>393.36</v>
      </c>
      <c r="D175" s="8">
        <v>253.28</v>
      </c>
      <c r="E175" s="8">
        <v>108.37</v>
      </c>
      <c r="F175" s="15">
        <f t="shared" si="45"/>
        <v>275.49013648404912</v>
      </c>
      <c r="G175" s="8">
        <v>0.92</v>
      </c>
      <c r="H175" s="34">
        <v>314.6096</v>
      </c>
      <c r="I175" s="47">
        <f t="shared" si="52"/>
        <v>251.68768</v>
      </c>
      <c r="J175" s="15">
        <f t="shared" si="54"/>
        <v>188.76576</v>
      </c>
      <c r="K175" s="47">
        <f t="shared" si="56"/>
        <v>590.09973648404912</v>
      </c>
      <c r="L175" s="15">
        <f t="shared" si="55"/>
        <v>504.96767999999997</v>
      </c>
      <c r="M175" s="47">
        <f t="shared" si="60"/>
        <v>297.13576</v>
      </c>
      <c r="N175" s="15">
        <f t="shared" si="61"/>
        <v>0.85573276647895891</v>
      </c>
      <c r="O175" s="4">
        <v>435.97</v>
      </c>
      <c r="Q175" s="14">
        <v>1</v>
      </c>
      <c r="R175" s="43">
        <f t="shared" si="57"/>
        <v>0</v>
      </c>
      <c r="S175" s="23">
        <f t="shared" si="46"/>
        <v>590.09973648404912</v>
      </c>
      <c r="T175" s="43">
        <f t="shared" si="47"/>
        <v>305.32825148348434</v>
      </c>
      <c r="U175" s="15">
        <f t="shared" si="48"/>
        <v>504.96767999999997</v>
      </c>
      <c r="V175" s="43">
        <f t="shared" si="58"/>
        <v>0</v>
      </c>
      <c r="W175" s="23">
        <f t="shared" si="59"/>
        <v>305.32825148348434</v>
      </c>
      <c r="X175" s="43">
        <f t="shared" si="53"/>
        <v>2.5859665851922387</v>
      </c>
      <c r="Y175" s="23">
        <f t="shared" si="49"/>
        <v>167.13576</v>
      </c>
      <c r="Z175" s="47">
        <f t="shared" si="50"/>
        <v>531.90856367928495</v>
      </c>
      <c r="AA175" s="6">
        <f t="shared" si="51"/>
        <v>0.94935053593999097</v>
      </c>
      <c r="AB175" s="4" t="s">
        <v>190</v>
      </c>
      <c r="AT175" s="1">
        <v>0.9</v>
      </c>
      <c r="AU175" s="1">
        <v>1</v>
      </c>
    </row>
    <row r="176" spans="2:47" x14ac:dyDescent="0.25">
      <c r="B176" s="16" t="s">
        <v>191</v>
      </c>
      <c r="C176" s="4">
        <v>274.3</v>
      </c>
      <c r="D176" s="8">
        <v>250.72</v>
      </c>
      <c r="E176" s="8">
        <v>112.86</v>
      </c>
      <c r="F176" s="15">
        <f t="shared" si="45"/>
        <v>274.950719220736</v>
      </c>
      <c r="G176" s="8">
        <v>0.91</v>
      </c>
      <c r="H176" s="34">
        <v>314.6096</v>
      </c>
      <c r="I176" s="47">
        <f t="shared" si="52"/>
        <v>251.68768</v>
      </c>
      <c r="J176" s="15">
        <f t="shared" si="54"/>
        <v>188.76576</v>
      </c>
      <c r="K176" s="47">
        <f t="shared" si="56"/>
        <v>589.56031922073601</v>
      </c>
      <c r="L176" s="15">
        <f t="shared" si="55"/>
        <v>502.40768000000003</v>
      </c>
      <c r="M176" s="47">
        <f t="shared" si="60"/>
        <v>301.62576000000001</v>
      </c>
      <c r="N176" s="15">
        <f t="shared" si="61"/>
        <v>0.85217349882717375</v>
      </c>
      <c r="O176" s="4">
        <v>443.09</v>
      </c>
      <c r="Q176" s="14">
        <v>1</v>
      </c>
      <c r="R176" s="43">
        <f t="shared" si="57"/>
        <v>0</v>
      </c>
      <c r="S176" s="23">
        <f t="shared" si="46"/>
        <v>589.56031922073601</v>
      </c>
      <c r="T176" s="43">
        <f t="shared" si="47"/>
        <v>308.49293845511875</v>
      </c>
      <c r="U176" s="15">
        <f t="shared" si="48"/>
        <v>502.40768000000003</v>
      </c>
      <c r="V176" s="43">
        <f t="shared" si="58"/>
        <v>0</v>
      </c>
      <c r="W176" s="23">
        <f t="shared" si="59"/>
        <v>308.49293845511875</v>
      </c>
      <c r="X176" s="43">
        <f t="shared" si="53"/>
        <v>3.1646869716344099</v>
      </c>
      <c r="Y176" s="23">
        <f t="shared" si="49"/>
        <v>171.62576000000001</v>
      </c>
      <c r="Z176" s="47">
        <f t="shared" si="50"/>
        <v>530.91324942834115</v>
      </c>
      <c r="AA176" s="6">
        <f t="shared" si="51"/>
        <v>0.9463084233459339</v>
      </c>
      <c r="AB176" s="4" t="s">
        <v>191</v>
      </c>
      <c r="AT176" s="1">
        <v>0.9</v>
      </c>
      <c r="AU176" s="1">
        <v>1</v>
      </c>
    </row>
    <row r="177" spans="2:47" x14ac:dyDescent="0.25">
      <c r="B177" s="16" t="s">
        <v>192</v>
      </c>
      <c r="C177" s="4">
        <v>346.72</v>
      </c>
      <c r="D177" s="8">
        <v>250.11</v>
      </c>
      <c r="E177" s="8">
        <v>110.06</v>
      </c>
      <c r="F177" s="15">
        <f t="shared" si="45"/>
        <v>273.25485485165677</v>
      </c>
      <c r="G177" s="8">
        <v>0.91</v>
      </c>
      <c r="H177" s="34">
        <v>314.6096</v>
      </c>
      <c r="I177" s="47">
        <f t="shared" si="52"/>
        <v>251.68768</v>
      </c>
      <c r="J177" s="15">
        <f t="shared" si="54"/>
        <v>188.76576</v>
      </c>
      <c r="K177" s="47">
        <f t="shared" si="56"/>
        <v>587.86445485165677</v>
      </c>
      <c r="L177" s="15">
        <f t="shared" si="55"/>
        <v>501.79768000000001</v>
      </c>
      <c r="M177" s="47">
        <f t="shared" si="60"/>
        <v>298.82576</v>
      </c>
      <c r="N177" s="15">
        <f t="shared" si="61"/>
        <v>0.85359418460948611</v>
      </c>
      <c r="O177" s="4">
        <v>441.02</v>
      </c>
      <c r="Q177" s="14">
        <v>1</v>
      </c>
      <c r="R177" s="43">
        <f t="shared" si="57"/>
        <v>0</v>
      </c>
      <c r="S177" s="23">
        <f t="shared" si="46"/>
        <v>587.86445485165677</v>
      </c>
      <c r="T177" s="43">
        <f t="shared" si="47"/>
        <v>306.24125395617932</v>
      </c>
      <c r="U177" s="15">
        <f t="shared" si="48"/>
        <v>501.79768000000001</v>
      </c>
      <c r="V177" s="43">
        <f t="shared" si="58"/>
        <v>0</v>
      </c>
      <c r="W177" s="23">
        <f t="shared" si="59"/>
        <v>306.24125395617932</v>
      </c>
      <c r="X177" s="43">
        <f t="shared" si="53"/>
        <v>-2.2516844989394258</v>
      </c>
      <c r="Y177" s="23">
        <f t="shared" si="49"/>
        <v>168.82576</v>
      </c>
      <c r="Z177" s="47">
        <f t="shared" si="50"/>
        <v>529.43653906106636</v>
      </c>
      <c r="AA177" s="6">
        <f t="shared" si="51"/>
        <v>0.94779570917020062</v>
      </c>
      <c r="AB177" s="4" t="s">
        <v>192</v>
      </c>
      <c r="AT177" s="1">
        <v>0.9</v>
      </c>
      <c r="AU177" s="1">
        <v>1</v>
      </c>
    </row>
    <row r="178" spans="2:47" x14ac:dyDescent="0.25">
      <c r="B178" s="16" t="s">
        <v>193</v>
      </c>
      <c r="C178" s="4">
        <v>250.44</v>
      </c>
      <c r="D178" s="8">
        <v>212</v>
      </c>
      <c r="E178" s="8">
        <v>112.22</v>
      </c>
      <c r="F178" s="15">
        <f t="shared" si="45"/>
        <v>239.86939863183881</v>
      </c>
      <c r="G178" s="8">
        <v>0.88</v>
      </c>
      <c r="H178" s="34">
        <v>314.6096</v>
      </c>
      <c r="I178" s="47">
        <f t="shared" si="52"/>
        <v>251.68768</v>
      </c>
      <c r="J178" s="15">
        <f t="shared" si="54"/>
        <v>188.76576</v>
      </c>
      <c r="K178" s="47">
        <f t="shared" si="56"/>
        <v>554.47899863183875</v>
      </c>
      <c r="L178" s="15">
        <f t="shared" si="55"/>
        <v>463.68768</v>
      </c>
      <c r="M178" s="47">
        <f t="shared" si="60"/>
        <v>300.98576000000003</v>
      </c>
      <c r="N178" s="15">
        <f t="shared" si="61"/>
        <v>0.83625832744637085</v>
      </c>
      <c r="O178" s="4">
        <v>443.04</v>
      </c>
      <c r="Q178" s="14">
        <v>1</v>
      </c>
      <c r="R178" s="43">
        <f t="shared" si="57"/>
        <v>0</v>
      </c>
      <c r="S178" s="23">
        <f t="shared" si="46"/>
        <v>554.47899863183875</v>
      </c>
      <c r="T178" s="43">
        <f t="shared" si="47"/>
        <v>304.04061462242873</v>
      </c>
      <c r="U178" s="15">
        <f t="shared" si="48"/>
        <v>463.68768</v>
      </c>
      <c r="V178" s="43">
        <f t="shared" si="58"/>
        <v>0</v>
      </c>
      <c r="W178" s="23">
        <f t="shared" si="59"/>
        <v>304.04061462242873</v>
      </c>
      <c r="X178" s="43">
        <f t="shared" si="53"/>
        <v>-2.200639333750587</v>
      </c>
      <c r="Y178" s="23">
        <f t="shared" si="49"/>
        <v>170.98576000000003</v>
      </c>
      <c r="Z178" s="47">
        <f t="shared" si="50"/>
        <v>494.20885737364119</v>
      </c>
      <c r="AA178" s="6">
        <f t="shared" si="51"/>
        <v>0.93824235054013616</v>
      </c>
      <c r="AB178" s="4" t="s">
        <v>193</v>
      </c>
      <c r="AT178" s="1">
        <v>0.9</v>
      </c>
      <c r="AU178" s="1">
        <v>1</v>
      </c>
    </row>
    <row r="179" spans="2:47" x14ac:dyDescent="0.25">
      <c r="B179" s="16" t="s">
        <v>194</v>
      </c>
      <c r="C179" s="4">
        <v>251.12</v>
      </c>
      <c r="D179" s="8">
        <v>228.01</v>
      </c>
      <c r="E179" s="8">
        <v>114.2</v>
      </c>
      <c r="F179" s="15">
        <f t="shared" si="45"/>
        <v>255.01019607066695</v>
      </c>
      <c r="G179" s="8">
        <v>0.89</v>
      </c>
      <c r="H179" s="34">
        <v>314.6096</v>
      </c>
      <c r="I179" s="47">
        <f t="shared" si="52"/>
        <v>251.68768</v>
      </c>
      <c r="J179" s="15">
        <f t="shared" si="54"/>
        <v>188.76576</v>
      </c>
      <c r="K179" s="47">
        <f t="shared" si="56"/>
        <v>569.61979607066701</v>
      </c>
      <c r="L179" s="15">
        <f t="shared" si="55"/>
        <v>479.69767999999999</v>
      </c>
      <c r="M179" s="47">
        <f t="shared" si="60"/>
        <v>302.96575999999999</v>
      </c>
      <c r="N179" s="15">
        <f t="shared" si="61"/>
        <v>0.84213660288675907</v>
      </c>
      <c r="O179" s="4">
        <v>442.87</v>
      </c>
      <c r="Q179" s="14">
        <v>1</v>
      </c>
      <c r="R179" s="43">
        <f t="shared" si="57"/>
        <v>0</v>
      </c>
      <c r="S179" s="23">
        <f t="shared" si="46"/>
        <v>569.61979607066701</v>
      </c>
      <c r="T179" s="43">
        <f t="shared" si="47"/>
        <v>307.17559779091482</v>
      </c>
      <c r="U179" s="15">
        <f t="shared" si="48"/>
        <v>479.69767999999999</v>
      </c>
      <c r="V179" s="43">
        <f t="shared" si="58"/>
        <v>0</v>
      </c>
      <c r="W179" s="23">
        <f t="shared" si="59"/>
        <v>307.17559779091482</v>
      </c>
      <c r="X179" s="43">
        <f t="shared" si="53"/>
        <v>3.1349831684860874</v>
      </c>
      <c r="Y179" s="23">
        <f t="shared" si="49"/>
        <v>172.96575999999999</v>
      </c>
      <c r="Z179" s="47">
        <f t="shared" si="50"/>
        <v>509.9284443230834</v>
      </c>
      <c r="AA179" s="6">
        <f t="shared" si="51"/>
        <v>0.94071567362120001</v>
      </c>
      <c r="AB179" s="4" t="s">
        <v>194</v>
      </c>
      <c r="AT179" s="1">
        <v>0.9</v>
      </c>
      <c r="AU179" s="1">
        <v>1</v>
      </c>
    </row>
    <row r="180" spans="2:47" x14ac:dyDescent="0.25">
      <c r="B180" s="16" t="s">
        <v>195</v>
      </c>
      <c r="C180" s="4">
        <v>373.48</v>
      </c>
      <c r="D180" s="8">
        <v>220.45</v>
      </c>
      <c r="E180" s="8">
        <v>111.19</v>
      </c>
      <c r="F180" s="15">
        <f t="shared" si="45"/>
        <v>246.9036625892779</v>
      </c>
      <c r="G180" s="8">
        <v>0.89</v>
      </c>
      <c r="H180" s="34">
        <v>314.6096</v>
      </c>
      <c r="I180" s="47">
        <f t="shared" si="52"/>
        <v>251.68768</v>
      </c>
      <c r="J180" s="15">
        <f t="shared" si="54"/>
        <v>188.76576</v>
      </c>
      <c r="K180" s="47">
        <f t="shared" si="56"/>
        <v>561.51326258927793</v>
      </c>
      <c r="L180" s="15">
        <f t="shared" si="55"/>
        <v>472.13767999999999</v>
      </c>
      <c r="M180" s="47">
        <f t="shared" si="60"/>
        <v>299.95576</v>
      </c>
      <c r="N180" s="15">
        <f t="shared" si="61"/>
        <v>0.84083086091832493</v>
      </c>
      <c r="O180" s="4">
        <v>441.59</v>
      </c>
      <c r="Q180" s="14">
        <v>1</v>
      </c>
      <c r="R180" s="43">
        <f t="shared" si="57"/>
        <v>0</v>
      </c>
      <c r="S180" s="23">
        <f t="shared" si="46"/>
        <v>561.51326258927793</v>
      </c>
      <c r="T180" s="43">
        <f t="shared" si="47"/>
        <v>303.94597412677297</v>
      </c>
      <c r="U180" s="15">
        <f t="shared" si="48"/>
        <v>472.13767999999999</v>
      </c>
      <c r="V180" s="43">
        <f t="shared" si="58"/>
        <v>0</v>
      </c>
      <c r="W180" s="23">
        <f t="shared" si="59"/>
        <v>303.94597412677297</v>
      </c>
      <c r="X180" s="43">
        <f t="shared" si="53"/>
        <v>-3.2296236641418545</v>
      </c>
      <c r="Y180" s="23">
        <f t="shared" si="49"/>
        <v>169.95576</v>
      </c>
      <c r="Z180" s="47">
        <f t="shared" si="50"/>
        <v>501.79572460609904</v>
      </c>
      <c r="AA180" s="6">
        <f t="shared" si="51"/>
        <v>0.94089617915860069</v>
      </c>
      <c r="AB180" s="4" t="s">
        <v>195</v>
      </c>
      <c r="AT180" s="1">
        <v>0.9</v>
      </c>
      <c r="AU180" s="1">
        <v>1</v>
      </c>
    </row>
    <row r="181" spans="2:47" x14ac:dyDescent="0.25">
      <c r="B181" s="16" t="s">
        <v>196</v>
      </c>
      <c r="C181" s="4">
        <v>339.78</v>
      </c>
      <c r="D181" s="8">
        <v>250.29</v>
      </c>
      <c r="E181" s="8">
        <v>112.26</v>
      </c>
      <c r="F181" s="15">
        <f t="shared" si="45"/>
        <v>274.31258028023433</v>
      </c>
      <c r="G181" s="8">
        <v>0.91</v>
      </c>
      <c r="H181" s="34">
        <v>314.6096</v>
      </c>
      <c r="I181" s="47">
        <f t="shared" si="52"/>
        <v>251.68768</v>
      </c>
      <c r="J181" s="15">
        <f t="shared" si="54"/>
        <v>188.76576</v>
      </c>
      <c r="K181" s="47">
        <f t="shared" si="56"/>
        <v>588.92218028023433</v>
      </c>
      <c r="L181" s="15">
        <f t="shared" si="55"/>
        <v>501.97767999999996</v>
      </c>
      <c r="M181" s="47">
        <f t="shared" si="60"/>
        <v>301.02575999999999</v>
      </c>
      <c r="N181" s="15">
        <f t="shared" si="61"/>
        <v>0.85236674183529226</v>
      </c>
      <c r="O181" s="4">
        <v>439.85</v>
      </c>
      <c r="Q181" s="14">
        <v>1</v>
      </c>
      <c r="R181" s="43">
        <f t="shared" si="57"/>
        <v>0</v>
      </c>
      <c r="S181" s="23">
        <f t="shared" si="46"/>
        <v>588.92218028023433</v>
      </c>
      <c r="T181" s="43">
        <f t="shared" si="47"/>
        <v>307.97360797289514</v>
      </c>
      <c r="U181" s="15">
        <f t="shared" si="48"/>
        <v>501.97767999999996</v>
      </c>
      <c r="V181" s="43">
        <f t="shared" si="58"/>
        <v>0</v>
      </c>
      <c r="W181" s="23">
        <f t="shared" si="59"/>
        <v>307.97360797289514</v>
      </c>
      <c r="X181" s="43">
        <f t="shared" si="53"/>
        <v>4.0276338461221712</v>
      </c>
      <c r="Y181" s="23">
        <f t="shared" si="49"/>
        <v>171.02575999999999</v>
      </c>
      <c r="Z181" s="47">
        <f t="shared" si="50"/>
        <v>530.31255105056675</v>
      </c>
      <c r="AA181" s="6">
        <f t="shared" si="51"/>
        <v>0.94656948813594088</v>
      </c>
      <c r="AB181" s="4" t="s">
        <v>196</v>
      </c>
      <c r="AT181" s="1">
        <v>0.9</v>
      </c>
      <c r="AU181" s="1">
        <v>1</v>
      </c>
    </row>
    <row r="182" spans="2:47" x14ac:dyDescent="0.25">
      <c r="B182" s="16" t="s">
        <v>197</v>
      </c>
      <c r="C182" s="4">
        <v>329.14</v>
      </c>
      <c r="D182" s="8">
        <v>245.31</v>
      </c>
      <c r="E182" s="8">
        <v>111.81</v>
      </c>
      <c r="F182" s="15">
        <f t="shared" si="45"/>
        <v>269.58945120312109</v>
      </c>
      <c r="G182" s="8">
        <v>0.91</v>
      </c>
      <c r="H182" s="34">
        <v>314.6096</v>
      </c>
      <c r="I182" s="47">
        <f t="shared" si="52"/>
        <v>251.68768</v>
      </c>
      <c r="J182" s="15">
        <f t="shared" si="54"/>
        <v>188.76576</v>
      </c>
      <c r="K182" s="47">
        <f t="shared" si="56"/>
        <v>584.19905120312114</v>
      </c>
      <c r="L182" s="15">
        <f t="shared" si="55"/>
        <v>496.99768</v>
      </c>
      <c r="M182" s="47">
        <f t="shared" si="60"/>
        <v>300.57576</v>
      </c>
      <c r="N182" s="15">
        <f t="shared" si="61"/>
        <v>0.8507334597282632</v>
      </c>
      <c r="O182" s="4">
        <v>439.58</v>
      </c>
      <c r="Q182" s="14">
        <v>1</v>
      </c>
      <c r="R182" s="43">
        <f t="shared" si="57"/>
        <v>0</v>
      </c>
      <c r="S182" s="23">
        <f t="shared" si="46"/>
        <v>584.19905120312114</v>
      </c>
      <c r="T182" s="43">
        <f t="shared" si="47"/>
        <v>307.05347661481466</v>
      </c>
      <c r="U182" s="15">
        <f t="shared" si="48"/>
        <v>496.99768</v>
      </c>
      <c r="V182" s="43">
        <f t="shared" si="58"/>
        <v>0</v>
      </c>
      <c r="W182" s="23">
        <f t="shared" si="59"/>
        <v>307.05347661481466</v>
      </c>
      <c r="X182" s="43">
        <f t="shared" si="53"/>
        <v>-0.92013135808048219</v>
      </c>
      <c r="Y182" s="23">
        <f t="shared" si="49"/>
        <v>170.57576</v>
      </c>
      <c r="Z182" s="47">
        <f t="shared" si="50"/>
        <v>525.4548351903901</v>
      </c>
      <c r="AA182" s="6">
        <f t="shared" si="51"/>
        <v>0.94584281410203586</v>
      </c>
      <c r="AB182" s="4" t="s">
        <v>197</v>
      </c>
      <c r="AT182" s="1">
        <v>0.9</v>
      </c>
      <c r="AU182" s="1">
        <v>1</v>
      </c>
    </row>
    <row r="183" spans="2:47" x14ac:dyDescent="0.25">
      <c r="B183" s="16" t="s">
        <v>198</v>
      </c>
      <c r="C183" s="4">
        <v>340.7</v>
      </c>
      <c r="D183" s="8">
        <v>239.79</v>
      </c>
      <c r="E183" s="8">
        <v>108.55</v>
      </c>
      <c r="F183" s="15">
        <f t="shared" si="45"/>
        <v>263.2153996254778</v>
      </c>
      <c r="G183" s="8">
        <v>0.91</v>
      </c>
      <c r="H183" s="34">
        <v>314.6096</v>
      </c>
      <c r="I183" s="47">
        <f t="shared" si="52"/>
        <v>251.68768</v>
      </c>
      <c r="J183" s="15">
        <f t="shared" si="54"/>
        <v>188.76576</v>
      </c>
      <c r="K183" s="47">
        <f t="shared" si="56"/>
        <v>577.82499962547786</v>
      </c>
      <c r="L183" s="15">
        <f t="shared" si="55"/>
        <v>491.47767999999996</v>
      </c>
      <c r="M183" s="47">
        <f t="shared" si="60"/>
        <v>297.31576000000001</v>
      </c>
      <c r="N183" s="15">
        <f t="shared" si="61"/>
        <v>0.85056492937923311</v>
      </c>
      <c r="O183" s="4">
        <v>439</v>
      </c>
      <c r="Q183" s="14">
        <v>1</v>
      </c>
      <c r="R183" s="43">
        <f t="shared" si="57"/>
        <v>0</v>
      </c>
      <c r="S183" s="23">
        <f t="shared" si="46"/>
        <v>577.82499962547786</v>
      </c>
      <c r="T183" s="43">
        <f t="shared" si="47"/>
        <v>303.86085673215803</v>
      </c>
      <c r="U183" s="15">
        <f t="shared" si="48"/>
        <v>491.47767999999996</v>
      </c>
      <c r="V183" s="43">
        <f t="shared" si="58"/>
        <v>0</v>
      </c>
      <c r="W183" s="23">
        <f t="shared" si="59"/>
        <v>303.86085673215803</v>
      </c>
      <c r="X183" s="43">
        <f t="shared" si="53"/>
        <v>-3.1926198826566292</v>
      </c>
      <c r="Y183" s="23">
        <f t="shared" si="49"/>
        <v>167.31576000000001</v>
      </c>
      <c r="Z183" s="47">
        <f t="shared" si="50"/>
        <v>519.1771118631483</v>
      </c>
      <c r="AA183" s="6">
        <f t="shared" si="51"/>
        <v>0.94664743258086903</v>
      </c>
      <c r="AB183" s="4" t="s">
        <v>198</v>
      </c>
      <c r="AT183" s="1">
        <v>0.9</v>
      </c>
      <c r="AU183" s="1">
        <v>1</v>
      </c>
    </row>
    <row r="184" spans="2:47" x14ac:dyDescent="0.25">
      <c r="B184" s="16" t="s">
        <v>199</v>
      </c>
      <c r="C184" s="4">
        <v>375.02</v>
      </c>
      <c r="D184" s="8">
        <v>255.2</v>
      </c>
      <c r="E184" s="8">
        <v>109.61</v>
      </c>
      <c r="F184" s="15">
        <f t="shared" si="45"/>
        <v>277.74339254066871</v>
      </c>
      <c r="G184" s="8">
        <v>0.92</v>
      </c>
      <c r="H184" s="34">
        <v>314.6096</v>
      </c>
      <c r="I184" s="47">
        <f t="shared" si="52"/>
        <v>251.68768</v>
      </c>
      <c r="J184" s="15">
        <f t="shared" si="54"/>
        <v>188.76576</v>
      </c>
      <c r="K184" s="47">
        <f t="shared" si="56"/>
        <v>592.35299254066877</v>
      </c>
      <c r="L184" s="15">
        <f t="shared" si="55"/>
        <v>506.88767999999999</v>
      </c>
      <c r="M184" s="47">
        <f t="shared" si="60"/>
        <v>298.37576000000001</v>
      </c>
      <c r="N184" s="15">
        <f t="shared" si="61"/>
        <v>0.85571894863888776</v>
      </c>
      <c r="O184" s="4">
        <v>438.22</v>
      </c>
      <c r="Q184" s="14">
        <v>1</v>
      </c>
      <c r="R184" s="43">
        <f t="shared" si="57"/>
        <v>0</v>
      </c>
      <c r="S184" s="23">
        <f t="shared" si="46"/>
        <v>592.35299254066877</v>
      </c>
      <c r="T184" s="43">
        <f t="shared" si="47"/>
        <v>306.50766325836491</v>
      </c>
      <c r="U184" s="15">
        <f t="shared" si="48"/>
        <v>506.88767999999999</v>
      </c>
      <c r="V184" s="43">
        <f t="shared" si="58"/>
        <v>0</v>
      </c>
      <c r="W184" s="23">
        <f t="shared" si="59"/>
        <v>306.50766325836491</v>
      </c>
      <c r="X184" s="43">
        <f t="shared" si="53"/>
        <v>2.6468065262068876</v>
      </c>
      <c r="Y184" s="23">
        <f t="shared" si="49"/>
        <v>168.37576000000001</v>
      </c>
      <c r="Z184" s="47">
        <f t="shared" si="50"/>
        <v>534.12125654326849</v>
      </c>
      <c r="AA184" s="6">
        <f t="shared" si="51"/>
        <v>0.94901237086215395</v>
      </c>
      <c r="AB184" s="4" t="s">
        <v>199</v>
      </c>
      <c r="AT184" s="1">
        <v>0.9</v>
      </c>
      <c r="AU184" s="1">
        <v>1</v>
      </c>
    </row>
    <row r="185" spans="2:47" x14ac:dyDescent="0.25">
      <c r="B185" s="16" t="s">
        <v>200</v>
      </c>
      <c r="C185" s="4">
        <v>305.52</v>
      </c>
      <c r="D185" s="8">
        <v>236.53</v>
      </c>
      <c r="E185" s="8">
        <v>111.49</v>
      </c>
      <c r="F185" s="15">
        <f t="shared" si="45"/>
        <v>261.48893093207596</v>
      </c>
      <c r="G185" s="8">
        <v>0.9</v>
      </c>
      <c r="H185" s="34">
        <v>314.6096</v>
      </c>
      <c r="I185" s="47">
        <f t="shared" si="52"/>
        <v>251.68768</v>
      </c>
      <c r="J185" s="15">
        <f t="shared" si="54"/>
        <v>188.76576</v>
      </c>
      <c r="K185" s="47">
        <f t="shared" si="56"/>
        <v>576.09853093207596</v>
      </c>
      <c r="L185" s="15">
        <f t="shared" si="55"/>
        <v>488.21767999999997</v>
      </c>
      <c r="M185" s="47">
        <f t="shared" si="60"/>
        <v>300.25576000000001</v>
      </c>
      <c r="N185" s="15">
        <f t="shared" si="61"/>
        <v>0.84745517265962711</v>
      </c>
      <c r="O185" s="4">
        <v>436.38</v>
      </c>
      <c r="Q185" s="14">
        <v>1</v>
      </c>
      <c r="R185" s="43">
        <f t="shared" si="57"/>
        <v>0</v>
      </c>
      <c r="S185" s="23">
        <f t="shared" si="46"/>
        <v>576.09853093207596</v>
      </c>
      <c r="T185" s="43">
        <f t="shared" si="47"/>
        <v>305.83167638018415</v>
      </c>
      <c r="U185" s="15">
        <f t="shared" si="48"/>
        <v>488.21767999999997</v>
      </c>
      <c r="V185" s="43">
        <f t="shared" si="58"/>
        <v>0</v>
      </c>
      <c r="W185" s="23">
        <f t="shared" si="59"/>
        <v>305.83167638018415</v>
      </c>
      <c r="X185" s="43">
        <f t="shared" si="53"/>
        <v>-0.67598687818076542</v>
      </c>
      <c r="Y185" s="23">
        <f t="shared" si="49"/>
        <v>170.25576000000001</v>
      </c>
      <c r="Z185" s="47">
        <f t="shared" si="50"/>
        <v>517.05273123518066</v>
      </c>
      <c r="AA185" s="6">
        <f t="shared" si="51"/>
        <v>0.9442318945568724</v>
      </c>
      <c r="AB185" s="4" t="s">
        <v>200</v>
      </c>
      <c r="AT185" s="1">
        <v>0.9</v>
      </c>
      <c r="AU185" s="1">
        <v>1</v>
      </c>
    </row>
    <row r="186" spans="2:47" x14ac:dyDescent="0.25">
      <c r="B186" s="16" t="s">
        <v>201</v>
      </c>
      <c r="C186" s="4">
        <v>358.28</v>
      </c>
      <c r="D186" s="8">
        <v>215.07</v>
      </c>
      <c r="E186" s="8">
        <v>109.59</v>
      </c>
      <c r="F186" s="15">
        <f t="shared" si="45"/>
        <v>241.3815920902006</v>
      </c>
      <c r="G186" s="8">
        <v>0.89</v>
      </c>
      <c r="H186" s="34">
        <v>314.6096</v>
      </c>
      <c r="I186" s="47">
        <f t="shared" si="52"/>
        <v>251.68768</v>
      </c>
      <c r="J186" s="15">
        <f t="shared" si="54"/>
        <v>188.76576</v>
      </c>
      <c r="K186" s="47">
        <f t="shared" si="56"/>
        <v>555.99119209020057</v>
      </c>
      <c r="L186" s="15">
        <f t="shared" si="55"/>
        <v>466.75767999999999</v>
      </c>
      <c r="M186" s="47">
        <f t="shared" si="60"/>
        <v>298.35576000000003</v>
      </c>
      <c r="N186" s="15">
        <f t="shared" si="61"/>
        <v>0.83950552929672329</v>
      </c>
      <c r="O186" s="4">
        <v>435.76</v>
      </c>
      <c r="Q186" s="14">
        <v>1</v>
      </c>
      <c r="R186" s="43">
        <f t="shared" si="57"/>
        <v>0</v>
      </c>
      <c r="S186" s="23">
        <f t="shared" si="46"/>
        <v>555.99119209020057</v>
      </c>
      <c r="T186" s="43">
        <f t="shared" si="47"/>
        <v>302.09845058010467</v>
      </c>
      <c r="U186" s="15">
        <f t="shared" si="48"/>
        <v>466.75767999999999</v>
      </c>
      <c r="V186" s="43">
        <f t="shared" si="58"/>
        <v>0</v>
      </c>
      <c r="W186" s="23">
        <f t="shared" si="59"/>
        <v>302.09845058010467</v>
      </c>
      <c r="X186" s="43">
        <f t="shared" si="53"/>
        <v>-3.7332258000794809</v>
      </c>
      <c r="Y186" s="23">
        <f t="shared" si="49"/>
        <v>168.35576000000003</v>
      </c>
      <c r="Z186" s="47">
        <f t="shared" si="50"/>
        <v>496.19189207821609</v>
      </c>
      <c r="AA186" s="6">
        <f t="shared" si="51"/>
        <v>0.94067978024603371</v>
      </c>
      <c r="AB186" s="4" t="s">
        <v>201</v>
      </c>
      <c r="AT186" s="1">
        <v>0.9</v>
      </c>
      <c r="AU186" s="1">
        <v>1</v>
      </c>
    </row>
    <row r="187" spans="2:47" x14ac:dyDescent="0.25">
      <c r="B187" s="16" t="s">
        <v>202</v>
      </c>
      <c r="C187" s="4">
        <v>416.3</v>
      </c>
      <c r="D187" s="8">
        <v>258.37</v>
      </c>
      <c r="E187" s="8">
        <v>112</v>
      </c>
      <c r="F187" s="15">
        <f t="shared" si="45"/>
        <v>281.60088227844739</v>
      </c>
      <c r="G187" s="8">
        <v>0.91</v>
      </c>
      <c r="H187" s="34">
        <v>314.6096</v>
      </c>
      <c r="I187" s="47">
        <f t="shared" si="52"/>
        <v>251.68768</v>
      </c>
      <c r="J187" s="15">
        <f t="shared" si="54"/>
        <v>188.76576</v>
      </c>
      <c r="K187" s="47">
        <f t="shared" si="56"/>
        <v>596.21048227844744</v>
      </c>
      <c r="L187" s="15">
        <f t="shared" si="55"/>
        <v>510.05768</v>
      </c>
      <c r="M187" s="47">
        <f t="shared" si="60"/>
        <v>300.76576</v>
      </c>
      <c r="N187" s="15">
        <f t="shared" si="61"/>
        <v>0.8554993499121144</v>
      </c>
      <c r="O187" s="4">
        <v>437.65</v>
      </c>
      <c r="Q187" s="14">
        <v>1</v>
      </c>
      <c r="R187" s="43">
        <f t="shared" si="57"/>
        <v>0</v>
      </c>
      <c r="S187" s="23">
        <f t="shared" si="46"/>
        <v>596.21048227844744</v>
      </c>
      <c r="T187" s="43">
        <f t="shared" si="47"/>
        <v>308.72010341362039</v>
      </c>
      <c r="U187" s="15">
        <f t="shared" si="48"/>
        <v>510.05768</v>
      </c>
      <c r="V187" s="43">
        <f t="shared" si="58"/>
        <v>0</v>
      </c>
      <c r="W187" s="23">
        <f t="shared" si="59"/>
        <v>308.72010341362039</v>
      </c>
      <c r="X187" s="43">
        <f t="shared" si="53"/>
        <v>6.621652833515725</v>
      </c>
      <c r="Y187" s="23">
        <f t="shared" si="49"/>
        <v>170.76576</v>
      </c>
      <c r="Z187" s="47">
        <f t="shared" si="50"/>
        <v>537.88454310879763</v>
      </c>
      <c r="AA187" s="6">
        <f t="shared" si="51"/>
        <v>0.9482661038222675</v>
      </c>
      <c r="AB187" s="4" t="s">
        <v>202</v>
      </c>
      <c r="AT187" s="1">
        <v>0.9</v>
      </c>
      <c r="AU187" s="1">
        <v>1</v>
      </c>
    </row>
    <row r="188" spans="2:47" x14ac:dyDescent="0.25">
      <c r="B188" s="16" t="s">
        <v>203</v>
      </c>
      <c r="C188" s="4">
        <v>377.28</v>
      </c>
      <c r="D188" s="8">
        <v>214.49</v>
      </c>
      <c r="E188" s="8">
        <v>109.49</v>
      </c>
      <c r="F188" s="15">
        <f t="shared" si="45"/>
        <v>240.81947637182503</v>
      </c>
      <c r="G188" s="8">
        <v>0.88</v>
      </c>
      <c r="H188" s="34">
        <v>314.6096</v>
      </c>
      <c r="I188" s="47">
        <f t="shared" si="52"/>
        <v>251.68768</v>
      </c>
      <c r="J188" s="15">
        <f t="shared" si="54"/>
        <v>188.76576</v>
      </c>
      <c r="K188" s="47">
        <f t="shared" si="56"/>
        <v>555.42907637182498</v>
      </c>
      <c r="L188" s="15">
        <f t="shared" si="55"/>
        <v>466.17768000000001</v>
      </c>
      <c r="M188" s="47">
        <f t="shared" si="60"/>
        <v>298.25576000000001</v>
      </c>
      <c r="N188" s="15">
        <f t="shared" si="61"/>
        <v>0.83931090364438043</v>
      </c>
      <c r="O188" s="4">
        <v>436.25</v>
      </c>
      <c r="Q188" s="14">
        <v>1</v>
      </c>
      <c r="R188" s="43">
        <f t="shared" si="57"/>
        <v>0</v>
      </c>
      <c r="S188" s="23">
        <f t="shared" si="46"/>
        <v>555.42907637182498</v>
      </c>
      <c r="T188" s="43">
        <f t="shared" si="47"/>
        <v>301.95998004549568</v>
      </c>
      <c r="U188" s="15">
        <f t="shared" si="48"/>
        <v>466.17768000000001</v>
      </c>
      <c r="V188" s="43">
        <f t="shared" si="58"/>
        <v>0</v>
      </c>
      <c r="W188" s="23">
        <f t="shared" si="59"/>
        <v>301.95998004549568</v>
      </c>
      <c r="X188" s="43">
        <f t="shared" si="53"/>
        <v>-6.7601233681247095</v>
      </c>
      <c r="Y188" s="23">
        <f t="shared" si="49"/>
        <v>168.25576000000001</v>
      </c>
      <c r="Z188" s="47">
        <f t="shared" si="50"/>
        <v>495.61237888430514</v>
      </c>
      <c r="AA188" s="6">
        <f t="shared" si="51"/>
        <v>0.94060943564289723</v>
      </c>
      <c r="AB188" s="4" t="s">
        <v>203</v>
      </c>
      <c r="AT188" s="1">
        <v>0.9</v>
      </c>
      <c r="AU188" s="1">
        <v>1</v>
      </c>
    </row>
    <row r="189" spans="2:47" x14ac:dyDescent="0.25">
      <c r="B189" s="16" t="s">
        <v>204</v>
      </c>
      <c r="C189" s="4">
        <v>386.82</v>
      </c>
      <c r="D189" s="8">
        <v>237.16</v>
      </c>
      <c r="E189" s="8">
        <v>110.8</v>
      </c>
      <c r="F189" s="15">
        <f t="shared" si="45"/>
        <v>261.76612767888821</v>
      </c>
      <c r="G189" s="8">
        <v>0.9</v>
      </c>
      <c r="H189" s="34">
        <v>314.6096</v>
      </c>
      <c r="I189" s="47">
        <f t="shared" si="52"/>
        <v>251.68768</v>
      </c>
      <c r="J189" s="15">
        <f t="shared" si="54"/>
        <v>188.76576</v>
      </c>
      <c r="K189" s="47">
        <f t="shared" si="56"/>
        <v>576.37572767888821</v>
      </c>
      <c r="L189" s="15">
        <f t="shared" si="55"/>
        <v>488.84767999999997</v>
      </c>
      <c r="M189" s="47">
        <f t="shared" si="60"/>
        <v>299.56576000000001</v>
      </c>
      <c r="N189" s="15">
        <f t="shared" si="61"/>
        <v>0.84814064250871424</v>
      </c>
      <c r="O189" s="4">
        <v>434.13</v>
      </c>
      <c r="Q189" s="14">
        <v>1</v>
      </c>
      <c r="R189" s="43">
        <f t="shared" si="57"/>
        <v>0</v>
      </c>
      <c r="S189" s="23">
        <f t="shared" si="46"/>
        <v>576.37572767888821</v>
      </c>
      <c r="T189" s="43">
        <f t="shared" si="47"/>
        <v>305.347220743837</v>
      </c>
      <c r="U189" s="15">
        <f t="shared" si="48"/>
        <v>488.84767999999997</v>
      </c>
      <c r="V189" s="43">
        <f t="shared" si="58"/>
        <v>0</v>
      </c>
      <c r="W189" s="23">
        <f t="shared" si="59"/>
        <v>305.347220743837</v>
      </c>
      <c r="X189" s="43">
        <f t="shared" si="53"/>
        <v>3.3872406983413157</v>
      </c>
      <c r="Y189" s="23">
        <f t="shared" si="49"/>
        <v>169.56576000000001</v>
      </c>
      <c r="Z189" s="47">
        <f t="shared" si="50"/>
        <v>517.42110626235569</v>
      </c>
      <c r="AA189" s="6">
        <f t="shared" si="51"/>
        <v>0.94477723093138044</v>
      </c>
      <c r="AB189" s="4" t="s">
        <v>204</v>
      </c>
      <c r="AT189" s="1">
        <v>0.9</v>
      </c>
      <c r="AU189" s="1">
        <v>1</v>
      </c>
    </row>
    <row r="190" spans="2:47" x14ac:dyDescent="0.25">
      <c r="B190" s="16" t="s">
        <v>205</v>
      </c>
      <c r="C190" s="4">
        <v>363.44</v>
      </c>
      <c r="D190" s="8">
        <v>242.25</v>
      </c>
      <c r="E190" s="8">
        <v>111.11</v>
      </c>
      <c r="F190" s="15">
        <f t="shared" si="45"/>
        <v>266.51546784380076</v>
      </c>
      <c r="G190" s="8">
        <v>0.9</v>
      </c>
      <c r="H190" s="34">
        <v>314.6096</v>
      </c>
      <c r="I190" s="47">
        <f t="shared" si="52"/>
        <v>251.68768</v>
      </c>
      <c r="J190" s="15">
        <f t="shared" si="54"/>
        <v>188.76576</v>
      </c>
      <c r="K190" s="47">
        <f t="shared" si="56"/>
        <v>581.12506784380071</v>
      </c>
      <c r="L190" s="15">
        <f t="shared" si="55"/>
        <v>493.93768</v>
      </c>
      <c r="M190" s="47">
        <f t="shared" si="60"/>
        <v>299.87576000000001</v>
      </c>
      <c r="N190" s="15">
        <f t="shared" si="61"/>
        <v>0.84996794551076638</v>
      </c>
      <c r="O190" s="4">
        <v>435.63</v>
      </c>
      <c r="Q190" s="14">
        <v>1</v>
      </c>
      <c r="R190" s="43">
        <f t="shared" si="57"/>
        <v>0</v>
      </c>
      <c r="S190" s="23">
        <f t="shared" si="46"/>
        <v>581.12506784380071</v>
      </c>
      <c r="T190" s="43">
        <f t="shared" si="47"/>
        <v>306.15668007195205</v>
      </c>
      <c r="U190" s="15">
        <f t="shared" si="48"/>
        <v>493.93768</v>
      </c>
      <c r="V190" s="43">
        <f t="shared" si="58"/>
        <v>0</v>
      </c>
      <c r="W190" s="23">
        <f t="shared" si="59"/>
        <v>306.15668007195205</v>
      </c>
      <c r="X190" s="43">
        <f t="shared" si="53"/>
        <v>0.80945932811505372</v>
      </c>
      <c r="Y190" s="23">
        <f t="shared" si="49"/>
        <v>169.87576000000001</v>
      </c>
      <c r="Z190" s="47">
        <f t="shared" si="50"/>
        <v>522.33342374326389</v>
      </c>
      <c r="AA190" s="6">
        <f t="shared" si="51"/>
        <v>0.94563674761655514</v>
      </c>
      <c r="AB190" s="4" t="s">
        <v>205</v>
      </c>
      <c r="AT190" s="1">
        <v>0.9</v>
      </c>
      <c r="AU190" s="1">
        <v>1</v>
      </c>
    </row>
    <row r="191" spans="2:47" x14ac:dyDescent="0.25">
      <c r="B191" s="16" t="s">
        <v>206</v>
      </c>
      <c r="C191" s="4">
        <v>347.16</v>
      </c>
      <c r="D191" s="8">
        <v>247.3</v>
      </c>
      <c r="E191" s="8">
        <v>109.43</v>
      </c>
      <c r="F191" s="15">
        <f t="shared" si="45"/>
        <v>270.42968568557706</v>
      </c>
      <c r="G191" s="8">
        <v>0.91</v>
      </c>
      <c r="H191" s="34">
        <v>314.6096</v>
      </c>
      <c r="I191" s="47">
        <f t="shared" si="52"/>
        <v>251.68768</v>
      </c>
      <c r="J191" s="15">
        <f t="shared" si="54"/>
        <v>188.76576</v>
      </c>
      <c r="K191" s="47">
        <f t="shared" si="56"/>
        <v>585.03928568557706</v>
      </c>
      <c r="L191" s="15">
        <f t="shared" si="55"/>
        <v>498.98768000000001</v>
      </c>
      <c r="M191" s="47">
        <f t="shared" si="60"/>
        <v>298.19576000000001</v>
      </c>
      <c r="N191" s="15">
        <f t="shared" si="61"/>
        <v>0.85291311576668283</v>
      </c>
      <c r="O191" s="4">
        <v>434.17</v>
      </c>
      <c r="Q191" s="14">
        <v>1</v>
      </c>
      <c r="R191" s="43">
        <f t="shared" si="57"/>
        <v>0</v>
      </c>
      <c r="S191" s="23">
        <f t="shared" si="46"/>
        <v>585.03928568557706</v>
      </c>
      <c r="T191" s="43">
        <f t="shared" si="47"/>
        <v>305.42144817237016</v>
      </c>
      <c r="U191" s="15">
        <f t="shared" si="48"/>
        <v>498.98768000000001</v>
      </c>
      <c r="V191" s="43">
        <f t="shared" si="58"/>
        <v>0</v>
      </c>
      <c r="W191" s="23">
        <f t="shared" si="59"/>
        <v>305.42144817237016</v>
      </c>
      <c r="X191" s="43">
        <f t="shared" si="53"/>
        <v>-0.7352318995818905</v>
      </c>
      <c r="Y191" s="23">
        <f t="shared" si="49"/>
        <v>168.19576000000001</v>
      </c>
      <c r="Z191" s="47">
        <f t="shared" si="50"/>
        <v>526.57242471834775</v>
      </c>
      <c r="AA191" s="6">
        <f t="shared" si="51"/>
        <v>0.94761452855587303</v>
      </c>
      <c r="AB191" s="4" t="s">
        <v>206</v>
      </c>
      <c r="AT191" s="1">
        <v>0.9</v>
      </c>
      <c r="AU191" s="1">
        <v>1</v>
      </c>
    </row>
    <row r="192" spans="2:47" x14ac:dyDescent="0.25">
      <c r="B192" s="16" t="s">
        <v>207</v>
      </c>
      <c r="C192" s="4">
        <v>330.72</v>
      </c>
      <c r="D192" s="8">
        <v>228.76</v>
      </c>
      <c r="E192" s="8">
        <v>109.14</v>
      </c>
      <c r="F192" s="15">
        <f t="shared" si="45"/>
        <v>253.46139193178908</v>
      </c>
      <c r="G192" s="8">
        <v>0.9</v>
      </c>
      <c r="H192" s="34">
        <v>314.6096</v>
      </c>
      <c r="I192" s="47">
        <f t="shared" si="52"/>
        <v>251.68768</v>
      </c>
      <c r="J192" s="15">
        <f t="shared" si="54"/>
        <v>188.76576</v>
      </c>
      <c r="K192" s="47">
        <f t="shared" si="56"/>
        <v>568.07099193178908</v>
      </c>
      <c r="L192" s="15">
        <f t="shared" si="55"/>
        <v>480.44767999999999</v>
      </c>
      <c r="M192" s="47">
        <f t="shared" si="60"/>
        <v>297.90575999999999</v>
      </c>
      <c r="N192" s="15">
        <f t="shared" si="61"/>
        <v>0.84575288445231789</v>
      </c>
      <c r="O192" s="4">
        <v>436.56</v>
      </c>
      <c r="Q192" s="14">
        <v>1</v>
      </c>
      <c r="R192" s="43">
        <f t="shared" si="57"/>
        <v>0</v>
      </c>
      <c r="S192" s="23">
        <f t="shared" si="46"/>
        <v>568.07099193178908</v>
      </c>
      <c r="T192" s="43">
        <f t="shared" si="47"/>
        <v>303.10836124558546</v>
      </c>
      <c r="U192" s="15">
        <f t="shared" si="48"/>
        <v>480.44767999999999</v>
      </c>
      <c r="V192" s="43">
        <f t="shared" si="58"/>
        <v>0</v>
      </c>
      <c r="W192" s="23">
        <f t="shared" si="59"/>
        <v>303.10836124558546</v>
      </c>
      <c r="X192" s="43">
        <f t="shared" si="53"/>
        <v>-2.3130869267847061</v>
      </c>
      <c r="Y192" s="23">
        <f t="shared" si="49"/>
        <v>167.90575999999999</v>
      </c>
      <c r="Z192" s="47">
        <f t="shared" si="50"/>
        <v>508.94235180279503</v>
      </c>
      <c r="AA192" s="6">
        <f t="shared" si="51"/>
        <v>0.94401198544027609</v>
      </c>
      <c r="AB192" s="4" t="s">
        <v>207</v>
      </c>
      <c r="AT192" s="1">
        <v>0.9</v>
      </c>
      <c r="AU192" s="1">
        <v>1</v>
      </c>
    </row>
    <row r="193" spans="2:47" x14ac:dyDescent="0.25">
      <c r="B193" s="16" t="s">
        <v>208</v>
      </c>
      <c r="C193" s="4">
        <v>304.26</v>
      </c>
      <c r="D193" s="8">
        <v>224.68</v>
      </c>
      <c r="E193" s="8">
        <v>108.06</v>
      </c>
      <c r="F193" s="15">
        <f t="shared" si="45"/>
        <v>249.31519408170857</v>
      </c>
      <c r="G193" s="8">
        <v>0.9</v>
      </c>
      <c r="H193" s="34">
        <v>314.6096</v>
      </c>
      <c r="I193" s="47">
        <f t="shared" si="52"/>
        <v>251.68768</v>
      </c>
      <c r="J193" s="15">
        <f t="shared" si="54"/>
        <v>188.76576</v>
      </c>
      <c r="K193" s="47">
        <f t="shared" si="56"/>
        <v>563.92479408170857</v>
      </c>
      <c r="L193" s="15">
        <f t="shared" si="55"/>
        <v>476.36768000000001</v>
      </c>
      <c r="M193" s="47">
        <f t="shared" si="60"/>
        <v>296.82576</v>
      </c>
      <c r="N193" s="15">
        <f t="shared" si="61"/>
        <v>0.84473618645499349</v>
      </c>
      <c r="O193" s="4">
        <v>435.15</v>
      </c>
      <c r="Q193" s="14">
        <v>1</v>
      </c>
      <c r="R193" s="43">
        <f t="shared" si="57"/>
        <v>0</v>
      </c>
      <c r="S193" s="23">
        <f t="shared" si="46"/>
        <v>563.92479408170857</v>
      </c>
      <c r="T193" s="43">
        <f t="shared" si="47"/>
        <v>301.80292714205905</v>
      </c>
      <c r="U193" s="15">
        <f t="shared" si="48"/>
        <v>476.36768000000001</v>
      </c>
      <c r="V193" s="43">
        <f t="shared" si="58"/>
        <v>0</v>
      </c>
      <c r="W193" s="23">
        <f t="shared" si="59"/>
        <v>301.80292714205905</v>
      </c>
      <c r="X193" s="43">
        <f t="shared" si="53"/>
        <v>-1.3054341035264088</v>
      </c>
      <c r="Y193" s="23">
        <f t="shared" si="49"/>
        <v>166.82576</v>
      </c>
      <c r="Z193" s="47">
        <f t="shared" si="50"/>
        <v>504.73458445816846</v>
      </c>
      <c r="AA193" s="6">
        <f t="shared" si="51"/>
        <v>0.94379837377575337</v>
      </c>
      <c r="AB193" s="4" t="s">
        <v>208</v>
      </c>
      <c r="AT193" s="1">
        <v>0.9</v>
      </c>
      <c r="AU193" s="1">
        <v>1</v>
      </c>
    </row>
    <row r="194" spans="2:47" x14ac:dyDescent="0.25">
      <c r="B194" s="16" t="s">
        <v>209</v>
      </c>
      <c r="C194" s="4">
        <v>348.64</v>
      </c>
      <c r="D194" s="8">
        <v>232.92</v>
      </c>
      <c r="E194" s="8">
        <v>108.71</v>
      </c>
      <c r="F194" s="15">
        <f t="shared" si="45"/>
        <v>257.04005621692505</v>
      </c>
      <c r="G194" s="8">
        <v>0.9</v>
      </c>
      <c r="H194" s="34">
        <v>314.6096</v>
      </c>
      <c r="I194" s="47">
        <f t="shared" si="52"/>
        <v>251.68768</v>
      </c>
      <c r="J194" s="15">
        <f t="shared" si="54"/>
        <v>188.76576</v>
      </c>
      <c r="K194" s="47">
        <f t="shared" si="56"/>
        <v>571.649656216925</v>
      </c>
      <c r="L194" s="15">
        <f t="shared" si="55"/>
        <v>484.60767999999996</v>
      </c>
      <c r="M194" s="47">
        <f t="shared" si="60"/>
        <v>297.47575999999998</v>
      </c>
      <c r="N194" s="15">
        <f t="shared" si="61"/>
        <v>0.84773545252707183</v>
      </c>
      <c r="O194" s="4">
        <v>437.06</v>
      </c>
      <c r="Q194" s="14">
        <v>1</v>
      </c>
      <c r="R194" s="43">
        <f t="shared" si="57"/>
        <v>0</v>
      </c>
      <c r="S194" s="23">
        <f t="shared" si="46"/>
        <v>571.649656216925</v>
      </c>
      <c r="T194" s="43">
        <f t="shared" si="47"/>
        <v>303.21399363806768</v>
      </c>
      <c r="U194" s="15">
        <f t="shared" si="48"/>
        <v>484.60767999999996</v>
      </c>
      <c r="V194" s="43">
        <f t="shared" si="58"/>
        <v>0</v>
      </c>
      <c r="W194" s="23">
        <f t="shared" si="59"/>
        <v>303.21399363806768</v>
      </c>
      <c r="X194" s="43">
        <f t="shared" si="53"/>
        <v>1.4110664960086297</v>
      </c>
      <c r="Y194" s="23">
        <f t="shared" si="49"/>
        <v>167.47575999999998</v>
      </c>
      <c r="Z194" s="47">
        <f t="shared" si="50"/>
        <v>512.73066389924441</v>
      </c>
      <c r="AA194" s="6">
        <f t="shared" si="51"/>
        <v>0.94515057148060322</v>
      </c>
      <c r="AB194" s="4" t="s">
        <v>209</v>
      </c>
      <c r="AT194" s="1">
        <v>0.9</v>
      </c>
      <c r="AU194" s="1">
        <v>1</v>
      </c>
    </row>
    <row r="195" spans="2:47" x14ac:dyDescent="0.25">
      <c r="B195" s="16" t="s">
        <v>210</v>
      </c>
      <c r="C195" s="4">
        <v>299.04000000000002</v>
      </c>
      <c r="D195" s="8">
        <v>218.6</v>
      </c>
      <c r="E195" s="8">
        <v>106.87</v>
      </c>
      <c r="F195" s="15">
        <f t="shared" si="45"/>
        <v>243.32520810635302</v>
      </c>
      <c r="G195" s="8">
        <v>0.89</v>
      </c>
      <c r="H195" s="34">
        <v>314.6096</v>
      </c>
      <c r="I195" s="47">
        <f t="shared" si="52"/>
        <v>251.68768</v>
      </c>
      <c r="J195" s="15">
        <f t="shared" si="54"/>
        <v>188.76576</v>
      </c>
      <c r="K195" s="47">
        <f t="shared" si="56"/>
        <v>557.93480810635299</v>
      </c>
      <c r="L195" s="15">
        <f t="shared" si="55"/>
        <v>470.28768000000002</v>
      </c>
      <c r="M195" s="47">
        <f t="shared" si="60"/>
        <v>295.63576</v>
      </c>
      <c r="N195" s="15">
        <f t="shared" si="61"/>
        <v>0.84290794043872286</v>
      </c>
      <c r="O195" s="4">
        <v>436.26</v>
      </c>
      <c r="Q195" s="14">
        <v>1</v>
      </c>
      <c r="R195" s="43">
        <f t="shared" si="57"/>
        <v>0</v>
      </c>
      <c r="S195" s="23">
        <f t="shared" si="46"/>
        <v>557.93480810635299</v>
      </c>
      <c r="T195" s="43">
        <f t="shared" si="47"/>
        <v>300.20117943953926</v>
      </c>
      <c r="U195" s="15">
        <f t="shared" si="48"/>
        <v>470.28768000000002</v>
      </c>
      <c r="V195" s="43">
        <f t="shared" si="58"/>
        <v>0</v>
      </c>
      <c r="W195" s="23">
        <f t="shared" si="59"/>
        <v>300.20117943953926</v>
      </c>
      <c r="X195" s="43">
        <f t="shared" si="53"/>
        <v>-3.0128141985284174</v>
      </c>
      <c r="Y195" s="23">
        <f t="shared" si="49"/>
        <v>165.63576</v>
      </c>
      <c r="Z195" s="47">
        <f t="shared" si="50"/>
        <v>498.60375745732205</v>
      </c>
      <c r="AA195" s="6">
        <f t="shared" si="51"/>
        <v>0.94320925778473352</v>
      </c>
      <c r="AB195" s="4" t="s">
        <v>210</v>
      </c>
      <c r="AT195" s="1">
        <v>0.9</v>
      </c>
      <c r="AU195" s="1">
        <v>1</v>
      </c>
    </row>
    <row r="196" spans="2:47" x14ac:dyDescent="0.25">
      <c r="B196" s="16" t="s">
        <v>211</v>
      </c>
      <c r="C196" s="4">
        <v>352.72</v>
      </c>
      <c r="D196" s="8">
        <v>241.83</v>
      </c>
      <c r="E196" s="8">
        <v>107.75</v>
      </c>
      <c r="F196" s="15">
        <f t="shared" ref="F196:F259" si="62">SQRT((D196)^2+(E196)^2)</f>
        <v>264.74858148817344</v>
      </c>
      <c r="G196" s="8">
        <v>0.91</v>
      </c>
      <c r="H196" s="34">
        <v>314.6096</v>
      </c>
      <c r="I196" s="47">
        <f t="shared" si="52"/>
        <v>251.68768</v>
      </c>
      <c r="J196" s="15">
        <f t="shared" si="54"/>
        <v>188.76576</v>
      </c>
      <c r="K196" s="47">
        <f t="shared" si="56"/>
        <v>579.35818148817339</v>
      </c>
      <c r="L196" s="15">
        <f t="shared" si="55"/>
        <v>493.51768000000004</v>
      </c>
      <c r="M196" s="47">
        <f t="shared" si="60"/>
        <v>296.51576</v>
      </c>
      <c r="N196" s="15">
        <f t="shared" si="61"/>
        <v>0.85183517859767099</v>
      </c>
      <c r="O196" s="4">
        <v>436.36</v>
      </c>
      <c r="Q196" s="14">
        <v>1</v>
      </c>
      <c r="R196" s="43">
        <f t="shared" si="57"/>
        <v>0</v>
      </c>
      <c r="S196" s="23">
        <f t="shared" ref="S196:S259" si="63">L196/N196</f>
        <v>579.35818148817339</v>
      </c>
      <c r="T196" s="43">
        <f t="shared" ref="T196:T259" si="64">S196*SIN(ACOS(N196))</f>
        <v>303.47356060240361</v>
      </c>
      <c r="U196" s="15">
        <f t="shared" ref="U196:U259" si="65">L196/Q196</f>
        <v>493.51768000000004</v>
      </c>
      <c r="V196" s="43">
        <f t="shared" si="58"/>
        <v>0</v>
      </c>
      <c r="W196" s="23">
        <f t="shared" si="59"/>
        <v>303.47356060240361</v>
      </c>
      <c r="X196" s="43">
        <f t="shared" si="53"/>
        <v>3.2723811628643489</v>
      </c>
      <c r="Y196" s="23">
        <f t="shared" ref="Y196:Y259" si="66">M196-$AC$4</f>
        <v>166.51576</v>
      </c>
      <c r="Z196" s="47">
        <f t="shared" ref="Z196:Z259" si="67">IF(Y196&gt;1,SQRT((L196)^2+(Y196)^2),0)</f>
        <v>520.85237716742733</v>
      </c>
      <c r="AA196" s="6">
        <f t="shared" ref="AA196:AA259" si="68">IF(Z196&gt;0,L196/Z196,1)</f>
        <v>0.94751930035131515</v>
      </c>
      <c r="AB196" s="4" t="s">
        <v>211</v>
      </c>
      <c r="AT196" s="1">
        <v>0.9</v>
      </c>
      <c r="AU196" s="1">
        <v>1</v>
      </c>
    </row>
    <row r="197" spans="2:47" x14ac:dyDescent="0.25">
      <c r="B197" s="16" t="s">
        <v>212</v>
      </c>
      <c r="C197" s="4">
        <v>349.86</v>
      </c>
      <c r="D197" s="8">
        <v>245.51</v>
      </c>
      <c r="E197" s="8">
        <v>108.84</v>
      </c>
      <c r="F197" s="15">
        <f t="shared" si="62"/>
        <v>268.55410199808904</v>
      </c>
      <c r="G197" s="8">
        <v>0.91</v>
      </c>
      <c r="H197" s="34">
        <v>314.6096</v>
      </c>
      <c r="I197" s="47">
        <f t="shared" ref="I197:I260" si="69">0.8*H197</f>
        <v>251.68768</v>
      </c>
      <c r="J197" s="15">
        <f t="shared" si="54"/>
        <v>188.76576</v>
      </c>
      <c r="K197" s="47">
        <f t="shared" si="56"/>
        <v>583.16370199808898</v>
      </c>
      <c r="L197" s="15">
        <f t="shared" si="55"/>
        <v>497.19767999999999</v>
      </c>
      <c r="M197" s="47">
        <f t="shared" si="60"/>
        <v>297.60576000000003</v>
      </c>
      <c r="N197" s="15">
        <f t="shared" si="61"/>
        <v>0.85258680932378972</v>
      </c>
      <c r="O197" s="4">
        <v>437.59</v>
      </c>
      <c r="Q197" s="14">
        <v>1</v>
      </c>
      <c r="R197" s="43">
        <f t="shared" si="57"/>
        <v>0</v>
      </c>
      <c r="S197" s="23">
        <f t="shared" si="63"/>
        <v>583.16370199808898</v>
      </c>
      <c r="T197" s="43">
        <f t="shared" si="64"/>
        <v>304.75296607372587</v>
      </c>
      <c r="U197" s="15">
        <f t="shared" si="65"/>
        <v>497.19767999999999</v>
      </c>
      <c r="V197" s="43">
        <f t="shared" si="58"/>
        <v>0</v>
      </c>
      <c r="W197" s="23">
        <f t="shared" si="59"/>
        <v>304.75296607372587</v>
      </c>
      <c r="X197" s="43">
        <f t="shared" ref="X197:X260" si="70">W197-W196</f>
        <v>1.2794054713222636</v>
      </c>
      <c r="Y197" s="23">
        <f t="shared" si="66"/>
        <v>167.60576000000003</v>
      </c>
      <c r="Z197" s="47">
        <f t="shared" si="67"/>
        <v>524.68773931030637</v>
      </c>
      <c r="AA197" s="6">
        <f t="shared" si="68"/>
        <v>0.94760681973159577</v>
      </c>
      <c r="AB197" s="4" t="s">
        <v>212</v>
      </c>
      <c r="AT197" s="1">
        <v>0.9</v>
      </c>
      <c r="AU197" s="1">
        <v>1</v>
      </c>
    </row>
    <row r="198" spans="2:47" x14ac:dyDescent="0.25">
      <c r="B198" s="16" t="s">
        <v>213</v>
      </c>
      <c r="C198" s="4">
        <v>330.2</v>
      </c>
      <c r="D198" s="8">
        <v>212.43</v>
      </c>
      <c r="E198" s="8">
        <v>108.47</v>
      </c>
      <c r="F198" s="15">
        <f t="shared" si="62"/>
        <v>238.52095463501735</v>
      </c>
      <c r="G198" s="8">
        <v>0.88</v>
      </c>
      <c r="H198" s="34">
        <v>314.6096</v>
      </c>
      <c r="I198" s="47">
        <f t="shared" si="69"/>
        <v>251.68768</v>
      </c>
      <c r="J198" s="15">
        <f t="shared" si="54"/>
        <v>188.76576</v>
      </c>
      <c r="K198" s="47">
        <f t="shared" si="56"/>
        <v>553.13055463501735</v>
      </c>
      <c r="L198" s="15">
        <f t="shared" si="55"/>
        <v>464.11768000000001</v>
      </c>
      <c r="M198" s="47">
        <f t="shared" si="60"/>
        <v>297.23576000000003</v>
      </c>
      <c r="N198" s="15">
        <f t="shared" si="61"/>
        <v>0.83907438508119947</v>
      </c>
      <c r="O198" s="4">
        <v>438.96</v>
      </c>
      <c r="Q198" s="14">
        <v>1</v>
      </c>
      <c r="R198" s="43">
        <f t="shared" si="57"/>
        <v>0</v>
      </c>
      <c r="S198" s="23">
        <f t="shared" si="63"/>
        <v>553.13055463501735</v>
      </c>
      <c r="T198" s="43">
        <f t="shared" si="64"/>
        <v>300.91226226636144</v>
      </c>
      <c r="U198" s="15">
        <f t="shared" si="65"/>
        <v>464.11768000000001</v>
      </c>
      <c r="V198" s="43">
        <f t="shared" si="58"/>
        <v>0</v>
      </c>
      <c r="W198" s="23">
        <f t="shared" si="59"/>
        <v>300.91226226636144</v>
      </c>
      <c r="X198" s="43">
        <f t="shared" si="70"/>
        <v>-3.8407038073644344</v>
      </c>
      <c r="Y198" s="23">
        <f t="shared" si="66"/>
        <v>167.23576000000003</v>
      </c>
      <c r="Z198" s="47">
        <f t="shared" si="67"/>
        <v>493.32851155326512</v>
      </c>
      <c r="AA198" s="6">
        <f t="shared" si="68"/>
        <v>0.94078827623140293</v>
      </c>
      <c r="AB198" s="4" t="s">
        <v>213</v>
      </c>
      <c r="AT198" s="1">
        <v>0.9</v>
      </c>
      <c r="AU198" s="1">
        <v>1</v>
      </c>
    </row>
    <row r="199" spans="2:47" x14ac:dyDescent="0.25">
      <c r="B199" s="16" t="s">
        <v>214</v>
      </c>
      <c r="C199" s="4">
        <v>430.34</v>
      </c>
      <c r="D199" s="8">
        <v>228.74</v>
      </c>
      <c r="E199" s="8">
        <v>109.22</v>
      </c>
      <c r="F199" s="15">
        <f t="shared" si="62"/>
        <v>253.47780178942693</v>
      </c>
      <c r="G199" s="8">
        <v>0.9</v>
      </c>
      <c r="H199" s="34">
        <v>314.6096</v>
      </c>
      <c r="I199" s="47">
        <f t="shared" si="69"/>
        <v>251.68768</v>
      </c>
      <c r="J199" s="15">
        <f t="shared" si="54"/>
        <v>188.76576</v>
      </c>
      <c r="K199" s="47">
        <f t="shared" si="56"/>
        <v>568.08740178942696</v>
      </c>
      <c r="L199" s="15">
        <f t="shared" si="55"/>
        <v>480.42768000000001</v>
      </c>
      <c r="M199" s="47">
        <f t="shared" si="60"/>
        <v>297.98576000000003</v>
      </c>
      <c r="N199" s="15">
        <f t="shared" si="61"/>
        <v>0.84569324805777013</v>
      </c>
      <c r="O199" s="4">
        <v>437.23</v>
      </c>
      <c r="Q199" s="14">
        <v>1</v>
      </c>
      <c r="R199" s="43">
        <f t="shared" si="57"/>
        <v>0</v>
      </c>
      <c r="S199" s="23">
        <f t="shared" si="63"/>
        <v>568.08740178942696</v>
      </c>
      <c r="T199" s="43">
        <f t="shared" si="64"/>
        <v>303.17081053702941</v>
      </c>
      <c r="U199" s="15">
        <f t="shared" si="65"/>
        <v>480.42768000000001</v>
      </c>
      <c r="V199" s="43">
        <f t="shared" si="58"/>
        <v>0</v>
      </c>
      <c r="W199" s="23">
        <f t="shared" si="59"/>
        <v>303.17081053702941</v>
      </c>
      <c r="X199" s="43">
        <f t="shared" si="70"/>
        <v>2.2585482706679727</v>
      </c>
      <c r="Y199" s="23">
        <f t="shared" si="66"/>
        <v>167.98576000000003</v>
      </c>
      <c r="Z199" s="47">
        <f t="shared" si="67"/>
        <v>508.94987108060064</v>
      </c>
      <c r="AA199" s="6">
        <f t="shared" si="68"/>
        <v>0.94395874190901663</v>
      </c>
      <c r="AB199" s="4" t="s">
        <v>214</v>
      </c>
      <c r="AT199" s="1">
        <v>0.9</v>
      </c>
      <c r="AU199" s="1">
        <v>1</v>
      </c>
    </row>
    <row r="200" spans="2:47" x14ac:dyDescent="0.25">
      <c r="B200" s="16" t="s">
        <v>215</v>
      </c>
      <c r="C200" s="4">
        <v>265</v>
      </c>
      <c r="D200" s="8">
        <v>239.57</v>
      </c>
      <c r="E200" s="8">
        <v>109.81</v>
      </c>
      <c r="F200" s="15">
        <f t="shared" si="62"/>
        <v>263.53751345871046</v>
      </c>
      <c r="G200" s="8">
        <v>0.9</v>
      </c>
      <c r="H200" s="34">
        <v>314.6096</v>
      </c>
      <c r="I200" s="47">
        <f t="shared" si="69"/>
        <v>251.68768</v>
      </c>
      <c r="J200" s="15">
        <f t="shared" si="54"/>
        <v>188.76576</v>
      </c>
      <c r="K200" s="47">
        <f t="shared" si="56"/>
        <v>578.14711345871046</v>
      </c>
      <c r="L200" s="15">
        <f t="shared" si="55"/>
        <v>491.25767999999999</v>
      </c>
      <c r="M200" s="47">
        <f t="shared" si="60"/>
        <v>298.57576</v>
      </c>
      <c r="N200" s="15">
        <f t="shared" si="61"/>
        <v>0.84971051236613004</v>
      </c>
      <c r="O200" s="4">
        <v>438.64</v>
      </c>
      <c r="Q200" s="14">
        <v>1</v>
      </c>
      <c r="R200" s="43">
        <f t="shared" si="57"/>
        <v>0</v>
      </c>
      <c r="S200" s="23">
        <f t="shared" si="63"/>
        <v>578.14711345871046</v>
      </c>
      <c r="T200" s="43">
        <f t="shared" si="64"/>
        <v>304.82778193868194</v>
      </c>
      <c r="U200" s="15">
        <f t="shared" si="65"/>
        <v>491.25767999999999</v>
      </c>
      <c r="V200" s="43">
        <f t="shared" si="58"/>
        <v>0</v>
      </c>
      <c r="W200" s="23">
        <f t="shared" si="59"/>
        <v>304.82778193868194</v>
      </c>
      <c r="X200" s="43">
        <f t="shared" si="70"/>
        <v>1.6569714016525268</v>
      </c>
      <c r="Y200" s="23">
        <f t="shared" si="66"/>
        <v>168.57576</v>
      </c>
      <c r="Z200" s="47">
        <f t="shared" si="67"/>
        <v>519.37644827096267</v>
      </c>
      <c r="AA200" s="6">
        <f t="shared" si="68"/>
        <v>0.94586052493413619</v>
      </c>
      <c r="AB200" s="4" t="s">
        <v>215</v>
      </c>
      <c r="AT200" s="1">
        <v>0.9</v>
      </c>
      <c r="AU200" s="1">
        <v>1</v>
      </c>
    </row>
    <row r="201" spans="2:47" x14ac:dyDescent="0.25">
      <c r="B201" s="16" t="s">
        <v>216</v>
      </c>
      <c r="C201" s="4">
        <v>359.66</v>
      </c>
      <c r="D201" s="8">
        <v>220.67</v>
      </c>
      <c r="E201" s="8">
        <v>110.19</v>
      </c>
      <c r="F201" s="15">
        <f t="shared" si="62"/>
        <v>246.65174842275087</v>
      </c>
      <c r="G201" s="8">
        <v>0.89</v>
      </c>
      <c r="H201" s="34">
        <v>314.6096</v>
      </c>
      <c r="I201" s="47">
        <f t="shared" si="69"/>
        <v>251.68768</v>
      </c>
      <c r="J201" s="15">
        <f t="shared" si="54"/>
        <v>188.76576</v>
      </c>
      <c r="K201" s="47">
        <f t="shared" si="56"/>
        <v>561.26134842275087</v>
      </c>
      <c r="L201" s="15">
        <f t="shared" si="55"/>
        <v>472.35767999999996</v>
      </c>
      <c r="M201" s="47">
        <f t="shared" si="60"/>
        <v>298.95576</v>
      </c>
      <c r="N201" s="15">
        <f t="shared" si="61"/>
        <v>0.84160023013773033</v>
      </c>
      <c r="O201" s="4">
        <v>437.76</v>
      </c>
      <c r="Q201" s="14">
        <v>1</v>
      </c>
      <c r="R201" s="43">
        <f t="shared" si="57"/>
        <v>0</v>
      </c>
      <c r="S201" s="23">
        <f t="shared" si="63"/>
        <v>561.26134842275087</v>
      </c>
      <c r="T201" s="43">
        <f t="shared" si="64"/>
        <v>303.13779602408897</v>
      </c>
      <c r="U201" s="15">
        <f t="shared" si="65"/>
        <v>472.35767999999996</v>
      </c>
      <c r="V201" s="43">
        <f t="shared" si="58"/>
        <v>0</v>
      </c>
      <c r="W201" s="23">
        <f t="shared" si="59"/>
        <v>303.13779602408897</v>
      </c>
      <c r="X201" s="43">
        <f t="shared" si="70"/>
        <v>-1.6899859145929668</v>
      </c>
      <c r="Y201" s="23">
        <f t="shared" si="66"/>
        <v>168.95576</v>
      </c>
      <c r="Z201" s="47">
        <f t="shared" si="67"/>
        <v>501.66505428638334</v>
      </c>
      <c r="AA201" s="6">
        <f t="shared" si="68"/>
        <v>0.94157979704591344</v>
      </c>
      <c r="AB201" s="4" t="s">
        <v>216</v>
      </c>
      <c r="AT201" s="1">
        <v>0.9</v>
      </c>
      <c r="AU201" s="1">
        <v>1</v>
      </c>
    </row>
    <row r="202" spans="2:47" x14ac:dyDescent="0.25">
      <c r="B202" s="16" t="s">
        <v>217</v>
      </c>
      <c r="C202" s="4">
        <v>254.26</v>
      </c>
      <c r="D202" s="8">
        <v>243.97</v>
      </c>
      <c r="E202" s="8">
        <v>112.36</v>
      </c>
      <c r="F202" s="15">
        <f t="shared" si="62"/>
        <v>268.60031738626071</v>
      </c>
      <c r="G202" s="8">
        <v>0.9</v>
      </c>
      <c r="H202" s="34">
        <v>314.6096</v>
      </c>
      <c r="I202" s="47">
        <f t="shared" si="69"/>
        <v>251.68768</v>
      </c>
      <c r="J202" s="15">
        <f t="shared" ref="J202:J265" si="71">SQRT((H202)^2-(I202)^2)</f>
        <v>188.76576</v>
      </c>
      <c r="K202" s="47">
        <f t="shared" si="56"/>
        <v>583.20991738626071</v>
      </c>
      <c r="L202" s="15">
        <f t="shared" si="55"/>
        <v>495.65768000000003</v>
      </c>
      <c r="M202" s="47">
        <f t="shared" si="60"/>
        <v>301.12576000000001</v>
      </c>
      <c r="N202" s="15">
        <f t="shared" si="61"/>
        <v>0.84987868899994246</v>
      </c>
      <c r="O202" s="4">
        <v>440.19</v>
      </c>
      <c r="Q202" s="14">
        <v>1</v>
      </c>
      <c r="R202" s="43">
        <f t="shared" si="57"/>
        <v>0</v>
      </c>
      <c r="S202" s="23">
        <f t="shared" si="63"/>
        <v>583.20991738626071</v>
      </c>
      <c r="T202" s="43">
        <f t="shared" si="64"/>
        <v>307.33901801545898</v>
      </c>
      <c r="U202" s="15">
        <f t="shared" si="65"/>
        <v>495.65768000000003</v>
      </c>
      <c r="V202" s="43">
        <f t="shared" si="58"/>
        <v>0</v>
      </c>
      <c r="W202" s="23">
        <f t="shared" si="59"/>
        <v>307.33901801545898</v>
      </c>
      <c r="X202" s="43">
        <f t="shared" si="70"/>
        <v>4.2012219913700051</v>
      </c>
      <c r="Y202" s="23">
        <f t="shared" si="66"/>
        <v>171.12576000000001</v>
      </c>
      <c r="Z202" s="47">
        <f t="shared" si="67"/>
        <v>524.36681958201746</v>
      </c>
      <c r="AA202" s="6">
        <f t="shared" si="68"/>
        <v>0.94524989280423577</v>
      </c>
      <c r="AB202" s="4" t="s">
        <v>217</v>
      </c>
      <c r="AT202" s="1">
        <v>0.9</v>
      </c>
      <c r="AU202" s="1">
        <v>1</v>
      </c>
    </row>
    <row r="203" spans="2:47" x14ac:dyDescent="0.25">
      <c r="B203" s="16" t="s">
        <v>218</v>
      </c>
      <c r="C203" s="4">
        <v>267.52</v>
      </c>
      <c r="D203" s="8">
        <v>227.36</v>
      </c>
      <c r="E203" s="8">
        <v>112.31</v>
      </c>
      <c r="F203" s="15">
        <f t="shared" si="62"/>
        <v>253.58648564148686</v>
      </c>
      <c r="G203" s="8">
        <v>0.89</v>
      </c>
      <c r="H203" s="34">
        <v>314.6096</v>
      </c>
      <c r="I203" s="47">
        <f t="shared" si="69"/>
        <v>251.68768</v>
      </c>
      <c r="J203" s="15">
        <f t="shared" si="71"/>
        <v>188.76576</v>
      </c>
      <c r="K203" s="47">
        <f t="shared" si="56"/>
        <v>568.19608564148689</v>
      </c>
      <c r="L203" s="15">
        <f t="shared" ref="L203:L266" si="72">D203+I203</f>
        <v>479.04768000000001</v>
      </c>
      <c r="M203" s="47">
        <f t="shared" si="60"/>
        <v>301.07576</v>
      </c>
      <c r="N203" s="15">
        <f t="shared" si="61"/>
        <v>0.84310274587541489</v>
      </c>
      <c r="O203" s="4">
        <v>441.19</v>
      </c>
      <c r="Q203" s="14">
        <v>1</v>
      </c>
      <c r="R203" s="43">
        <f t="shared" si="57"/>
        <v>0</v>
      </c>
      <c r="S203" s="23">
        <f t="shared" si="63"/>
        <v>568.19608564148689</v>
      </c>
      <c r="T203" s="43">
        <f t="shared" si="64"/>
        <v>305.54887010906373</v>
      </c>
      <c r="U203" s="15">
        <f t="shared" si="65"/>
        <v>479.04768000000001</v>
      </c>
      <c r="V203" s="43">
        <f t="shared" si="58"/>
        <v>0</v>
      </c>
      <c r="W203" s="23">
        <f t="shared" si="59"/>
        <v>305.54887010906373</v>
      </c>
      <c r="X203" s="43">
        <f t="shared" si="70"/>
        <v>-1.7901479063952479</v>
      </c>
      <c r="Y203" s="23">
        <f t="shared" si="66"/>
        <v>171.07576</v>
      </c>
      <c r="Z203" s="47">
        <f t="shared" si="67"/>
        <v>508.67828278093418</v>
      </c>
      <c r="AA203" s="6">
        <f t="shared" si="68"/>
        <v>0.94174981754883613</v>
      </c>
      <c r="AB203" s="4" t="s">
        <v>218</v>
      </c>
      <c r="AT203" s="1">
        <v>0.9</v>
      </c>
      <c r="AU203" s="1">
        <v>1</v>
      </c>
    </row>
    <row r="204" spans="2:47" x14ac:dyDescent="0.25">
      <c r="B204" s="16" t="s">
        <v>219</v>
      </c>
      <c r="C204" s="4">
        <v>355.34</v>
      </c>
      <c r="D204" s="8">
        <v>244.36</v>
      </c>
      <c r="E204" s="8">
        <v>110.96</v>
      </c>
      <c r="F204" s="15">
        <f t="shared" si="62"/>
        <v>268.372746753466</v>
      </c>
      <c r="G204" s="8">
        <v>0.91</v>
      </c>
      <c r="H204" s="34">
        <v>314.6096</v>
      </c>
      <c r="I204" s="47">
        <f t="shared" si="69"/>
        <v>251.68768</v>
      </c>
      <c r="J204" s="15">
        <f t="shared" si="71"/>
        <v>188.76576</v>
      </c>
      <c r="K204" s="47">
        <f t="shared" ref="K204:K267" si="73">F204+H204</f>
        <v>582.982346753466</v>
      </c>
      <c r="L204" s="15">
        <f t="shared" si="72"/>
        <v>496.04768000000001</v>
      </c>
      <c r="M204" s="47">
        <f t="shared" si="60"/>
        <v>299.72575999999998</v>
      </c>
      <c r="N204" s="15">
        <f t="shared" si="61"/>
        <v>0.85087941815461299</v>
      </c>
      <c r="O204" s="4">
        <v>439.97</v>
      </c>
      <c r="Q204" s="14">
        <v>1</v>
      </c>
      <c r="R204" s="43">
        <f t="shared" si="57"/>
        <v>0</v>
      </c>
      <c r="S204" s="23">
        <f t="shared" si="63"/>
        <v>582.982346753466</v>
      </c>
      <c r="T204" s="43">
        <f t="shared" si="64"/>
        <v>306.27620833619454</v>
      </c>
      <c r="U204" s="15">
        <f t="shared" si="65"/>
        <v>496.04768000000001</v>
      </c>
      <c r="V204" s="43">
        <f t="shared" si="58"/>
        <v>0</v>
      </c>
      <c r="W204" s="23">
        <f t="shared" si="59"/>
        <v>306.27620833619454</v>
      </c>
      <c r="X204" s="43">
        <f t="shared" si="70"/>
        <v>0.72733822713081508</v>
      </c>
      <c r="Y204" s="23">
        <f t="shared" si="66"/>
        <v>169.72575999999998</v>
      </c>
      <c r="Z204" s="47">
        <f t="shared" si="67"/>
        <v>524.28058751107699</v>
      </c>
      <c r="AA204" s="6">
        <f t="shared" si="68"/>
        <v>0.94614924110559318</v>
      </c>
      <c r="AB204" s="4" t="s">
        <v>219</v>
      </c>
      <c r="AT204" s="1">
        <v>0.9</v>
      </c>
      <c r="AU204" s="1">
        <v>1</v>
      </c>
    </row>
    <row r="205" spans="2:47" x14ac:dyDescent="0.25">
      <c r="B205" s="16" t="s">
        <v>220</v>
      </c>
      <c r="C205" s="4">
        <v>263.83999999999997</v>
      </c>
      <c r="D205" s="8">
        <v>229.03</v>
      </c>
      <c r="E205" s="8">
        <v>115.02</v>
      </c>
      <c r="F205" s="15">
        <f t="shared" si="62"/>
        <v>256.28956533577406</v>
      </c>
      <c r="G205" s="8">
        <v>0.89</v>
      </c>
      <c r="H205" s="34">
        <v>314.6096</v>
      </c>
      <c r="I205" s="47">
        <f t="shared" si="69"/>
        <v>251.68768</v>
      </c>
      <c r="J205" s="15">
        <f t="shared" si="71"/>
        <v>188.76576</v>
      </c>
      <c r="K205" s="47">
        <f t="shared" si="73"/>
        <v>570.89916533577411</v>
      </c>
      <c r="L205" s="15">
        <f t="shared" si="72"/>
        <v>480.71767999999997</v>
      </c>
      <c r="M205" s="47">
        <f t="shared" si="60"/>
        <v>303.78575999999998</v>
      </c>
      <c r="N205" s="15">
        <f t="shared" si="61"/>
        <v>0.84203605327968212</v>
      </c>
      <c r="O205" s="4">
        <v>442.39</v>
      </c>
      <c r="Q205" s="14">
        <v>1</v>
      </c>
      <c r="R205" s="43">
        <f t="shared" si="57"/>
        <v>0</v>
      </c>
      <c r="S205" s="23">
        <f t="shared" si="63"/>
        <v>570.89916533577411</v>
      </c>
      <c r="T205" s="43">
        <f t="shared" si="64"/>
        <v>307.9551414029342</v>
      </c>
      <c r="U205" s="15">
        <f t="shared" si="65"/>
        <v>480.71767999999997</v>
      </c>
      <c r="V205" s="43">
        <f t="shared" si="58"/>
        <v>0</v>
      </c>
      <c r="W205" s="23">
        <f t="shared" si="59"/>
        <v>307.9551414029342</v>
      </c>
      <c r="X205" s="43">
        <f t="shared" si="70"/>
        <v>1.6789330667396598</v>
      </c>
      <c r="Y205" s="23">
        <f t="shared" si="66"/>
        <v>173.78575999999998</v>
      </c>
      <c r="Z205" s="47">
        <f t="shared" si="67"/>
        <v>511.16629216269723</v>
      </c>
      <c r="AA205" s="6">
        <f t="shared" si="68"/>
        <v>0.94043305939859223</v>
      </c>
      <c r="AB205" s="4" t="s">
        <v>220</v>
      </c>
      <c r="AT205" s="1">
        <v>0.9</v>
      </c>
      <c r="AU205" s="1">
        <v>1</v>
      </c>
    </row>
    <row r="206" spans="2:47" x14ac:dyDescent="0.25">
      <c r="B206" s="16" t="s">
        <v>221</v>
      </c>
      <c r="C206" s="4">
        <v>316.38</v>
      </c>
      <c r="D206" s="8">
        <v>257.25</v>
      </c>
      <c r="E206" s="8">
        <v>116.4</v>
      </c>
      <c r="F206" s="15">
        <f t="shared" si="62"/>
        <v>282.35885412007184</v>
      </c>
      <c r="G206" s="8">
        <v>0.91</v>
      </c>
      <c r="H206" s="34">
        <v>314.6096</v>
      </c>
      <c r="I206" s="47">
        <f t="shared" si="69"/>
        <v>251.68768</v>
      </c>
      <c r="J206" s="15">
        <f t="shared" si="71"/>
        <v>188.76576</v>
      </c>
      <c r="K206" s="47">
        <f t="shared" si="73"/>
        <v>596.96845412007178</v>
      </c>
      <c r="L206" s="15">
        <f t="shared" si="72"/>
        <v>508.93768</v>
      </c>
      <c r="M206" s="47">
        <f t="shared" si="60"/>
        <v>305.16575999999998</v>
      </c>
      <c r="N206" s="15">
        <f t="shared" si="61"/>
        <v>0.85253697492302394</v>
      </c>
      <c r="O206" s="4">
        <v>443.2</v>
      </c>
      <c r="Q206" s="14">
        <v>1</v>
      </c>
      <c r="R206" s="43">
        <f t="shared" ref="R206:R269" si="74">DEGREES(ACOS(Q206))</f>
        <v>0</v>
      </c>
      <c r="S206" s="23">
        <f t="shared" si="63"/>
        <v>596.96845412007178</v>
      </c>
      <c r="T206" s="43">
        <f t="shared" si="64"/>
        <v>312.01566161128164</v>
      </c>
      <c r="U206" s="15">
        <f t="shared" si="65"/>
        <v>508.93768</v>
      </c>
      <c r="V206" s="43">
        <f t="shared" ref="V206:V269" si="75">U206*SIN(ACOS(Q206))</f>
        <v>0</v>
      </c>
      <c r="W206" s="23">
        <f t="shared" ref="W206:W269" si="76">T206-V206</f>
        <v>312.01566161128164</v>
      </c>
      <c r="X206" s="43">
        <f t="shared" si="70"/>
        <v>4.060520208347441</v>
      </c>
      <c r="Y206" s="23">
        <f t="shared" si="66"/>
        <v>175.16575999999998</v>
      </c>
      <c r="Z206" s="47">
        <f t="shared" si="67"/>
        <v>538.23842820831737</v>
      </c>
      <c r="AA206" s="6">
        <f t="shared" si="68"/>
        <v>0.94556176840465778</v>
      </c>
      <c r="AB206" s="4" t="s">
        <v>221</v>
      </c>
      <c r="AT206" s="1">
        <v>0.9</v>
      </c>
      <c r="AU206" s="1">
        <v>1</v>
      </c>
    </row>
    <row r="207" spans="2:47" x14ac:dyDescent="0.25">
      <c r="B207" s="16" t="s">
        <v>222</v>
      </c>
      <c r="C207" s="4">
        <v>321.72000000000003</v>
      </c>
      <c r="D207" s="8">
        <v>247.05</v>
      </c>
      <c r="E207" s="8">
        <v>118.29</v>
      </c>
      <c r="F207" s="15">
        <f t="shared" si="62"/>
        <v>273.9091575687093</v>
      </c>
      <c r="G207" s="8">
        <v>0.9</v>
      </c>
      <c r="H207" s="34">
        <v>314.6096</v>
      </c>
      <c r="I207" s="47">
        <f t="shared" si="69"/>
        <v>251.68768</v>
      </c>
      <c r="J207" s="15">
        <f t="shared" si="71"/>
        <v>188.76576</v>
      </c>
      <c r="K207" s="47">
        <f t="shared" si="73"/>
        <v>588.51875756870936</v>
      </c>
      <c r="L207" s="15">
        <f t="shared" si="72"/>
        <v>498.73768000000001</v>
      </c>
      <c r="M207" s="47">
        <f t="shared" si="60"/>
        <v>307.05576000000002</v>
      </c>
      <c r="N207" s="15">
        <f t="shared" si="61"/>
        <v>0.8474456822079669</v>
      </c>
      <c r="O207" s="4">
        <v>442.76</v>
      </c>
      <c r="Q207" s="14">
        <v>1</v>
      </c>
      <c r="R207" s="43">
        <f t="shared" si="74"/>
        <v>0</v>
      </c>
      <c r="S207" s="23">
        <f t="shared" si="63"/>
        <v>588.51875756870936</v>
      </c>
      <c r="T207" s="43">
        <f t="shared" si="64"/>
        <v>312.43408034085354</v>
      </c>
      <c r="U207" s="15">
        <f t="shared" si="65"/>
        <v>498.73768000000001</v>
      </c>
      <c r="V207" s="43">
        <f t="shared" si="75"/>
        <v>0</v>
      </c>
      <c r="W207" s="23">
        <f t="shared" si="76"/>
        <v>312.43408034085354</v>
      </c>
      <c r="X207" s="43">
        <f t="shared" si="70"/>
        <v>0.41841872957189707</v>
      </c>
      <c r="Y207" s="23">
        <f t="shared" si="66"/>
        <v>177.05576000000002</v>
      </c>
      <c r="Z207" s="47">
        <f t="shared" si="67"/>
        <v>529.23342260382606</v>
      </c>
      <c r="AA207" s="6">
        <f t="shared" si="68"/>
        <v>0.94237751944352433</v>
      </c>
      <c r="AB207" s="4" t="s">
        <v>222</v>
      </c>
      <c r="AT207" s="1">
        <v>0.9</v>
      </c>
      <c r="AU207" s="1">
        <v>1</v>
      </c>
    </row>
    <row r="208" spans="2:47" x14ac:dyDescent="0.25">
      <c r="B208" s="16" t="s">
        <v>223</v>
      </c>
      <c r="C208" s="4">
        <v>347.2</v>
      </c>
      <c r="D208" s="8">
        <v>253.01</v>
      </c>
      <c r="E208" s="8">
        <v>116.81</v>
      </c>
      <c r="F208" s="15">
        <f t="shared" si="62"/>
        <v>278.67299151514487</v>
      </c>
      <c r="G208" s="8">
        <v>0.9</v>
      </c>
      <c r="H208" s="34">
        <v>314.6096</v>
      </c>
      <c r="I208" s="47">
        <f t="shared" si="69"/>
        <v>251.68768</v>
      </c>
      <c r="J208" s="15">
        <f t="shared" si="71"/>
        <v>188.76576</v>
      </c>
      <c r="K208" s="47">
        <f t="shared" si="73"/>
        <v>593.28259151514487</v>
      </c>
      <c r="L208" s="15">
        <f t="shared" si="72"/>
        <v>504.69767999999999</v>
      </c>
      <c r="M208" s="47">
        <f t="shared" si="60"/>
        <v>305.57576</v>
      </c>
      <c r="N208" s="15">
        <f t="shared" si="61"/>
        <v>0.85068681808290758</v>
      </c>
      <c r="O208" s="4">
        <v>444.58</v>
      </c>
      <c r="Q208" s="14">
        <v>1</v>
      </c>
      <c r="R208" s="43">
        <f t="shared" si="74"/>
        <v>0</v>
      </c>
      <c r="S208" s="23">
        <f t="shared" si="63"/>
        <v>593.28259151514487</v>
      </c>
      <c r="T208" s="43">
        <f t="shared" si="64"/>
        <v>311.8725463992364</v>
      </c>
      <c r="U208" s="15">
        <f t="shared" si="65"/>
        <v>504.69767999999999</v>
      </c>
      <c r="V208" s="43">
        <f t="shared" si="75"/>
        <v>0</v>
      </c>
      <c r="W208" s="23">
        <f t="shared" si="76"/>
        <v>311.8725463992364</v>
      </c>
      <c r="X208" s="43">
        <f t="shared" si="70"/>
        <v>-0.56153394161714232</v>
      </c>
      <c r="Y208" s="23">
        <f t="shared" si="66"/>
        <v>175.57576</v>
      </c>
      <c r="Z208" s="47">
        <f t="shared" si="67"/>
        <v>534.36560115426596</v>
      </c>
      <c r="AA208" s="6">
        <f t="shared" si="68"/>
        <v>0.94448010670937421</v>
      </c>
      <c r="AB208" s="4" t="s">
        <v>223</v>
      </c>
      <c r="AT208" s="1">
        <v>0.9</v>
      </c>
      <c r="AU208" s="1">
        <v>1</v>
      </c>
    </row>
    <row r="209" spans="2:47" x14ac:dyDescent="0.25">
      <c r="B209" s="16" t="s">
        <v>224</v>
      </c>
      <c r="C209" s="4">
        <v>299.27999999999997</v>
      </c>
      <c r="D209" s="8">
        <v>237.27</v>
      </c>
      <c r="E209" s="8">
        <v>118.45</v>
      </c>
      <c r="F209" s="15">
        <f t="shared" si="62"/>
        <v>265.19324161825847</v>
      </c>
      <c r="G209" s="8">
        <v>0.89</v>
      </c>
      <c r="H209" s="34">
        <v>314.6096</v>
      </c>
      <c r="I209" s="47">
        <f t="shared" si="69"/>
        <v>251.68768</v>
      </c>
      <c r="J209" s="15">
        <f t="shared" si="71"/>
        <v>188.76576</v>
      </c>
      <c r="K209" s="47">
        <f t="shared" si="73"/>
        <v>579.80284161825853</v>
      </c>
      <c r="L209" s="15">
        <f t="shared" si="72"/>
        <v>488.95767999999998</v>
      </c>
      <c r="M209" s="47">
        <f t="shared" si="60"/>
        <v>307.21575999999999</v>
      </c>
      <c r="N209" s="15">
        <f t="shared" si="61"/>
        <v>0.84331715007690344</v>
      </c>
      <c r="O209" s="4">
        <v>443.72</v>
      </c>
      <c r="Q209" s="14">
        <v>1</v>
      </c>
      <c r="R209" s="43">
        <f t="shared" si="74"/>
        <v>0</v>
      </c>
      <c r="S209" s="23">
        <f t="shared" si="63"/>
        <v>579.80284161825853</v>
      </c>
      <c r="T209" s="43">
        <f t="shared" si="64"/>
        <v>311.59544656112183</v>
      </c>
      <c r="U209" s="15">
        <f t="shared" si="65"/>
        <v>488.95767999999998</v>
      </c>
      <c r="V209" s="43">
        <f t="shared" si="75"/>
        <v>0</v>
      </c>
      <c r="W209" s="23">
        <f t="shared" si="76"/>
        <v>311.59544656112183</v>
      </c>
      <c r="X209" s="43">
        <f t="shared" si="70"/>
        <v>-0.27709983811456596</v>
      </c>
      <c r="Y209" s="23">
        <f t="shared" si="66"/>
        <v>177.21575999999999</v>
      </c>
      <c r="Z209" s="47">
        <f t="shared" si="67"/>
        <v>520.08176128697301</v>
      </c>
      <c r="AA209" s="6">
        <f t="shared" si="68"/>
        <v>0.94015540708454259</v>
      </c>
      <c r="AB209" s="4" t="s">
        <v>224</v>
      </c>
      <c r="AT209" s="1">
        <v>0.9</v>
      </c>
      <c r="AU209" s="1">
        <v>1</v>
      </c>
    </row>
    <row r="210" spans="2:47" x14ac:dyDescent="0.25">
      <c r="B210" s="16" t="s">
        <v>225</v>
      </c>
      <c r="C210" s="4">
        <v>351.02</v>
      </c>
      <c r="D210" s="8">
        <v>226.33</v>
      </c>
      <c r="E210" s="8">
        <v>118.76</v>
      </c>
      <c r="F210" s="15">
        <f t="shared" si="62"/>
        <v>255.59578732835172</v>
      </c>
      <c r="G210" s="8">
        <v>0.88</v>
      </c>
      <c r="H210" s="34">
        <v>314.6096</v>
      </c>
      <c r="I210" s="47">
        <f t="shared" si="69"/>
        <v>251.68768</v>
      </c>
      <c r="J210" s="15">
        <f t="shared" si="71"/>
        <v>188.76576</v>
      </c>
      <c r="K210" s="47">
        <f t="shared" si="73"/>
        <v>570.20538732835166</v>
      </c>
      <c r="L210" s="15">
        <f t="shared" si="72"/>
        <v>478.01768000000004</v>
      </c>
      <c r="M210" s="47">
        <f t="shared" si="60"/>
        <v>307.52575999999999</v>
      </c>
      <c r="N210" s="15">
        <f t="shared" si="61"/>
        <v>0.83832543610243815</v>
      </c>
      <c r="O210" s="4">
        <v>449</v>
      </c>
      <c r="Q210" s="14">
        <v>1</v>
      </c>
      <c r="R210" s="43">
        <f t="shared" si="74"/>
        <v>0</v>
      </c>
      <c r="S210" s="23">
        <f t="shared" si="63"/>
        <v>570.20538732835166</v>
      </c>
      <c r="T210" s="43">
        <f t="shared" si="64"/>
        <v>310.85894123491613</v>
      </c>
      <c r="U210" s="15">
        <f t="shared" si="65"/>
        <v>478.01768000000004</v>
      </c>
      <c r="V210" s="43">
        <f t="shared" si="75"/>
        <v>0</v>
      </c>
      <c r="W210" s="23">
        <f t="shared" si="76"/>
        <v>310.85894123491613</v>
      </c>
      <c r="X210" s="43">
        <f t="shared" si="70"/>
        <v>-0.73650532620570175</v>
      </c>
      <c r="Y210" s="23">
        <f t="shared" si="66"/>
        <v>177.52575999999999</v>
      </c>
      <c r="Z210" s="47">
        <f t="shared" si="67"/>
        <v>509.91793247164787</v>
      </c>
      <c r="AA210" s="6">
        <f t="shared" si="68"/>
        <v>0.93744041846690396</v>
      </c>
      <c r="AB210" s="4" t="s">
        <v>225</v>
      </c>
      <c r="AT210" s="1">
        <v>0.9</v>
      </c>
      <c r="AU210" s="1">
        <v>1</v>
      </c>
    </row>
    <row r="211" spans="2:47" x14ac:dyDescent="0.25">
      <c r="B211" s="16" t="s">
        <v>226</v>
      </c>
      <c r="C211" s="4">
        <v>255.26</v>
      </c>
      <c r="D211" s="8">
        <v>233.14</v>
      </c>
      <c r="E211" s="8">
        <v>113.43</v>
      </c>
      <c r="F211" s="15">
        <f t="shared" si="62"/>
        <v>259.26940525252877</v>
      </c>
      <c r="G211" s="8">
        <v>0.9</v>
      </c>
      <c r="H211" s="34">
        <v>314.6096</v>
      </c>
      <c r="I211" s="47">
        <f t="shared" si="69"/>
        <v>251.68768</v>
      </c>
      <c r="J211" s="15">
        <f t="shared" si="71"/>
        <v>188.76576</v>
      </c>
      <c r="K211" s="47">
        <f t="shared" si="73"/>
        <v>573.87900525252871</v>
      </c>
      <c r="L211" s="15">
        <f t="shared" si="72"/>
        <v>484.82767999999999</v>
      </c>
      <c r="M211" s="47">
        <f t="shared" ref="M211:M274" si="77">E211+J211</f>
        <v>302.19576000000001</v>
      </c>
      <c r="N211" s="15">
        <f t="shared" si="61"/>
        <v>0.84482560881741486</v>
      </c>
      <c r="O211" s="4">
        <v>448.85</v>
      </c>
      <c r="Q211" s="14">
        <v>1</v>
      </c>
      <c r="R211" s="43">
        <f t="shared" si="74"/>
        <v>0</v>
      </c>
      <c r="S211" s="23">
        <f t="shared" si="63"/>
        <v>573.87900525252871</v>
      </c>
      <c r="T211" s="43">
        <f t="shared" si="64"/>
        <v>307.04923607696776</v>
      </c>
      <c r="U211" s="15">
        <f t="shared" si="65"/>
        <v>484.82767999999999</v>
      </c>
      <c r="V211" s="43">
        <f t="shared" si="75"/>
        <v>0</v>
      </c>
      <c r="W211" s="23">
        <f t="shared" si="76"/>
        <v>307.04923607696776</v>
      </c>
      <c r="X211" s="43">
        <f t="shared" si="70"/>
        <v>-3.8097051579483718</v>
      </c>
      <c r="Y211" s="23">
        <f t="shared" si="66"/>
        <v>172.19576000000001</v>
      </c>
      <c r="Z211" s="47">
        <f t="shared" si="67"/>
        <v>514.49903698273329</v>
      </c>
      <c r="AA211" s="6">
        <f t="shared" si="68"/>
        <v>0.94232961609269428</v>
      </c>
      <c r="AB211" s="4" t="s">
        <v>226</v>
      </c>
      <c r="AT211" s="1">
        <v>0.9</v>
      </c>
      <c r="AU211" s="1">
        <v>1</v>
      </c>
    </row>
    <row r="212" spans="2:47" x14ac:dyDescent="0.25">
      <c r="B212" s="16" t="s">
        <v>227</v>
      </c>
      <c r="C212" s="4">
        <v>346.56</v>
      </c>
      <c r="D212" s="8">
        <v>231.06</v>
      </c>
      <c r="E212" s="8">
        <v>115.91</v>
      </c>
      <c r="F212" s="15">
        <f t="shared" si="62"/>
        <v>258.50309804719944</v>
      </c>
      <c r="G212" s="8">
        <v>0.89</v>
      </c>
      <c r="H212" s="34">
        <v>314.6096</v>
      </c>
      <c r="I212" s="47">
        <f t="shared" si="69"/>
        <v>251.68768</v>
      </c>
      <c r="J212" s="15">
        <f t="shared" si="71"/>
        <v>188.76576</v>
      </c>
      <c r="K212" s="47">
        <f t="shared" si="73"/>
        <v>573.1126980471995</v>
      </c>
      <c r="L212" s="15">
        <f t="shared" si="72"/>
        <v>482.74768</v>
      </c>
      <c r="M212" s="47">
        <f t="shared" si="77"/>
        <v>304.67575999999997</v>
      </c>
      <c r="N212" s="15">
        <f t="shared" si="61"/>
        <v>0.84232591887231689</v>
      </c>
      <c r="O212" s="4">
        <v>450.41</v>
      </c>
      <c r="Q212" s="14">
        <v>1</v>
      </c>
      <c r="R212" s="43">
        <f t="shared" si="74"/>
        <v>0</v>
      </c>
      <c r="S212" s="23">
        <f t="shared" si="63"/>
        <v>573.1126980471995</v>
      </c>
      <c r="T212" s="43">
        <f t="shared" si="64"/>
        <v>308.88969247541752</v>
      </c>
      <c r="U212" s="15">
        <f t="shared" si="65"/>
        <v>482.74768</v>
      </c>
      <c r="V212" s="43">
        <f t="shared" si="75"/>
        <v>0</v>
      </c>
      <c r="W212" s="23">
        <f t="shared" si="76"/>
        <v>308.88969247541752</v>
      </c>
      <c r="X212" s="43">
        <f t="shared" si="70"/>
        <v>1.8404563984497599</v>
      </c>
      <c r="Y212" s="23">
        <f t="shared" si="66"/>
        <v>174.67575999999997</v>
      </c>
      <c r="Z212" s="47">
        <f t="shared" si="67"/>
        <v>513.37797350194126</v>
      </c>
      <c r="AA212" s="6">
        <f t="shared" si="68"/>
        <v>0.94033578555581443</v>
      </c>
      <c r="AB212" s="4" t="s">
        <v>227</v>
      </c>
      <c r="AT212" s="1">
        <v>0.9</v>
      </c>
      <c r="AU212" s="1">
        <v>1</v>
      </c>
    </row>
    <row r="213" spans="2:47" x14ac:dyDescent="0.25">
      <c r="B213" s="16" t="s">
        <v>228</v>
      </c>
      <c r="C213" s="4">
        <v>391.56</v>
      </c>
      <c r="D213" s="8">
        <v>243.15</v>
      </c>
      <c r="E213" s="8">
        <v>115.67</v>
      </c>
      <c r="F213" s="15">
        <f t="shared" si="62"/>
        <v>269.26097266406805</v>
      </c>
      <c r="G213" s="8">
        <v>0.9</v>
      </c>
      <c r="H213" s="34">
        <v>314.6096</v>
      </c>
      <c r="I213" s="47">
        <f t="shared" si="69"/>
        <v>251.68768</v>
      </c>
      <c r="J213" s="15">
        <f t="shared" si="71"/>
        <v>188.76576</v>
      </c>
      <c r="K213" s="47">
        <f t="shared" si="73"/>
        <v>583.87057266406805</v>
      </c>
      <c r="L213" s="15">
        <f t="shared" si="72"/>
        <v>494.83767999999998</v>
      </c>
      <c r="M213" s="47">
        <f t="shared" si="77"/>
        <v>304.43576000000002</v>
      </c>
      <c r="N213" s="15">
        <f t="shared" si="61"/>
        <v>0.8475126220904895</v>
      </c>
      <c r="O213" s="4">
        <v>451.22</v>
      </c>
      <c r="Q213" s="14">
        <v>1</v>
      </c>
      <c r="R213" s="43">
        <f t="shared" si="74"/>
        <v>0</v>
      </c>
      <c r="S213" s="23">
        <f t="shared" si="63"/>
        <v>583.87057266406805</v>
      </c>
      <c r="T213" s="43">
        <f t="shared" si="64"/>
        <v>309.90404333484327</v>
      </c>
      <c r="U213" s="15">
        <f t="shared" si="65"/>
        <v>494.83767999999998</v>
      </c>
      <c r="V213" s="43">
        <f t="shared" si="75"/>
        <v>0</v>
      </c>
      <c r="W213" s="23">
        <f t="shared" si="76"/>
        <v>309.90404333484327</v>
      </c>
      <c r="X213" s="43">
        <f t="shared" si="70"/>
        <v>1.0143508594257469</v>
      </c>
      <c r="Y213" s="23">
        <f t="shared" si="66"/>
        <v>174.43576000000002</v>
      </c>
      <c r="Z213" s="47">
        <f t="shared" si="67"/>
        <v>524.68291749833065</v>
      </c>
      <c r="AA213" s="6">
        <f t="shared" si="68"/>
        <v>0.94311757348489311</v>
      </c>
      <c r="AB213" s="4" t="s">
        <v>228</v>
      </c>
      <c r="AT213" s="1">
        <v>0.9</v>
      </c>
      <c r="AU213" s="1">
        <v>1</v>
      </c>
    </row>
    <row r="214" spans="2:47" x14ac:dyDescent="0.25">
      <c r="B214" s="16" t="s">
        <v>229</v>
      </c>
      <c r="C214" s="4">
        <v>412.92</v>
      </c>
      <c r="D214" s="8">
        <v>216.43</v>
      </c>
      <c r="E214" s="8">
        <v>113.6</v>
      </c>
      <c r="F214" s="15">
        <f t="shared" si="62"/>
        <v>244.43180009974154</v>
      </c>
      <c r="G214" s="8">
        <v>0.88</v>
      </c>
      <c r="H214" s="34">
        <v>314.6096</v>
      </c>
      <c r="I214" s="47">
        <f t="shared" si="69"/>
        <v>251.68768</v>
      </c>
      <c r="J214" s="15">
        <f t="shared" si="71"/>
        <v>188.76576</v>
      </c>
      <c r="K214" s="47">
        <f t="shared" si="73"/>
        <v>559.04140009974151</v>
      </c>
      <c r="L214" s="15">
        <f t="shared" si="72"/>
        <v>468.11768000000001</v>
      </c>
      <c r="M214" s="47">
        <f t="shared" si="77"/>
        <v>302.36576000000002</v>
      </c>
      <c r="N214" s="15">
        <f t="shared" ref="N214:N277" si="78">L214/K214</f>
        <v>0.8373578055515758</v>
      </c>
      <c r="O214" s="4">
        <v>449.32</v>
      </c>
      <c r="Q214" s="14">
        <v>1</v>
      </c>
      <c r="R214" s="43">
        <f t="shared" si="74"/>
        <v>0</v>
      </c>
      <c r="S214" s="23">
        <f t="shared" si="63"/>
        <v>559.04140009974151</v>
      </c>
      <c r="T214" s="43">
        <f t="shared" si="64"/>
        <v>305.60288725222608</v>
      </c>
      <c r="U214" s="15">
        <f t="shared" si="65"/>
        <v>468.11768000000001</v>
      </c>
      <c r="V214" s="43">
        <f t="shared" si="75"/>
        <v>0</v>
      </c>
      <c r="W214" s="23">
        <f t="shared" si="76"/>
        <v>305.60288725222608</v>
      </c>
      <c r="X214" s="43">
        <f t="shared" si="70"/>
        <v>-4.3011560826171831</v>
      </c>
      <c r="Y214" s="23">
        <f t="shared" si="66"/>
        <v>172.36576000000002</v>
      </c>
      <c r="Z214" s="47">
        <f t="shared" si="67"/>
        <v>498.84277838709863</v>
      </c>
      <c r="AA214" s="6">
        <f t="shared" si="68"/>
        <v>0.93840725030350913</v>
      </c>
      <c r="AB214" s="4" t="s">
        <v>229</v>
      </c>
      <c r="AT214" s="1">
        <v>0.9</v>
      </c>
      <c r="AU214" s="1">
        <v>1</v>
      </c>
    </row>
    <row r="215" spans="2:47" x14ac:dyDescent="0.25">
      <c r="B215" s="16" t="s">
        <v>230</v>
      </c>
      <c r="C215" s="4">
        <v>284.44</v>
      </c>
      <c r="D215" s="8">
        <v>232.76</v>
      </c>
      <c r="E215" s="8">
        <v>113.37</v>
      </c>
      <c r="F215" s="15">
        <f t="shared" si="62"/>
        <v>258.90147643456959</v>
      </c>
      <c r="G215" s="8">
        <v>0.89</v>
      </c>
      <c r="H215" s="34">
        <v>314.6096</v>
      </c>
      <c r="I215" s="47">
        <f t="shared" si="69"/>
        <v>251.68768</v>
      </c>
      <c r="J215" s="15">
        <f t="shared" si="71"/>
        <v>188.76576</v>
      </c>
      <c r="K215" s="47">
        <f t="shared" si="73"/>
        <v>573.51107643456953</v>
      </c>
      <c r="L215" s="15">
        <f t="shared" si="72"/>
        <v>484.44767999999999</v>
      </c>
      <c r="M215" s="47">
        <f t="shared" si="77"/>
        <v>302.13576</v>
      </c>
      <c r="N215" s="15">
        <f t="shared" si="78"/>
        <v>0.84470501077631666</v>
      </c>
      <c r="O215" s="4">
        <v>447.64</v>
      </c>
      <c r="Q215" s="14">
        <v>1</v>
      </c>
      <c r="R215" s="43">
        <f t="shared" si="74"/>
        <v>0</v>
      </c>
      <c r="S215" s="23">
        <f t="shared" si="63"/>
        <v>573.51107643456953</v>
      </c>
      <c r="T215" s="43">
        <f t="shared" si="64"/>
        <v>306.96156133261411</v>
      </c>
      <c r="U215" s="15">
        <f t="shared" si="65"/>
        <v>484.44767999999999</v>
      </c>
      <c r="V215" s="43">
        <f t="shared" si="75"/>
        <v>0</v>
      </c>
      <c r="W215" s="23">
        <f t="shared" si="76"/>
        <v>306.96156133261411</v>
      </c>
      <c r="X215" s="43">
        <f t="shared" si="70"/>
        <v>1.3586740803880275</v>
      </c>
      <c r="Y215" s="23">
        <f t="shared" si="66"/>
        <v>172.13576</v>
      </c>
      <c r="Z215" s="47">
        <f t="shared" si="67"/>
        <v>514.12087540593018</v>
      </c>
      <c r="AA215" s="6">
        <f t="shared" si="68"/>
        <v>0.94228362078761851</v>
      </c>
      <c r="AB215" s="4" t="s">
        <v>230</v>
      </c>
      <c r="AT215" s="1">
        <v>0.9</v>
      </c>
      <c r="AU215" s="1">
        <v>1</v>
      </c>
    </row>
    <row r="216" spans="2:47" x14ac:dyDescent="0.25">
      <c r="B216" s="16" t="s">
        <v>231</v>
      </c>
      <c r="C216" s="4">
        <v>282.04000000000002</v>
      </c>
      <c r="D216" s="8">
        <v>205.87</v>
      </c>
      <c r="E216" s="8">
        <v>108.78</v>
      </c>
      <c r="F216" s="15">
        <f t="shared" si="62"/>
        <v>232.84231853338002</v>
      </c>
      <c r="G216" s="8">
        <v>0.88</v>
      </c>
      <c r="H216" s="34">
        <v>314.6096</v>
      </c>
      <c r="I216" s="47">
        <f t="shared" si="69"/>
        <v>251.68768</v>
      </c>
      <c r="J216" s="15">
        <f t="shared" si="71"/>
        <v>188.76576</v>
      </c>
      <c r="K216" s="47">
        <f t="shared" si="73"/>
        <v>547.45191853337997</v>
      </c>
      <c r="L216" s="15">
        <f t="shared" si="72"/>
        <v>457.55768</v>
      </c>
      <c r="M216" s="47">
        <f t="shared" si="77"/>
        <v>297.54575999999997</v>
      </c>
      <c r="N216" s="15">
        <f t="shared" si="78"/>
        <v>0.8357951895132526</v>
      </c>
      <c r="O216" s="4">
        <v>446.64</v>
      </c>
      <c r="Q216" s="14">
        <v>1</v>
      </c>
      <c r="R216" s="43">
        <f t="shared" si="74"/>
        <v>0</v>
      </c>
      <c r="S216" s="23">
        <f t="shared" si="63"/>
        <v>547.45191853337997</v>
      </c>
      <c r="T216" s="43">
        <f t="shared" si="64"/>
        <v>300.57373900408538</v>
      </c>
      <c r="U216" s="15">
        <f t="shared" si="65"/>
        <v>457.55768</v>
      </c>
      <c r="V216" s="43">
        <f t="shared" si="75"/>
        <v>0</v>
      </c>
      <c r="W216" s="23">
        <f t="shared" si="76"/>
        <v>300.57373900408538</v>
      </c>
      <c r="X216" s="43">
        <f t="shared" si="70"/>
        <v>-6.3878223285287277</v>
      </c>
      <c r="Y216" s="23">
        <f t="shared" si="66"/>
        <v>167.54575999999997</v>
      </c>
      <c r="Z216" s="47">
        <f t="shared" si="67"/>
        <v>487.26852168076692</v>
      </c>
      <c r="AA216" s="6">
        <f t="shared" si="68"/>
        <v>0.93902573148315971</v>
      </c>
      <c r="AB216" s="4" t="s">
        <v>231</v>
      </c>
      <c r="AT216" s="1">
        <v>0.9</v>
      </c>
      <c r="AU216" s="1">
        <v>1</v>
      </c>
    </row>
    <row r="217" spans="2:47" x14ac:dyDescent="0.25">
      <c r="B217" s="16" t="s">
        <v>232</v>
      </c>
      <c r="C217" s="4">
        <v>241.98</v>
      </c>
      <c r="D217" s="8">
        <v>203.56</v>
      </c>
      <c r="E217" s="8">
        <v>108.92</v>
      </c>
      <c r="F217" s="15">
        <f t="shared" si="62"/>
        <v>230.86844738941701</v>
      </c>
      <c r="G217" s="8">
        <v>0.88</v>
      </c>
      <c r="H217" s="34">
        <v>314.6096</v>
      </c>
      <c r="I217" s="47">
        <f t="shared" si="69"/>
        <v>251.68768</v>
      </c>
      <c r="J217" s="15">
        <f t="shared" si="71"/>
        <v>188.76576</v>
      </c>
      <c r="K217" s="47">
        <f t="shared" si="73"/>
        <v>545.47804738941704</v>
      </c>
      <c r="L217" s="15">
        <f t="shared" si="72"/>
        <v>455.24768</v>
      </c>
      <c r="M217" s="47">
        <f t="shared" si="77"/>
        <v>297.68576000000002</v>
      </c>
      <c r="N217" s="15">
        <f t="shared" si="78"/>
        <v>0.83458478701159988</v>
      </c>
      <c r="O217" s="4">
        <v>447.63</v>
      </c>
      <c r="Q217" s="14">
        <v>1</v>
      </c>
      <c r="R217" s="43">
        <f t="shared" si="74"/>
        <v>0</v>
      </c>
      <c r="S217" s="23">
        <f t="shared" si="63"/>
        <v>545.47804738941704</v>
      </c>
      <c r="T217" s="43">
        <f t="shared" si="64"/>
        <v>300.49267884324354</v>
      </c>
      <c r="U217" s="15">
        <f t="shared" si="65"/>
        <v>455.24768</v>
      </c>
      <c r="V217" s="43">
        <f t="shared" si="75"/>
        <v>0</v>
      </c>
      <c r="W217" s="23">
        <f t="shared" si="76"/>
        <v>300.49267884324354</v>
      </c>
      <c r="X217" s="43">
        <f t="shared" si="70"/>
        <v>-8.1060160841843754E-2</v>
      </c>
      <c r="Y217" s="23">
        <f t="shared" si="66"/>
        <v>167.68576000000002</v>
      </c>
      <c r="Z217" s="47">
        <f t="shared" si="67"/>
        <v>485.14839405295368</v>
      </c>
      <c r="AA217" s="6">
        <f t="shared" si="68"/>
        <v>0.93836790058571229</v>
      </c>
      <c r="AB217" s="4" t="s">
        <v>232</v>
      </c>
      <c r="AT217" s="1">
        <v>0.9</v>
      </c>
      <c r="AU217" s="1">
        <v>1</v>
      </c>
    </row>
    <row r="218" spans="2:47" x14ac:dyDescent="0.25">
      <c r="B218" s="16" t="s">
        <v>233</v>
      </c>
      <c r="C218" s="4">
        <v>57.58</v>
      </c>
      <c r="D218" s="8">
        <v>56.75</v>
      </c>
      <c r="E218" s="8">
        <v>11.04</v>
      </c>
      <c r="F218" s="15">
        <f t="shared" si="62"/>
        <v>57.813874632306046</v>
      </c>
      <c r="G218" s="8">
        <v>0.97</v>
      </c>
      <c r="H218" s="34">
        <v>314.6096</v>
      </c>
      <c r="I218" s="47">
        <f t="shared" si="69"/>
        <v>251.68768</v>
      </c>
      <c r="J218" s="15">
        <f t="shared" si="71"/>
        <v>188.76576</v>
      </c>
      <c r="K218" s="47">
        <f t="shared" si="73"/>
        <v>372.42347463230607</v>
      </c>
      <c r="L218" s="15">
        <f t="shared" si="72"/>
        <v>308.43768</v>
      </c>
      <c r="M218" s="47">
        <f t="shared" si="77"/>
        <v>199.80575999999999</v>
      </c>
      <c r="N218" s="15">
        <f t="shared" si="78"/>
        <v>0.82819075866396641</v>
      </c>
      <c r="O218" s="4">
        <v>455.86</v>
      </c>
      <c r="Q218" s="14">
        <v>1</v>
      </c>
      <c r="R218" s="43">
        <f t="shared" si="74"/>
        <v>0</v>
      </c>
      <c r="S218" s="23">
        <f t="shared" si="63"/>
        <v>372.42347463230607</v>
      </c>
      <c r="T218" s="43">
        <f t="shared" si="64"/>
        <v>208.72336240444554</v>
      </c>
      <c r="U218" s="15">
        <f t="shared" si="65"/>
        <v>308.43768</v>
      </c>
      <c r="V218" s="43">
        <f t="shared" si="75"/>
        <v>0</v>
      </c>
      <c r="W218" s="23">
        <f t="shared" si="76"/>
        <v>208.72336240444554</v>
      </c>
      <c r="X218" s="43">
        <f t="shared" si="70"/>
        <v>-91.769316438798</v>
      </c>
      <c r="Y218" s="23">
        <f t="shared" si="66"/>
        <v>69.805759999999992</v>
      </c>
      <c r="Z218" s="47">
        <f t="shared" si="67"/>
        <v>316.23827499681312</v>
      </c>
      <c r="AA218" s="6">
        <f t="shared" si="68"/>
        <v>0.97533317244128115</v>
      </c>
      <c r="AB218" s="4" t="s">
        <v>233</v>
      </c>
      <c r="AT218" s="1">
        <v>0.9</v>
      </c>
      <c r="AU218" s="1">
        <v>1</v>
      </c>
    </row>
    <row r="219" spans="2:47" x14ac:dyDescent="0.25">
      <c r="B219" s="16" t="s">
        <v>234</v>
      </c>
      <c r="C219" s="4">
        <v>65.88</v>
      </c>
      <c r="D219" s="8">
        <v>51.44</v>
      </c>
      <c r="E219" s="8">
        <v>12.97</v>
      </c>
      <c r="F219" s="15">
        <f t="shared" si="62"/>
        <v>53.049924599380908</v>
      </c>
      <c r="G219" s="8">
        <v>0.96</v>
      </c>
      <c r="H219" s="34">
        <v>314.6096</v>
      </c>
      <c r="I219" s="47">
        <f t="shared" si="69"/>
        <v>251.68768</v>
      </c>
      <c r="J219" s="15">
        <f t="shared" si="71"/>
        <v>188.76576</v>
      </c>
      <c r="K219" s="47">
        <f t="shared" si="73"/>
        <v>367.65952459938092</v>
      </c>
      <c r="L219" s="15">
        <f t="shared" si="72"/>
        <v>303.12768</v>
      </c>
      <c r="M219" s="47">
        <f t="shared" si="77"/>
        <v>201.73576</v>
      </c>
      <c r="N219" s="15">
        <f t="shared" si="78"/>
        <v>0.82447933405316276</v>
      </c>
      <c r="O219" s="4">
        <v>456.32</v>
      </c>
      <c r="Q219" s="14">
        <v>1</v>
      </c>
      <c r="R219" s="43">
        <f t="shared" si="74"/>
        <v>0</v>
      </c>
      <c r="S219" s="23">
        <f t="shared" si="63"/>
        <v>367.65952459938092</v>
      </c>
      <c r="T219" s="43">
        <f t="shared" si="64"/>
        <v>208.0556071017082</v>
      </c>
      <c r="U219" s="15">
        <f t="shared" si="65"/>
        <v>303.12768</v>
      </c>
      <c r="V219" s="43">
        <f t="shared" si="75"/>
        <v>0</v>
      </c>
      <c r="W219" s="23">
        <f t="shared" si="76"/>
        <v>208.0556071017082</v>
      </c>
      <c r="X219" s="43">
        <f t="shared" si="70"/>
        <v>-0.66775530273733352</v>
      </c>
      <c r="Y219" s="23">
        <f t="shared" si="66"/>
        <v>71.735759999999999</v>
      </c>
      <c r="Z219" s="47">
        <f t="shared" si="67"/>
        <v>311.50025625183684</v>
      </c>
      <c r="AA219" s="6">
        <f t="shared" si="68"/>
        <v>0.97312176769104186</v>
      </c>
      <c r="AB219" s="4" t="s">
        <v>234</v>
      </c>
      <c r="AT219" s="1">
        <v>0.9</v>
      </c>
      <c r="AU219" s="1">
        <v>1</v>
      </c>
    </row>
    <row r="220" spans="2:47" x14ac:dyDescent="0.25">
      <c r="B220" s="16" t="s">
        <v>235</v>
      </c>
      <c r="C220" s="4">
        <v>41.02</v>
      </c>
      <c r="D220" s="8">
        <v>61.87</v>
      </c>
      <c r="E220" s="8">
        <v>12.53</v>
      </c>
      <c r="F220" s="15">
        <f t="shared" si="62"/>
        <v>63.126046922011518</v>
      </c>
      <c r="G220" s="8">
        <v>0.97</v>
      </c>
      <c r="H220" s="34">
        <v>314.6096</v>
      </c>
      <c r="I220" s="47">
        <f t="shared" si="69"/>
        <v>251.68768</v>
      </c>
      <c r="J220" s="15">
        <f t="shared" si="71"/>
        <v>188.76576</v>
      </c>
      <c r="K220" s="47">
        <f t="shared" si="73"/>
        <v>377.73564692201154</v>
      </c>
      <c r="L220" s="15">
        <f t="shared" si="72"/>
        <v>313.55768</v>
      </c>
      <c r="M220" s="47">
        <f t="shared" si="77"/>
        <v>201.29576</v>
      </c>
      <c r="N220" s="15">
        <f t="shared" si="78"/>
        <v>0.83009819844918709</v>
      </c>
      <c r="O220" s="4">
        <v>456.55</v>
      </c>
      <c r="Q220" s="14">
        <v>1</v>
      </c>
      <c r="R220" s="43">
        <f t="shared" si="74"/>
        <v>0</v>
      </c>
      <c r="S220" s="23">
        <f t="shared" si="63"/>
        <v>377.73564692201154</v>
      </c>
      <c r="T220" s="43">
        <f t="shared" si="64"/>
        <v>210.63190705258347</v>
      </c>
      <c r="U220" s="15">
        <f t="shared" si="65"/>
        <v>313.55768</v>
      </c>
      <c r="V220" s="43">
        <f t="shared" si="75"/>
        <v>0</v>
      </c>
      <c r="W220" s="23">
        <f t="shared" si="76"/>
        <v>210.63190705258347</v>
      </c>
      <c r="X220" s="43">
        <f t="shared" si="70"/>
        <v>2.5762999508752671</v>
      </c>
      <c r="Y220" s="23">
        <f t="shared" si="66"/>
        <v>71.295760000000001</v>
      </c>
      <c r="Z220" s="47">
        <f t="shared" si="67"/>
        <v>321.56104254240751</v>
      </c>
      <c r="AA220" s="6">
        <f t="shared" si="68"/>
        <v>0.97511090746836349</v>
      </c>
      <c r="AB220" s="4" t="s">
        <v>235</v>
      </c>
      <c r="AT220" s="1">
        <v>0.9</v>
      </c>
      <c r="AU220" s="1">
        <v>1</v>
      </c>
    </row>
    <row r="221" spans="2:47" x14ac:dyDescent="0.25">
      <c r="B221" s="16" t="s">
        <v>236</v>
      </c>
      <c r="C221" s="4">
        <v>81.16</v>
      </c>
      <c r="D221" s="8">
        <v>39.03</v>
      </c>
      <c r="E221" s="8">
        <v>15.21</v>
      </c>
      <c r="F221" s="15">
        <f t="shared" si="62"/>
        <v>41.888960359502839</v>
      </c>
      <c r="G221" s="8">
        <v>0.93</v>
      </c>
      <c r="H221" s="34">
        <v>314.6096</v>
      </c>
      <c r="I221" s="47">
        <f t="shared" si="69"/>
        <v>251.68768</v>
      </c>
      <c r="J221" s="15">
        <f t="shared" si="71"/>
        <v>188.76576</v>
      </c>
      <c r="K221" s="47">
        <f t="shared" si="73"/>
        <v>356.49856035950285</v>
      </c>
      <c r="L221" s="15">
        <f t="shared" si="72"/>
        <v>290.71767999999997</v>
      </c>
      <c r="M221" s="47">
        <f t="shared" si="77"/>
        <v>203.97576000000001</v>
      </c>
      <c r="N221" s="15">
        <f t="shared" si="78"/>
        <v>0.81548065637861866</v>
      </c>
      <c r="O221" s="4">
        <v>453.33</v>
      </c>
      <c r="Q221" s="14">
        <v>1</v>
      </c>
      <c r="R221" s="43">
        <f t="shared" si="74"/>
        <v>0</v>
      </c>
      <c r="S221" s="23">
        <f t="shared" si="63"/>
        <v>356.49856035950285</v>
      </c>
      <c r="T221" s="43">
        <f t="shared" si="64"/>
        <v>206.33577991665842</v>
      </c>
      <c r="U221" s="15">
        <f t="shared" si="65"/>
        <v>290.71767999999997</v>
      </c>
      <c r="V221" s="43">
        <f t="shared" si="75"/>
        <v>0</v>
      </c>
      <c r="W221" s="23">
        <f t="shared" si="76"/>
        <v>206.33577991665842</v>
      </c>
      <c r="X221" s="43">
        <f t="shared" si="70"/>
        <v>-4.2961271359250475</v>
      </c>
      <c r="Y221" s="23">
        <f t="shared" si="66"/>
        <v>73.975760000000008</v>
      </c>
      <c r="Z221" s="47">
        <f t="shared" si="67"/>
        <v>299.98197034515255</v>
      </c>
      <c r="AA221" s="6">
        <f t="shared" si="68"/>
        <v>0.96911717616064297</v>
      </c>
      <c r="AB221" s="4" t="s">
        <v>236</v>
      </c>
      <c r="AT221" s="1">
        <v>0.9</v>
      </c>
      <c r="AU221" s="1">
        <v>1</v>
      </c>
    </row>
    <row r="222" spans="2:47" x14ac:dyDescent="0.25">
      <c r="B222" s="16" t="s">
        <v>237</v>
      </c>
      <c r="C222" s="4">
        <v>144.30000000000001</v>
      </c>
      <c r="D222" s="8">
        <v>58.13</v>
      </c>
      <c r="E222" s="8">
        <v>11.58</v>
      </c>
      <c r="F222" s="15">
        <f t="shared" si="62"/>
        <v>59.272196686136077</v>
      </c>
      <c r="G222" s="8">
        <v>0.97</v>
      </c>
      <c r="H222" s="34">
        <v>314.6096</v>
      </c>
      <c r="I222" s="47">
        <f t="shared" si="69"/>
        <v>251.68768</v>
      </c>
      <c r="J222" s="15">
        <f t="shared" si="71"/>
        <v>188.76576</v>
      </c>
      <c r="K222" s="47">
        <f t="shared" si="73"/>
        <v>373.88179668613606</v>
      </c>
      <c r="L222" s="15">
        <f t="shared" si="72"/>
        <v>309.81768</v>
      </c>
      <c r="M222" s="47">
        <f t="shared" si="77"/>
        <v>200.34576000000001</v>
      </c>
      <c r="N222" s="15">
        <f t="shared" si="78"/>
        <v>0.82865141535650588</v>
      </c>
      <c r="O222" s="4">
        <v>451.72</v>
      </c>
      <c r="Q222" s="14">
        <v>1</v>
      </c>
      <c r="R222" s="43">
        <f t="shared" si="74"/>
        <v>0</v>
      </c>
      <c r="S222" s="23">
        <f t="shared" si="63"/>
        <v>373.88179668613606</v>
      </c>
      <c r="T222" s="43">
        <f t="shared" si="64"/>
        <v>209.28593610816458</v>
      </c>
      <c r="U222" s="15">
        <f t="shared" si="65"/>
        <v>309.81768</v>
      </c>
      <c r="V222" s="43">
        <f t="shared" si="75"/>
        <v>0</v>
      </c>
      <c r="W222" s="23">
        <f t="shared" si="76"/>
        <v>209.28593610816458</v>
      </c>
      <c r="X222" s="43">
        <f t="shared" si="70"/>
        <v>2.9501561915061529</v>
      </c>
      <c r="Y222" s="23">
        <f t="shared" si="66"/>
        <v>70.345760000000013</v>
      </c>
      <c r="Z222" s="47">
        <f t="shared" si="67"/>
        <v>317.70351082504578</v>
      </c>
      <c r="AA222" s="6">
        <f t="shared" si="68"/>
        <v>0.97517864752401684</v>
      </c>
      <c r="AB222" s="4" t="s">
        <v>237</v>
      </c>
      <c r="AT222" s="1">
        <v>0.9</v>
      </c>
      <c r="AU222" s="1">
        <v>1</v>
      </c>
    </row>
    <row r="223" spans="2:47" x14ac:dyDescent="0.25">
      <c r="B223" s="16" t="s">
        <v>238</v>
      </c>
      <c r="C223" s="4">
        <v>77.680000000000007</v>
      </c>
      <c r="D223" s="8">
        <v>71.45</v>
      </c>
      <c r="E223" s="8">
        <v>20.37</v>
      </c>
      <c r="F223" s="15">
        <f t="shared" si="62"/>
        <v>74.29696763664046</v>
      </c>
      <c r="G223" s="8">
        <v>0.95</v>
      </c>
      <c r="H223" s="34">
        <v>314.6096</v>
      </c>
      <c r="I223" s="47">
        <f t="shared" si="69"/>
        <v>251.68768</v>
      </c>
      <c r="J223" s="15">
        <f t="shared" si="71"/>
        <v>188.76576</v>
      </c>
      <c r="K223" s="47">
        <f t="shared" si="73"/>
        <v>388.90656763664049</v>
      </c>
      <c r="L223" s="15">
        <f t="shared" si="72"/>
        <v>323.13767999999999</v>
      </c>
      <c r="M223" s="47">
        <f t="shared" si="77"/>
        <v>209.13576</v>
      </c>
      <c r="N223" s="15">
        <f t="shared" si="78"/>
        <v>0.83088769100425919</v>
      </c>
      <c r="O223" s="4">
        <v>451.08</v>
      </c>
      <c r="Q223" s="14">
        <v>1</v>
      </c>
      <c r="R223" s="43">
        <f t="shared" si="74"/>
        <v>0</v>
      </c>
      <c r="S223" s="23">
        <f t="shared" si="63"/>
        <v>388.90656763664049</v>
      </c>
      <c r="T223" s="43">
        <f t="shared" si="64"/>
        <v>216.4032303712919</v>
      </c>
      <c r="U223" s="15">
        <f t="shared" si="65"/>
        <v>323.13767999999999</v>
      </c>
      <c r="V223" s="43">
        <f t="shared" si="75"/>
        <v>0</v>
      </c>
      <c r="W223" s="23">
        <f t="shared" si="76"/>
        <v>216.4032303712919</v>
      </c>
      <c r="X223" s="43">
        <f t="shared" si="70"/>
        <v>7.1172942631273202</v>
      </c>
      <c r="Y223" s="23">
        <f t="shared" si="66"/>
        <v>79.135760000000005</v>
      </c>
      <c r="Z223" s="47">
        <f t="shared" si="67"/>
        <v>332.68668255065455</v>
      </c>
      <c r="AA223" s="6">
        <f t="shared" si="68"/>
        <v>0.97129731049814227</v>
      </c>
      <c r="AB223" s="4" t="s">
        <v>238</v>
      </c>
      <c r="AT223" s="1">
        <v>0.9</v>
      </c>
      <c r="AU223" s="1">
        <v>1</v>
      </c>
    </row>
    <row r="224" spans="2:47" x14ac:dyDescent="0.25">
      <c r="B224" s="16" t="s">
        <v>239</v>
      </c>
      <c r="C224" s="4">
        <v>82.72</v>
      </c>
      <c r="D224" s="8">
        <v>67.349999999999994</v>
      </c>
      <c r="E224" s="8">
        <v>17.420000000000002</v>
      </c>
      <c r="F224" s="15">
        <f t="shared" si="62"/>
        <v>69.566363279964548</v>
      </c>
      <c r="G224" s="8">
        <v>0.96</v>
      </c>
      <c r="H224" s="34">
        <v>314.6096</v>
      </c>
      <c r="I224" s="47">
        <f t="shared" si="69"/>
        <v>251.68768</v>
      </c>
      <c r="J224" s="15">
        <f t="shared" si="71"/>
        <v>188.76576</v>
      </c>
      <c r="K224" s="47">
        <f t="shared" si="73"/>
        <v>384.17596327996455</v>
      </c>
      <c r="L224" s="15">
        <f t="shared" si="72"/>
        <v>319.03768000000002</v>
      </c>
      <c r="M224" s="47">
        <f t="shared" si="77"/>
        <v>206.18576000000002</v>
      </c>
      <c r="N224" s="15">
        <f t="shared" si="78"/>
        <v>0.83044674965129028</v>
      </c>
      <c r="O224" s="4">
        <v>451.62</v>
      </c>
      <c r="Q224" s="14">
        <v>1</v>
      </c>
      <c r="R224" s="43">
        <f t="shared" si="74"/>
        <v>0</v>
      </c>
      <c r="S224" s="23">
        <f t="shared" si="63"/>
        <v>384.17596327996455</v>
      </c>
      <c r="T224" s="43">
        <f t="shared" si="64"/>
        <v>214.02366575289341</v>
      </c>
      <c r="U224" s="15">
        <f t="shared" si="65"/>
        <v>319.03768000000002</v>
      </c>
      <c r="V224" s="43">
        <f t="shared" si="75"/>
        <v>0</v>
      </c>
      <c r="W224" s="23">
        <f t="shared" si="76"/>
        <v>214.02366575289341</v>
      </c>
      <c r="X224" s="43">
        <f t="shared" si="70"/>
        <v>-2.37956461839849</v>
      </c>
      <c r="Y224" s="23">
        <f t="shared" si="66"/>
        <v>76.185760000000016</v>
      </c>
      <c r="Z224" s="47">
        <f t="shared" si="67"/>
        <v>328.00809637348897</v>
      </c>
      <c r="AA224" s="6">
        <f t="shared" si="68"/>
        <v>0.97265184465667975</v>
      </c>
      <c r="AB224" s="4" t="s">
        <v>239</v>
      </c>
      <c r="AT224" s="1">
        <v>0.9</v>
      </c>
      <c r="AU224" s="1">
        <v>1</v>
      </c>
    </row>
    <row r="225" spans="2:47" x14ac:dyDescent="0.25">
      <c r="B225" s="16" t="s">
        <v>240</v>
      </c>
      <c r="C225" s="4">
        <v>98.84</v>
      </c>
      <c r="D225" s="8">
        <v>70.260000000000005</v>
      </c>
      <c r="E225" s="8">
        <v>50.24</v>
      </c>
      <c r="F225" s="15">
        <f t="shared" si="62"/>
        <v>86.374331835331731</v>
      </c>
      <c r="G225" s="8">
        <v>0.8</v>
      </c>
      <c r="H225" s="34">
        <v>314.6096</v>
      </c>
      <c r="I225" s="47">
        <f t="shared" si="69"/>
        <v>251.68768</v>
      </c>
      <c r="J225" s="15">
        <f t="shared" si="71"/>
        <v>188.76576</v>
      </c>
      <c r="K225" s="47">
        <f t="shared" si="73"/>
        <v>400.98393183533176</v>
      </c>
      <c r="L225" s="15">
        <f t="shared" si="72"/>
        <v>321.94767999999999</v>
      </c>
      <c r="M225" s="47">
        <f t="shared" si="77"/>
        <v>239.00576000000001</v>
      </c>
      <c r="N225" s="15">
        <f t="shared" si="78"/>
        <v>0.80289421704860531</v>
      </c>
      <c r="O225" s="4">
        <v>450.29</v>
      </c>
      <c r="Q225" s="14">
        <v>1</v>
      </c>
      <c r="R225" s="43">
        <f t="shared" si="74"/>
        <v>0</v>
      </c>
      <c r="S225" s="23">
        <f t="shared" si="63"/>
        <v>400.98393183533176</v>
      </c>
      <c r="T225" s="43">
        <f t="shared" si="64"/>
        <v>239.03515417766397</v>
      </c>
      <c r="U225" s="15">
        <f t="shared" si="65"/>
        <v>321.94767999999999</v>
      </c>
      <c r="V225" s="43">
        <f t="shared" si="75"/>
        <v>0</v>
      </c>
      <c r="W225" s="23">
        <f t="shared" si="76"/>
        <v>239.03515417766397</v>
      </c>
      <c r="X225" s="43">
        <f t="shared" si="70"/>
        <v>25.011488424770562</v>
      </c>
      <c r="Y225" s="23">
        <f t="shared" si="66"/>
        <v>109.00576000000001</v>
      </c>
      <c r="Z225" s="47">
        <f t="shared" si="67"/>
        <v>339.90081548969545</v>
      </c>
      <c r="AA225" s="6">
        <f t="shared" si="68"/>
        <v>0.94718125208428716</v>
      </c>
      <c r="AB225" s="4" t="s">
        <v>240</v>
      </c>
      <c r="AT225" s="1">
        <v>0.9</v>
      </c>
      <c r="AU225" s="1">
        <v>1</v>
      </c>
    </row>
    <row r="226" spans="2:47" x14ac:dyDescent="0.25">
      <c r="B226" s="16" t="s">
        <v>241</v>
      </c>
      <c r="C226" s="4">
        <v>254.7</v>
      </c>
      <c r="D226" s="8">
        <v>135.04</v>
      </c>
      <c r="E226" s="8">
        <v>67.34</v>
      </c>
      <c r="F226" s="15">
        <f t="shared" si="62"/>
        <v>150.89889727893973</v>
      </c>
      <c r="G226" s="8">
        <v>0.88</v>
      </c>
      <c r="H226" s="34">
        <v>314.6096</v>
      </c>
      <c r="I226" s="47">
        <f t="shared" si="69"/>
        <v>251.68768</v>
      </c>
      <c r="J226" s="15">
        <f t="shared" si="71"/>
        <v>188.76576</v>
      </c>
      <c r="K226" s="47">
        <f t="shared" si="73"/>
        <v>465.50849727893973</v>
      </c>
      <c r="L226" s="15">
        <f t="shared" si="72"/>
        <v>386.72767999999996</v>
      </c>
      <c r="M226" s="47">
        <f t="shared" si="77"/>
        <v>256.10576000000003</v>
      </c>
      <c r="N226" s="15">
        <f t="shared" si="78"/>
        <v>0.83076395438656603</v>
      </c>
      <c r="O226" s="4">
        <v>449.34</v>
      </c>
      <c r="Q226" s="14">
        <v>1</v>
      </c>
      <c r="R226" s="43">
        <f t="shared" si="74"/>
        <v>0</v>
      </c>
      <c r="S226" s="23">
        <f t="shared" si="63"/>
        <v>465.50849727893973</v>
      </c>
      <c r="T226" s="43">
        <f t="shared" si="64"/>
        <v>259.11360936993304</v>
      </c>
      <c r="U226" s="15">
        <f t="shared" si="65"/>
        <v>386.72767999999996</v>
      </c>
      <c r="V226" s="43">
        <f t="shared" si="75"/>
        <v>0</v>
      </c>
      <c r="W226" s="23">
        <f t="shared" si="76"/>
        <v>259.11360936993304</v>
      </c>
      <c r="X226" s="43">
        <f t="shared" si="70"/>
        <v>20.078455192269075</v>
      </c>
      <c r="Y226" s="23">
        <f t="shared" si="66"/>
        <v>126.10576000000003</v>
      </c>
      <c r="Z226" s="47">
        <f t="shared" si="67"/>
        <v>406.76892848810365</v>
      </c>
      <c r="AA226" s="6">
        <f t="shared" si="68"/>
        <v>0.95073063087047016</v>
      </c>
      <c r="AB226" s="4" t="s">
        <v>241</v>
      </c>
      <c r="AT226" s="1">
        <v>0.9</v>
      </c>
      <c r="AU226" s="1">
        <v>1</v>
      </c>
    </row>
    <row r="227" spans="2:47" x14ac:dyDescent="0.25">
      <c r="B227" s="16" t="s">
        <v>242</v>
      </c>
      <c r="C227" s="4">
        <v>249.64</v>
      </c>
      <c r="D227" s="8">
        <v>192.55</v>
      </c>
      <c r="E227" s="8">
        <v>86.05</v>
      </c>
      <c r="F227" s="15">
        <f t="shared" si="62"/>
        <v>210.9030701530919</v>
      </c>
      <c r="G227" s="8">
        <v>0.91</v>
      </c>
      <c r="H227" s="34">
        <v>314.6096</v>
      </c>
      <c r="I227" s="47">
        <f t="shared" si="69"/>
        <v>251.68768</v>
      </c>
      <c r="J227" s="15">
        <f t="shared" si="71"/>
        <v>188.76576</v>
      </c>
      <c r="K227" s="47">
        <f t="shared" si="73"/>
        <v>525.5126701530919</v>
      </c>
      <c r="L227" s="15">
        <f t="shared" si="72"/>
        <v>444.23768000000001</v>
      </c>
      <c r="M227" s="47">
        <f t="shared" si="77"/>
        <v>274.81576000000001</v>
      </c>
      <c r="N227" s="15">
        <f t="shared" si="78"/>
        <v>0.84534152120554029</v>
      </c>
      <c r="O227" s="4">
        <v>448.88</v>
      </c>
      <c r="Q227" s="14">
        <v>1</v>
      </c>
      <c r="R227" s="43">
        <f t="shared" si="74"/>
        <v>0</v>
      </c>
      <c r="S227" s="23">
        <f t="shared" si="63"/>
        <v>525.5126701530919</v>
      </c>
      <c r="T227" s="43">
        <f t="shared" si="64"/>
        <v>280.7426760570076</v>
      </c>
      <c r="U227" s="15">
        <f t="shared" si="65"/>
        <v>444.23768000000001</v>
      </c>
      <c r="V227" s="43">
        <f t="shared" si="75"/>
        <v>0</v>
      </c>
      <c r="W227" s="23">
        <f t="shared" si="76"/>
        <v>280.7426760570076</v>
      </c>
      <c r="X227" s="43">
        <f t="shared" si="70"/>
        <v>21.629066687074555</v>
      </c>
      <c r="Y227" s="23">
        <f t="shared" si="66"/>
        <v>144.81576000000001</v>
      </c>
      <c r="Z227" s="47">
        <f t="shared" si="67"/>
        <v>467.24588888096173</v>
      </c>
      <c r="AA227" s="6">
        <f t="shared" si="68"/>
        <v>0.95075781418630434</v>
      </c>
      <c r="AB227" s="4" t="s">
        <v>242</v>
      </c>
      <c r="AT227" s="1">
        <v>0.9</v>
      </c>
      <c r="AU227" s="1">
        <v>1</v>
      </c>
    </row>
    <row r="228" spans="2:47" x14ac:dyDescent="0.25">
      <c r="B228" s="16" t="s">
        <v>243</v>
      </c>
      <c r="C228" s="4">
        <v>294.26</v>
      </c>
      <c r="D228" s="8">
        <v>238.29</v>
      </c>
      <c r="E228" s="8">
        <v>121.33</v>
      </c>
      <c r="F228" s="15">
        <f t="shared" si="62"/>
        <v>267.40062266195264</v>
      </c>
      <c r="G228" s="8">
        <v>0.89</v>
      </c>
      <c r="H228" s="34">
        <v>314.6096</v>
      </c>
      <c r="I228" s="47">
        <f t="shared" si="69"/>
        <v>251.68768</v>
      </c>
      <c r="J228" s="15">
        <f t="shared" si="71"/>
        <v>188.76576</v>
      </c>
      <c r="K228" s="47">
        <f t="shared" si="73"/>
        <v>582.01022266195264</v>
      </c>
      <c r="L228" s="15">
        <f t="shared" si="72"/>
        <v>489.97767999999996</v>
      </c>
      <c r="M228" s="47">
        <f t="shared" si="77"/>
        <v>310.09575999999998</v>
      </c>
      <c r="N228" s="15">
        <f t="shared" si="78"/>
        <v>0.84187126088435105</v>
      </c>
      <c r="O228" s="4">
        <v>447.63</v>
      </c>
      <c r="Q228" s="14">
        <v>1</v>
      </c>
      <c r="R228" s="43">
        <f t="shared" si="74"/>
        <v>0</v>
      </c>
      <c r="S228" s="23">
        <f t="shared" si="63"/>
        <v>582.01022266195264</v>
      </c>
      <c r="T228" s="43">
        <f t="shared" si="64"/>
        <v>314.09834826823476</v>
      </c>
      <c r="U228" s="15">
        <f t="shared" si="65"/>
        <v>489.97767999999996</v>
      </c>
      <c r="V228" s="43">
        <f t="shared" si="75"/>
        <v>0</v>
      </c>
      <c r="W228" s="23">
        <f t="shared" si="76"/>
        <v>314.09834826823476</v>
      </c>
      <c r="X228" s="43">
        <f t="shared" si="70"/>
        <v>33.355672211227159</v>
      </c>
      <c r="Y228" s="23">
        <f t="shared" si="66"/>
        <v>180.09575999999998</v>
      </c>
      <c r="Z228" s="47">
        <f t="shared" si="67"/>
        <v>522.02740317741939</v>
      </c>
      <c r="AA228" s="6">
        <f t="shared" si="68"/>
        <v>0.93860528588663605</v>
      </c>
      <c r="AB228" s="4" t="s">
        <v>243</v>
      </c>
      <c r="AT228" s="1">
        <v>0.9</v>
      </c>
      <c r="AU228" s="1">
        <v>1</v>
      </c>
    </row>
    <row r="229" spans="2:47" x14ac:dyDescent="0.25">
      <c r="B229" s="16" t="s">
        <v>244</v>
      </c>
      <c r="C229" s="4">
        <v>388.08</v>
      </c>
      <c r="D229" s="8">
        <v>234.67</v>
      </c>
      <c r="E229" s="8">
        <v>113.32</v>
      </c>
      <c r="F229" s="15">
        <f t="shared" si="62"/>
        <v>260.59821814433036</v>
      </c>
      <c r="G229" s="8">
        <v>0.89</v>
      </c>
      <c r="H229" s="34">
        <v>314.6096</v>
      </c>
      <c r="I229" s="47">
        <f t="shared" si="69"/>
        <v>251.68768</v>
      </c>
      <c r="J229" s="15">
        <f t="shared" si="71"/>
        <v>188.76576</v>
      </c>
      <c r="K229" s="47">
        <f t="shared" si="73"/>
        <v>575.2078181443303</v>
      </c>
      <c r="L229" s="15">
        <f t="shared" si="72"/>
        <v>486.35767999999996</v>
      </c>
      <c r="M229" s="47">
        <f t="shared" si="77"/>
        <v>302.08575999999999</v>
      </c>
      <c r="N229" s="15">
        <f t="shared" si="78"/>
        <v>0.84553384821686095</v>
      </c>
      <c r="O229" s="4">
        <v>447.72</v>
      </c>
      <c r="Q229" s="14">
        <v>1</v>
      </c>
      <c r="R229" s="43">
        <f t="shared" si="74"/>
        <v>0</v>
      </c>
      <c r="S229" s="23">
        <f t="shared" si="63"/>
        <v>575.2078181443303</v>
      </c>
      <c r="T229" s="43">
        <f t="shared" si="64"/>
        <v>307.11600602928303</v>
      </c>
      <c r="U229" s="15">
        <f t="shared" si="65"/>
        <v>486.35767999999996</v>
      </c>
      <c r="V229" s="43">
        <f t="shared" si="75"/>
        <v>0</v>
      </c>
      <c r="W229" s="23">
        <f t="shared" si="76"/>
        <v>307.11600602928303</v>
      </c>
      <c r="X229" s="43">
        <f t="shared" si="70"/>
        <v>-6.9823422389517305</v>
      </c>
      <c r="Y229" s="23">
        <f t="shared" si="66"/>
        <v>172.08575999999999</v>
      </c>
      <c r="Z229" s="47">
        <f t="shared" si="67"/>
        <v>515.90435323784573</v>
      </c>
      <c r="AA229" s="6">
        <f t="shared" si="68"/>
        <v>0.9427283893760362</v>
      </c>
      <c r="AB229" s="4" t="s">
        <v>244</v>
      </c>
      <c r="AT229" s="1">
        <v>0.9</v>
      </c>
      <c r="AU229" s="1">
        <v>1</v>
      </c>
    </row>
    <row r="230" spans="2:47" x14ac:dyDescent="0.25">
      <c r="B230" s="16" t="s">
        <v>245</v>
      </c>
      <c r="C230" s="4">
        <v>324.10000000000002</v>
      </c>
      <c r="D230" s="8">
        <v>207.98</v>
      </c>
      <c r="E230" s="8">
        <v>113.44</v>
      </c>
      <c r="F230" s="15">
        <f t="shared" si="62"/>
        <v>236.90570698064661</v>
      </c>
      <c r="G230" s="8">
        <v>0.87</v>
      </c>
      <c r="H230" s="34">
        <v>314.6096</v>
      </c>
      <c r="I230" s="47">
        <f t="shared" si="69"/>
        <v>251.68768</v>
      </c>
      <c r="J230" s="15">
        <f t="shared" si="71"/>
        <v>188.76576</v>
      </c>
      <c r="K230" s="47">
        <f t="shared" si="73"/>
        <v>551.51530698064664</v>
      </c>
      <c r="L230" s="15">
        <f t="shared" si="72"/>
        <v>459.66768000000002</v>
      </c>
      <c r="M230" s="47">
        <f t="shared" si="77"/>
        <v>302.20576</v>
      </c>
      <c r="N230" s="15">
        <f t="shared" si="78"/>
        <v>0.83346314088092999</v>
      </c>
      <c r="O230" s="4">
        <v>448.47</v>
      </c>
      <c r="Q230" s="14">
        <v>1</v>
      </c>
      <c r="R230" s="43">
        <f t="shared" si="74"/>
        <v>0</v>
      </c>
      <c r="S230" s="23">
        <f t="shared" si="63"/>
        <v>551.51530698064664</v>
      </c>
      <c r="T230" s="43">
        <f t="shared" si="64"/>
        <v>304.75360177916593</v>
      </c>
      <c r="U230" s="15">
        <f t="shared" si="65"/>
        <v>459.66768000000002</v>
      </c>
      <c r="V230" s="43">
        <f t="shared" si="75"/>
        <v>0</v>
      </c>
      <c r="W230" s="23">
        <f t="shared" si="76"/>
        <v>304.75360177916593</v>
      </c>
      <c r="X230" s="43">
        <f t="shared" si="70"/>
        <v>-2.3624042501170948</v>
      </c>
      <c r="Y230" s="23">
        <f t="shared" si="66"/>
        <v>172.20576</v>
      </c>
      <c r="Z230" s="47">
        <f t="shared" si="67"/>
        <v>490.86576557523347</v>
      </c>
      <c r="AA230" s="6">
        <f t="shared" si="68"/>
        <v>0.93644273493248575</v>
      </c>
      <c r="AB230" s="4" t="s">
        <v>245</v>
      </c>
      <c r="AT230" s="1">
        <v>0.9</v>
      </c>
      <c r="AU230" s="1">
        <v>1</v>
      </c>
    </row>
    <row r="231" spans="2:47" x14ac:dyDescent="0.25">
      <c r="B231" s="16" t="s">
        <v>246</v>
      </c>
      <c r="C231" s="4">
        <v>272.24</v>
      </c>
      <c r="D231" s="8">
        <v>202.68</v>
      </c>
      <c r="E231" s="8">
        <v>103.74</v>
      </c>
      <c r="F231" s="15">
        <f t="shared" si="62"/>
        <v>227.68656086822517</v>
      </c>
      <c r="G231" s="8">
        <v>0.88</v>
      </c>
      <c r="H231" s="34">
        <v>314.6096</v>
      </c>
      <c r="I231" s="47">
        <f t="shared" si="69"/>
        <v>251.68768</v>
      </c>
      <c r="J231" s="15">
        <f t="shared" si="71"/>
        <v>188.76576</v>
      </c>
      <c r="K231" s="47">
        <f t="shared" si="73"/>
        <v>542.29616086822512</v>
      </c>
      <c r="L231" s="15">
        <f t="shared" si="72"/>
        <v>454.36768000000001</v>
      </c>
      <c r="M231" s="47">
        <f t="shared" si="77"/>
        <v>292.50576000000001</v>
      </c>
      <c r="N231" s="15">
        <f t="shared" si="78"/>
        <v>0.8378589279934231</v>
      </c>
      <c r="O231" s="4">
        <v>444.92</v>
      </c>
      <c r="Q231" s="14">
        <v>1</v>
      </c>
      <c r="R231" s="43">
        <f t="shared" si="74"/>
        <v>0</v>
      </c>
      <c r="S231" s="23">
        <f t="shared" si="63"/>
        <v>542.29616086822512</v>
      </c>
      <c r="T231" s="43">
        <f t="shared" si="64"/>
        <v>296.03232503196915</v>
      </c>
      <c r="U231" s="15">
        <f t="shared" si="65"/>
        <v>454.36768000000001</v>
      </c>
      <c r="V231" s="43">
        <f t="shared" si="75"/>
        <v>0</v>
      </c>
      <c r="W231" s="23">
        <f t="shared" si="76"/>
        <v>296.03232503196915</v>
      </c>
      <c r="X231" s="43">
        <f t="shared" si="70"/>
        <v>-8.7212767471967823</v>
      </c>
      <c r="Y231" s="23">
        <f t="shared" si="66"/>
        <v>162.50576000000001</v>
      </c>
      <c r="Z231" s="47">
        <f t="shared" si="67"/>
        <v>482.55373862582394</v>
      </c>
      <c r="AA231" s="6">
        <f t="shared" si="68"/>
        <v>0.94158980364323808</v>
      </c>
      <c r="AB231" s="4" t="s">
        <v>246</v>
      </c>
      <c r="AT231" s="1">
        <v>0.9</v>
      </c>
      <c r="AU231" s="1">
        <v>1</v>
      </c>
    </row>
    <row r="232" spans="2:47" x14ac:dyDescent="0.25">
      <c r="B232" s="16" t="s">
        <v>247</v>
      </c>
      <c r="C232" s="4">
        <v>242.6</v>
      </c>
      <c r="D232" s="8">
        <v>227.52</v>
      </c>
      <c r="E232" s="8">
        <v>108.93</v>
      </c>
      <c r="F232" s="15">
        <f t="shared" si="62"/>
        <v>252.2520471671142</v>
      </c>
      <c r="G232" s="8">
        <v>0.9</v>
      </c>
      <c r="H232" s="34">
        <v>314.6096</v>
      </c>
      <c r="I232" s="47">
        <f t="shared" si="69"/>
        <v>251.68768</v>
      </c>
      <c r="J232" s="15">
        <f t="shared" si="71"/>
        <v>188.76576</v>
      </c>
      <c r="K232" s="47">
        <f t="shared" si="73"/>
        <v>566.86164716711414</v>
      </c>
      <c r="L232" s="15">
        <f t="shared" si="72"/>
        <v>479.20767999999998</v>
      </c>
      <c r="M232" s="47">
        <f t="shared" si="77"/>
        <v>297.69576000000001</v>
      </c>
      <c r="N232" s="15">
        <f t="shared" si="78"/>
        <v>0.84536973421087125</v>
      </c>
      <c r="O232" s="4">
        <v>443.84</v>
      </c>
      <c r="Q232" s="14">
        <v>1</v>
      </c>
      <c r="R232" s="43">
        <f t="shared" si="74"/>
        <v>0</v>
      </c>
      <c r="S232" s="23">
        <f t="shared" si="63"/>
        <v>566.86164716711414</v>
      </c>
      <c r="T232" s="43">
        <f t="shared" si="64"/>
        <v>302.80707795233491</v>
      </c>
      <c r="U232" s="15">
        <f t="shared" si="65"/>
        <v>479.20767999999998</v>
      </c>
      <c r="V232" s="43">
        <f t="shared" si="75"/>
        <v>0</v>
      </c>
      <c r="W232" s="23">
        <f t="shared" si="76"/>
        <v>302.80707795233491</v>
      </c>
      <c r="X232" s="43">
        <f t="shared" si="70"/>
        <v>6.7747529203657564</v>
      </c>
      <c r="Y232" s="23">
        <f t="shared" si="66"/>
        <v>167.69576000000001</v>
      </c>
      <c r="Z232" s="47">
        <f t="shared" si="67"/>
        <v>507.70253938005862</v>
      </c>
      <c r="AA232" s="6">
        <f t="shared" si="68"/>
        <v>0.94387489293464455</v>
      </c>
      <c r="AB232" s="4" t="s">
        <v>247</v>
      </c>
      <c r="AT232" s="1">
        <v>0.9</v>
      </c>
      <c r="AU232" s="1">
        <v>1</v>
      </c>
    </row>
    <row r="233" spans="2:47" x14ac:dyDescent="0.25">
      <c r="B233" s="16" t="s">
        <v>248</v>
      </c>
      <c r="C233" s="4">
        <v>278.89999999999998</v>
      </c>
      <c r="D233" s="8">
        <v>224.26</v>
      </c>
      <c r="E233" s="8">
        <v>109.42</v>
      </c>
      <c r="F233" s="15">
        <f t="shared" si="62"/>
        <v>249.53012643767084</v>
      </c>
      <c r="G233" s="8">
        <v>0.89</v>
      </c>
      <c r="H233" s="34">
        <v>314.6096</v>
      </c>
      <c r="I233" s="47">
        <f t="shared" si="69"/>
        <v>251.68768</v>
      </c>
      <c r="J233" s="15">
        <f t="shared" si="71"/>
        <v>188.76576</v>
      </c>
      <c r="K233" s="47">
        <f t="shared" si="73"/>
        <v>564.13972643767079</v>
      </c>
      <c r="L233" s="15">
        <f t="shared" si="72"/>
        <v>475.94767999999999</v>
      </c>
      <c r="M233" s="47">
        <f t="shared" si="77"/>
        <v>298.18576000000002</v>
      </c>
      <c r="N233" s="15">
        <f t="shared" si="78"/>
        <v>0.84366985286682383</v>
      </c>
      <c r="O233" s="4">
        <v>444.14</v>
      </c>
      <c r="Q233" s="14">
        <v>1</v>
      </c>
      <c r="R233" s="43">
        <f t="shared" si="74"/>
        <v>0</v>
      </c>
      <c r="S233" s="23">
        <f t="shared" si="63"/>
        <v>564.13972643767079</v>
      </c>
      <c r="T233" s="43">
        <f t="shared" si="64"/>
        <v>302.86537743325437</v>
      </c>
      <c r="U233" s="15">
        <f t="shared" si="65"/>
        <v>475.94767999999999</v>
      </c>
      <c r="V233" s="43">
        <f t="shared" si="75"/>
        <v>0</v>
      </c>
      <c r="W233" s="23">
        <f t="shared" si="76"/>
        <v>302.86537743325437</v>
      </c>
      <c r="X233" s="43">
        <f t="shared" si="70"/>
        <v>5.8299480919458802E-2</v>
      </c>
      <c r="Y233" s="23">
        <f t="shared" si="66"/>
        <v>168.18576000000002</v>
      </c>
      <c r="Z233" s="47">
        <f t="shared" si="67"/>
        <v>504.78970271208982</v>
      </c>
      <c r="AA233" s="6">
        <f t="shared" si="68"/>
        <v>0.94286329028280502</v>
      </c>
      <c r="AB233" s="4" t="s">
        <v>248</v>
      </c>
      <c r="AT233" s="1">
        <v>0.9</v>
      </c>
      <c r="AU233" s="1">
        <v>1</v>
      </c>
    </row>
    <row r="234" spans="2:47" x14ac:dyDescent="0.25">
      <c r="B234" s="16" t="s">
        <v>249</v>
      </c>
      <c r="C234" s="4">
        <v>372.28</v>
      </c>
      <c r="D234" s="8">
        <v>205.81</v>
      </c>
      <c r="E234" s="8">
        <v>111.57</v>
      </c>
      <c r="F234" s="15">
        <f t="shared" si="62"/>
        <v>234.10600376752407</v>
      </c>
      <c r="G234" s="8">
        <v>0.87</v>
      </c>
      <c r="H234" s="34">
        <v>314.6096</v>
      </c>
      <c r="I234" s="47">
        <f t="shared" si="69"/>
        <v>251.68768</v>
      </c>
      <c r="J234" s="15">
        <f t="shared" si="71"/>
        <v>188.76576</v>
      </c>
      <c r="K234" s="47">
        <f t="shared" si="73"/>
        <v>548.71560376752404</v>
      </c>
      <c r="L234" s="15">
        <f t="shared" si="72"/>
        <v>457.49768</v>
      </c>
      <c r="M234" s="47">
        <f t="shared" si="77"/>
        <v>300.33575999999999</v>
      </c>
      <c r="N234" s="15">
        <f t="shared" si="78"/>
        <v>0.83376101728980423</v>
      </c>
      <c r="O234" s="4">
        <v>445.18</v>
      </c>
      <c r="Q234" s="14">
        <v>1</v>
      </c>
      <c r="R234" s="43">
        <f t="shared" si="74"/>
        <v>0</v>
      </c>
      <c r="S234" s="23">
        <f t="shared" si="63"/>
        <v>548.71560376752404</v>
      </c>
      <c r="T234" s="43">
        <f t="shared" si="64"/>
        <v>302.95987624201342</v>
      </c>
      <c r="U234" s="15">
        <f t="shared" si="65"/>
        <v>457.49768</v>
      </c>
      <c r="V234" s="43">
        <f t="shared" si="75"/>
        <v>0</v>
      </c>
      <c r="W234" s="23">
        <f t="shared" si="76"/>
        <v>302.95987624201342</v>
      </c>
      <c r="X234" s="43">
        <f t="shared" si="70"/>
        <v>9.4498808759055919E-2</v>
      </c>
      <c r="Y234" s="23">
        <f t="shared" si="66"/>
        <v>170.33575999999999</v>
      </c>
      <c r="Z234" s="47">
        <f t="shared" si="67"/>
        <v>488.17865412178764</v>
      </c>
      <c r="AA234" s="6">
        <f t="shared" si="68"/>
        <v>0.93715215963921772</v>
      </c>
      <c r="AB234" s="4" t="s">
        <v>249</v>
      </c>
      <c r="AT234" s="1">
        <v>0.9</v>
      </c>
      <c r="AU234" s="1">
        <v>1</v>
      </c>
    </row>
    <row r="235" spans="2:47" x14ac:dyDescent="0.25">
      <c r="B235" s="16" t="s">
        <v>250</v>
      </c>
      <c r="C235" s="4">
        <v>326.45999999999998</v>
      </c>
      <c r="D235" s="8">
        <v>214.15</v>
      </c>
      <c r="E235" s="8">
        <v>110.79</v>
      </c>
      <c r="F235" s="15">
        <f t="shared" si="62"/>
        <v>241.1112743112607</v>
      </c>
      <c r="G235" s="8">
        <v>0.88</v>
      </c>
      <c r="H235" s="34">
        <v>314.6096</v>
      </c>
      <c r="I235" s="47">
        <f t="shared" si="69"/>
        <v>251.68768</v>
      </c>
      <c r="J235" s="15">
        <f t="shared" si="71"/>
        <v>188.76576</v>
      </c>
      <c r="K235" s="47">
        <f t="shared" si="73"/>
        <v>555.72087431126067</v>
      </c>
      <c r="L235" s="15">
        <f t="shared" si="72"/>
        <v>465.83767999999998</v>
      </c>
      <c r="M235" s="47">
        <f t="shared" si="77"/>
        <v>299.55576000000002</v>
      </c>
      <c r="N235" s="15">
        <f t="shared" si="78"/>
        <v>0.83825838030169642</v>
      </c>
      <c r="O235" s="4">
        <v>445.99</v>
      </c>
      <c r="Q235" s="14">
        <v>1</v>
      </c>
      <c r="R235" s="43">
        <f t="shared" si="74"/>
        <v>0</v>
      </c>
      <c r="S235" s="23">
        <f t="shared" si="63"/>
        <v>555.72087431126067</v>
      </c>
      <c r="T235" s="43">
        <f t="shared" si="64"/>
        <v>303.01971229193913</v>
      </c>
      <c r="U235" s="15">
        <f t="shared" si="65"/>
        <v>465.83767999999998</v>
      </c>
      <c r="V235" s="43">
        <f t="shared" si="75"/>
        <v>0</v>
      </c>
      <c r="W235" s="23">
        <f t="shared" si="76"/>
        <v>303.01971229193913</v>
      </c>
      <c r="X235" s="43">
        <f t="shared" si="70"/>
        <v>5.9836049925706902E-2</v>
      </c>
      <c r="Y235" s="23">
        <f t="shared" si="66"/>
        <v>169.55576000000002</v>
      </c>
      <c r="Z235" s="47">
        <f t="shared" si="67"/>
        <v>495.73571573668158</v>
      </c>
      <c r="AA235" s="6">
        <f t="shared" si="68"/>
        <v>0.9396895668647719</v>
      </c>
      <c r="AB235" s="4" t="s">
        <v>250</v>
      </c>
      <c r="AT235" s="1">
        <v>0.9</v>
      </c>
      <c r="AU235" s="1">
        <v>1</v>
      </c>
    </row>
    <row r="236" spans="2:47" x14ac:dyDescent="0.25">
      <c r="B236" s="16" t="s">
        <v>251</v>
      </c>
      <c r="C236" s="4">
        <v>278</v>
      </c>
      <c r="D236" s="8">
        <v>196.93</v>
      </c>
      <c r="E236" s="8">
        <v>101.77</v>
      </c>
      <c r="F236" s="15">
        <f t="shared" si="62"/>
        <v>221.67218544508466</v>
      </c>
      <c r="G236" s="8">
        <v>0.88</v>
      </c>
      <c r="H236" s="34">
        <v>314.6096</v>
      </c>
      <c r="I236" s="47">
        <f t="shared" si="69"/>
        <v>251.68768</v>
      </c>
      <c r="J236" s="15">
        <f t="shared" si="71"/>
        <v>188.76576</v>
      </c>
      <c r="K236" s="47">
        <f t="shared" si="73"/>
        <v>536.28178544508467</v>
      </c>
      <c r="L236" s="15">
        <f t="shared" si="72"/>
        <v>448.61768000000001</v>
      </c>
      <c r="M236" s="47">
        <f t="shared" si="77"/>
        <v>290.53575999999998</v>
      </c>
      <c r="N236" s="15">
        <f t="shared" si="78"/>
        <v>0.83653350193065346</v>
      </c>
      <c r="O236" s="4">
        <v>446.53</v>
      </c>
      <c r="Q236" s="14">
        <v>1</v>
      </c>
      <c r="R236" s="43">
        <f t="shared" si="74"/>
        <v>0</v>
      </c>
      <c r="S236" s="23">
        <f t="shared" si="63"/>
        <v>536.28178544508467</v>
      </c>
      <c r="T236" s="43">
        <f t="shared" si="64"/>
        <v>293.83725187862996</v>
      </c>
      <c r="U236" s="15">
        <f t="shared" si="65"/>
        <v>448.61768000000001</v>
      </c>
      <c r="V236" s="43">
        <f t="shared" si="75"/>
        <v>0</v>
      </c>
      <c r="W236" s="23">
        <f t="shared" si="76"/>
        <v>293.83725187862996</v>
      </c>
      <c r="X236" s="43">
        <f t="shared" si="70"/>
        <v>-9.1824604133091725</v>
      </c>
      <c r="Y236" s="23">
        <f t="shared" si="66"/>
        <v>160.53575999999998</v>
      </c>
      <c r="Z236" s="47">
        <f t="shared" si="67"/>
        <v>476.47618308511494</v>
      </c>
      <c r="AA236" s="6">
        <f t="shared" si="68"/>
        <v>0.94153222327979724</v>
      </c>
      <c r="AB236" s="4" t="s">
        <v>251</v>
      </c>
      <c r="AT236" s="1">
        <v>0.9</v>
      </c>
      <c r="AU236" s="1">
        <v>1</v>
      </c>
    </row>
    <row r="237" spans="2:47" x14ac:dyDescent="0.25">
      <c r="B237" s="16" t="s">
        <v>252</v>
      </c>
      <c r="C237" s="4">
        <v>276.36</v>
      </c>
      <c r="D237" s="8">
        <v>219.6</v>
      </c>
      <c r="E237" s="8">
        <v>111.38</v>
      </c>
      <c r="F237" s="15">
        <f t="shared" si="62"/>
        <v>246.23091682402514</v>
      </c>
      <c r="G237" s="8">
        <v>0.89</v>
      </c>
      <c r="H237" s="34">
        <v>314.6096</v>
      </c>
      <c r="I237" s="47">
        <f t="shared" si="69"/>
        <v>251.68768</v>
      </c>
      <c r="J237" s="15">
        <f t="shared" si="71"/>
        <v>188.76576</v>
      </c>
      <c r="K237" s="47">
        <f t="shared" si="73"/>
        <v>560.84051682402514</v>
      </c>
      <c r="L237" s="15">
        <f t="shared" si="72"/>
        <v>471.28768000000002</v>
      </c>
      <c r="M237" s="47">
        <f t="shared" si="77"/>
        <v>300.14576</v>
      </c>
      <c r="N237" s="15">
        <f t="shared" si="78"/>
        <v>0.84032388149994497</v>
      </c>
      <c r="O237" s="4">
        <v>445.2</v>
      </c>
      <c r="Q237" s="14">
        <v>1</v>
      </c>
      <c r="R237" s="43">
        <f t="shared" si="74"/>
        <v>0</v>
      </c>
      <c r="S237" s="23">
        <f t="shared" si="63"/>
        <v>560.84051682402514</v>
      </c>
      <c r="T237" s="43">
        <f t="shared" si="64"/>
        <v>304.02303858697485</v>
      </c>
      <c r="U237" s="15">
        <f t="shared" si="65"/>
        <v>471.28768000000002</v>
      </c>
      <c r="V237" s="43">
        <f t="shared" si="75"/>
        <v>0</v>
      </c>
      <c r="W237" s="23">
        <f t="shared" si="76"/>
        <v>304.02303858697485</v>
      </c>
      <c r="X237" s="43">
        <f t="shared" si="70"/>
        <v>10.185786708344892</v>
      </c>
      <c r="Y237" s="23">
        <f t="shared" si="66"/>
        <v>170.14576</v>
      </c>
      <c r="Z237" s="47">
        <f t="shared" si="67"/>
        <v>501.060532237134</v>
      </c>
      <c r="AA237" s="6">
        <f t="shared" si="68"/>
        <v>0.94058032848006567</v>
      </c>
      <c r="AB237" s="4" t="s">
        <v>252</v>
      </c>
      <c r="AT237" s="1">
        <v>0.9</v>
      </c>
      <c r="AU237" s="1">
        <v>1</v>
      </c>
    </row>
    <row r="238" spans="2:47" x14ac:dyDescent="0.25">
      <c r="B238" s="16" t="s">
        <v>253</v>
      </c>
      <c r="C238" s="4">
        <v>459.66</v>
      </c>
      <c r="D238" s="8">
        <v>231.36</v>
      </c>
      <c r="E238" s="8">
        <v>113.93</v>
      </c>
      <c r="F238" s="15">
        <f t="shared" si="62"/>
        <v>257.8904699673875</v>
      </c>
      <c r="G238" s="8">
        <v>0.89</v>
      </c>
      <c r="H238" s="34">
        <v>314.6096</v>
      </c>
      <c r="I238" s="47">
        <f t="shared" si="69"/>
        <v>251.68768</v>
      </c>
      <c r="J238" s="15">
        <f t="shared" si="71"/>
        <v>188.76576</v>
      </c>
      <c r="K238" s="47">
        <f t="shared" si="73"/>
        <v>572.5000699673875</v>
      </c>
      <c r="L238" s="15">
        <f t="shared" si="72"/>
        <v>483.04768000000001</v>
      </c>
      <c r="M238" s="47">
        <f t="shared" si="77"/>
        <v>302.69576000000001</v>
      </c>
      <c r="N238" s="15">
        <f t="shared" si="78"/>
        <v>0.84375130299550327</v>
      </c>
      <c r="O238" s="4">
        <v>445.57</v>
      </c>
      <c r="Q238" s="14">
        <v>1</v>
      </c>
      <c r="R238" s="43">
        <f t="shared" si="74"/>
        <v>0</v>
      </c>
      <c r="S238" s="23">
        <f t="shared" si="63"/>
        <v>572.5000699673875</v>
      </c>
      <c r="T238" s="43">
        <f t="shared" si="64"/>
        <v>307.28044024844991</v>
      </c>
      <c r="U238" s="15">
        <f t="shared" si="65"/>
        <v>483.04768000000001</v>
      </c>
      <c r="V238" s="43">
        <f t="shared" si="75"/>
        <v>0</v>
      </c>
      <c r="W238" s="23">
        <f t="shared" si="76"/>
        <v>307.28044024844991</v>
      </c>
      <c r="X238" s="43">
        <f t="shared" si="70"/>
        <v>3.2574016614750576</v>
      </c>
      <c r="Y238" s="23">
        <f t="shared" si="66"/>
        <v>172.69576000000001</v>
      </c>
      <c r="Z238" s="47">
        <f t="shared" si="67"/>
        <v>512.99014286373972</v>
      </c>
      <c r="AA238" s="6">
        <f t="shared" si="68"/>
        <v>0.94163150446402821</v>
      </c>
      <c r="AB238" s="4" t="s">
        <v>253</v>
      </c>
      <c r="AT238" s="1">
        <v>0.9</v>
      </c>
      <c r="AU238" s="1">
        <v>1</v>
      </c>
    </row>
    <row r="239" spans="2:47" x14ac:dyDescent="0.25">
      <c r="B239" s="16" t="s">
        <v>254</v>
      </c>
      <c r="C239" s="4">
        <v>350.52</v>
      </c>
      <c r="D239" s="8">
        <v>233.08</v>
      </c>
      <c r="E239" s="8">
        <v>116.35</v>
      </c>
      <c r="F239" s="15">
        <f t="shared" si="62"/>
        <v>260.50644694517638</v>
      </c>
      <c r="G239" s="8">
        <v>0.89</v>
      </c>
      <c r="H239" s="34">
        <v>314.6096</v>
      </c>
      <c r="I239" s="47">
        <f t="shared" si="69"/>
        <v>251.68768</v>
      </c>
      <c r="J239" s="15">
        <f t="shared" si="71"/>
        <v>188.76576</v>
      </c>
      <c r="K239" s="47">
        <f t="shared" si="73"/>
        <v>575.11604694517632</v>
      </c>
      <c r="L239" s="15">
        <f t="shared" si="72"/>
        <v>484.76768000000004</v>
      </c>
      <c r="M239" s="47">
        <f t="shared" si="77"/>
        <v>305.11576000000002</v>
      </c>
      <c r="N239" s="15">
        <f t="shared" si="78"/>
        <v>0.84290411052677716</v>
      </c>
      <c r="O239" s="4">
        <v>447.78</v>
      </c>
      <c r="Q239" s="14">
        <v>1</v>
      </c>
      <c r="R239" s="43">
        <f t="shared" si="74"/>
        <v>0</v>
      </c>
      <c r="S239" s="23">
        <f t="shared" si="63"/>
        <v>575.11604694517632</v>
      </c>
      <c r="T239" s="43">
        <f t="shared" si="64"/>
        <v>309.44912971482694</v>
      </c>
      <c r="U239" s="15">
        <f t="shared" si="65"/>
        <v>484.76768000000004</v>
      </c>
      <c r="V239" s="43">
        <f t="shared" si="75"/>
        <v>0</v>
      </c>
      <c r="W239" s="23">
        <f t="shared" si="76"/>
        <v>309.44912971482694</v>
      </c>
      <c r="X239" s="43">
        <f t="shared" si="70"/>
        <v>2.1686894663770317</v>
      </c>
      <c r="Y239" s="23">
        <f t="shared" si="66"/>
        <v>175.11576000000002</v>
      </c>
      <c r="Z239" s="47">
        <f t="shared" si="67"/>
        <v>515.42723344130741</v>
      </c>
      <c r="AA239" s="6">
        <f t="shared" si="68"/>
        <v>0.94051623303525222</v>
      </c>
      <c r="AB239" s="4" t="s">
        <v>254</v>
      </c>
      <c r="AT239" s="1">
        <v>0.9</v>
      </c>
      <c r="AU239" s="1">
        <v>1</v>
      </c>
    </row>
    <row r="240" spans="2:47" x14ac:dyDescent="0.25">
      <c r="B240" s="16" t="s">
        <v>255</v>
      </c>
      <c r="C240" s="4">
        <v>300.54000000000002</v>
      </c>
      <c r="D240" s="8">
        <v>242.24</v>
      </c>
      <c r="E240" s="8">
        <v>116.38</v>
      </c>
      <c r="F240" s="15">
        <f t="shared" si="62"/>
        <v>268.7462036941173</v>
      </c>
      <c r="G240" s="8">
        <v>0.89</v>
      </c>
      <c r="H240" s="34">
        <v>314.6096</v>
      </c>
      <c r="I240" s="47">
        <f t="shared" si="69"/>
        <v>251.68768</v>
      </c>
      <c r="J240" s="15">
        <f t="shared" si="71"/>
        <v>188.76576</v>
      </c>
      <c r="K240" s="47">
        <f t="shared" si="73"/>
        <v>583.3558036941173</v>
      </c>
      <c r="L240" s="15">
        <f t="shared" si="72"/>
        <v>493.92768000000001</v>
      </c>
      <c r="M240" s="47">
        <f t="shared" si="77"/>
        <v>305.14576</v>
      </c>
      <c r="N240" s="15">
        <f t="shared" si="78"/>
        <v>0.84670055028541558</v>
      </c>
      <c r="O240" s="4">
        <v>447.46</v>
      </c>
      <c r="Q240" s="14">
        <v>1</v>
      </c>
      <c r="R240" s="43">
        <f t="shared" si="74"/>
        <v>0</v>
      </c>
      <c r="S240" s="23">
        <f t="shared" si="63"/>
        <v>583.3558036941173</v>
      </c>
      <c r="T240" s="43">
        <f t="shared" si="64"/>
        <v>310.38595431080176</v>
      </c>
      <c r="U240" s="15">
        <f t="shared" si="65"/>
        <v>493.92768000000001</v>
      </c>
      <c r="V240" s="43">
        <f t="shared" si="75"/>
        <v>0</v>
      </c>
      <c r="W240" s="23">
        <f t="shared" si="76"/>
        <v>310.38595431080176</v>
      </c>
      <c r="X240" s="43">
        <f t="shared" si="70"/>
        <v>0.93682459597482648</v>
      </c>
      <c r="Y240" s="23">
        <f t="shared" si="66"/>
        <v>175.14576</v>
      </c>
      <c r="Z240" s="47">
        <f t="shared" si="67"/>
        <v>524.06162835697103</v>
      </c>
      <c r="AA240" s="6">
        <f t="shared" si="68"/>
        <v>0.94249922771211769</v>
      </c>
      <c r="AB240" s="4" t="s">
        <v>255</v>
      </c>
      <c r="AT240" s="1">
        <v>0.9</v>
      </c>
      <c r="AU240" s="1">
        <v>1</v>
      </c>
    </row>
    <row r="241" spans="2:47" x14ac:dyDescent="0.25">
      <c r="B241" s="16" t="s">
        <v>256</v>
      </c>
      <c r="C241" s="4">
        <v>265</v>
      </c>
      <c r="D241" s="8">
        <v>224.36</v>
      </c>
      <c r="E241" s="8">
        <v>114.33</v>
      </c>
      <c r="F241" s="15">
        <f t="shared" si="62"/>
        <v>251.81095786323519</v>
      </c>
      <c r="G241" s="8">
        <v>0.88</v>
      </c>
      <c r="H241" s="34">
        <v>314.6096</v>
      </c>
      <c r="I241" s="47">
        <f t="shared" si="69"/>
        <v>251.68768</v>
      </c>
      <c r="J241" s="15">
        <f t="shared" si="71"/>
        <v>188.76576</v>
      </c>
      <c r="K241" s="47">
        <f t="shared" si="73"/>
        <v>566.42055786323522</v>
      </c>
      <c r="L241" s="15">
        <f t="shared" si="72"/>
        <v>476.04768000000001</v>
      </c>
      <c r="M241" s="47">
        <f t="shared" si="77"/>
        <v>303.09575999999998</v>
      </c>
      <c r="N241" s="15">
        <f t="shared" si="78"/>
        <v>0.84044915635802875</v>
      </c>
      <c r="O241" s="4">
        <v>448.59</v>
      </c>
      <c r="Q241" s="14">
        <v>1</v>
      </c>
      <c r="R241" s="43">
        <f t="shared" si="74"/>
        <v>0</v>
      </c>
      <c r="S241" s="23">
        <f t="shared" si="63"/>
        <v>566.42055786323522</v>
      </c>
      <c r="T241" s="43">
        <f t="shared" si="64"/>
        <v>306.9378678767352</v>
      </c>
      <c r="U241" s="15">
        <f t="shared" si="65"/>
        <v>476.04768000000001</v>
      </c>
      <c r="V241" s="43">
        <f t="shared" si="75"/>
        <v>0</v>
      </c>
      <c r="W241" s="23">
        <f t="shared" si="76"/>
        <v>306.9378678767352</v>
      </c>
      <c r="X241" s="43">
        <f t="shared" si="70"/>
        <v>-3.4480864340665676</v>
      </c>
      <c r="Y241" s="23">
        <f t="shared" si="66"/>
        <v>173.09575999999998</v>
      </c>
      <c r="Z241" s="47">
        <f t="shared" si="67"/>
        <v>506.54075429659162</v>
      </c>
      <c r="AA241" s="6">
        <f t="shared" si="68"/>
        <v>0.93980134068593191</v>
      </c>
      <c r="AB241" s="4" t="s">
        <v>256</v>
      </c>
      <c r="AT241" s="1">
        <v>0.9</v>
      </c>
      <c r="AU241" s="1">
        <v>1</v>
      </c>
    </row>
    <row r="242" spans="2:47" x14ac:dyDescent="0.25">
      <c r="B242" s="16" t="s">
        <v>257</v>
      </c>
      <c r="C242" s="4">
        <v>292.8</v>
      </c>
      <c r="D242" s="8">
        <v>263.89999999999998</v>
      </c>
      <c r="E242" s="8">
        <v>119.63</v>
      </c>
      <c r="F242" s="15">
        <f t="shared" si="62"/>
        <v>289.7491102661059</v>
      </c>
      <c r="G242" s="8">
        <v>0.9</v>
      </c>
      <c r="H242" s="34">
        <v>314.6096</v>
      </c>
      <c r="I242" s="47">
        <f t="shared" si="69"/>
        <v>251.68768</v>
      </c>
      <c r="J242" s="15">
        <f t="shared" si="71"/>
        <v>188.76576</v>
      </c>
      <c r="K242" s="47">
        <f t="shared" si="73"/>
        <v>604.35871026610585</v>
      </c>
      <c r="L242" s="15">
        <f t="shared" si="72"/>
        <v>515.58767999999998</v>
      </c>
      <c r="M242" s="47">
        <f t="shared" si="77"/>
        <v>308.39576</v>
      </c>
      <c r="N242" s="15">
        <f t="shared" si="78"/>
        <v>0.85311532909483678</v>
      </c>
      <c r="O242" s="4">
        <v>448.33</v>
      </c>
      <c r="Q242" s="14">
        <v>1</v>
      </c>
      <c r="R242" s="43">
        <f t="shared" si="74"/>
        <v>0</v>
      </c>
      <c r="S242" s="23">
        <f t="shared" si="63"/>
        <v>604.35871026610585</v>
      </c>
      <c r="T242" s="43">
        <f t="shared" si="64"/>
        <v>315.30746091193038</v>
      </c>
      <c r="U242" s="15">
        <f t="shared" si="65"/>
        <v>515.58767999999998</v>
      </c>
      <c r="V242" s="43">
        <f t="shared" si="75"/>
        <v>0</v>
      </c>
      <c r="W242" s="23">
        <f t="shared" si="76"/>
        <v>315.30746091193038</v>
      </c>
      <c r="X242" s="43">
        <f t="shared" si="70"/>
        <v>8.3695930351951802</v>
      </c>
      <c r="Y242" s="23">
        <f t="shared" si="66"/>
        <v>178.39576</v>
      </c>
      <c r="Z242" s="47">
        <f t="shared" si="67"/>
        <v>545.57831972482188</v>
      </c>
      <c r="AA242" s="6">
        <f t="shared" si="68"/>
        <v>0.94502963435213383</v>
      </c>
      <c r="AB242" s="4" t="s">
        <v>257</v>
      </c>
      <c r="AT242" s="1">
        <v>0.9</v>
      </c>
      <c r="AU242" s="1">
        <v>1</v>
      </c>
    </row>
    <row r="243" spans="2:47" x14ac:dyDescent="0.25">
      <c r="B243" s="16" t="s">
        <v>258</v>
      </c>
      <c r="C243" s="4">
        <v>370.68</v>
      </c>
      <c r="D243" s="8">
        <v>260.74</v>
      </c>
      <c r="E243" s="8">
        <v>119.58</v>
      </c>
      <c r="F243" s="15">
        <f t="shared" si="62"/>
        <v>286.85314012574446</v>
      </c>
      <c r="G243" s="8">
        <v>0.9</v>
      </c>
      <c r="H243" s="34">
        <v>314.6096</v>
      </c>
      <c r="I243" s="47">
        <f t="shared" si="69"/>
        <v>251.68768</v>
      </c>
      <c r="J243" s="15">
        <f t="shared" si="71"/>
        <v>188.76576</v>
      </c>
      <c r="K243" s="47">
        <f t="shared" si="73"/>
        <v>601.4627401257444</v>
      </c>
      <c r="L243" s="15">
        <f t="shared" si="72"/>
        <v>512.42768000000001</v>
      </c>
      <c r="M243" s="47">
        <f t="shared" si="77"/>
        <v>308.34575999999998</v>
      </c>
      <c r="N243" s="15">
        <f t="shared" si="78"/>
        <v>0.85196911764288119</v>
      </c>
      <c r="O243" s="4">
        <v>449.34</v>
      </c>
      <c r="Q243" s="14">
        <v>1</v>
      </c>
      <c r="R243" s="43">
        <f t="shared" si="74"/>
        <v>0</v>
      </c>
      <c r="S243" s="23">
        <f t="shared" si="63"/>
        <v>601.4627401257444</v>
      </c>
      <c r="T243" s="43">
        <f t="shared" si="64"/>
        <v>314.92110207063973</v>
      </c>
      <c r="U243" s="15">
        <f t="shared" si="65"/>
        <v>512.42768000000001</v>
      </c>
      <c r="V243" s="43">
        <f t="shared" si="75"/>
        <v>0</v>
      </c>
      <c r="W243" s="23">
        <f t="shared" si="76"/>
        <v>314.92110207063973</v>
      </c>
      <c r="X243" s="43">
        <f t="shared" si="70"/>
        <v>-0.3863588412906438</v>
      </c>
      <c r="Y243" s="23">
        <f t="shared" si="66"/>
        <v>178.34575999999998</v>
      </c>
      <c r="Z243" s="47">
        <f t="shared" si="67"/>
        <v>542.5765727896478</v>
      </c>
      <c r="AA243" s="6">
        <f t="shared" si="68"/>
        <v>0.94443384712569178</v>
      </c>
      <c r="AB243" s="4" t="s">
        <v>258</v>
      </c>
      <c r="AT243" s="1">
        <v>0.9</v>
      </c>
      <c r="AU243" s="1">
        <v>1</v>
      </c>
    </row>
    <row r="244" spans="2:47" x14ac:dyDescent="0.25">
      <c r="B244" s="16" t="s">
        <v>259</v>
      </c>
      <c r="C244" s="4">
        <v>353</v>
      </c>
      <c r="D244" s="8">
        <v>242.71</v>
      </c>
      <c r="E244" s="8">
        <v>118.59</v>
      </c>
      <c r="F244" s="15">
        <f t="shared" si="62"/>
        <v>270.13280474611003</v>
      </c>
      <c r="G244" s="8">
        <v>0.89</v>
      </c>
      <c r="H244" s="34">
        <v>314.6096</v>
      </c>
      <c r="I244" s="47">
        <f t="shared" si="69"/>
        <v>251.68768</v>
      </c>
      <c r="J244" s="15">
        <f t="shared" si="71"/>
        <v>188.76576</v>
      </c>
      <c r="K244" s="47">
        <f t="shared" si="73"/>
        <v>584.74240474610997</v>
      </c>
      <c r="L244" s="15">
        <f t="shared" si="72"/>
        <v>494.39768000000004</v>
      </c>
      <c r="M244" s="47">
        <f t="shared" si="77"/>
        <v>307.35576000000003</v>
      </c>
      <c r="N244" s="15">
        <f t="shared" si="78"/>
        <v>0.84549653999296182</v>
      </c>
      <c r="O244" s="4">
        <v>449.15</v>
      </c>
      <c r="Q244" s="14">
        <v>1</v>
      </c>
      <c r="R244" s="43">
        <f t="shared" si="74"/>
        <v>0</v>
      </c>
      <c r="S244" s="23">
        <f t="shared" si="63"/>
        <v>584.74240474610997</v>
      </c>
      <c r="T244" s="43">
        <f t="shared" si="64"/>
        <v>312.24127516854816</v>
      </c>
      <c r="U244" s="15">
        <f t="shared" si="65"/>
        <v>494.39768000000004</v>
      </c>
      <c r="V244" s="43">
        <f t="shared" si="75"/>
        <v>0</v>
      </c>
      <c r="W244" s="23">
        <f t="shared" si="76"/>
        <v>312.24127516854816</v>
      </c>
      <c r="X244" s="43">
        <f t="shared" si="70"/>
        <v>-2.6798269020915768</v>
      </c>
      <c r="Y244" s="23">
        <f t="shared" si="66"/>
        <v>177.35576000000003</v>
      </c>
      <c r="Z244" s="47">
        <f t="shared" si="67"/>
        <v>525.24673401608129</v>
      </c>
      <c r="AA244" s="6">
        <f t="shared" si="68"/>
        <v>0.9412674995992707</v>
      </c>
      <c r="AB244" s="4" t="s">
        <v>259</v>
      </c>
      <c r="AT244" s="1">
        <v>0.9</v>
      </c>
      <c r="AU244" s="1">
        <v>1</v>
      </c>
    </row>
    <row r="245" spans="2:47" x14ac:dyDescent="0.25">
      <c r="B245" s="16" t="s">
        <v>260</v>
      </c>
      <c r="C245" s="4">
        <v>356.34</v>
      </c>
      <c r="D245" s="8">
        <v>243.91</v>
      </c>
      <c r="E245" s="8">
        <v>119.49</v>
      </c>
      <c r="F245" s="15">
        <f t="shared" si="62"/>
        <v>271.60623740996817</v>
      </c>
      <c r="G245" s="8">
        <v>0.89</v>
      </c>
      <c r="H245" s="34">
        <v>314.6096</v>
      </c>
      <c r="I245" s="47">
        <f t="shared" si="69"/>
        <v>251.68768</v>
      </c>
      <c r="J245" s="15">
        <f t="shared" si="71"/>
        <v>188.76576</v>
      </c>
      <c r="K245" s="47">
        <f t="shared" si="73"/>
        <v>586.21583740996812</v>
      </c>
      <c r="L245" s="15">
        <f t="shared" si="72"/>
        <v>495.59767999999997</v>
      </c>
      <c r="M245" s="47">
        <f t="shared" si="77"/>
        <v>308.25576000000001</v>
      </c>
      <c r="N245" s="15">
        <f t="shared" si="78"/>
        <v>0.84541844210429506</v>
      </c>
      <c r="O245" s="4">
        <v>450.14</v>
      </c>
      <c r="Q245" s="14">
        <v>1</v>
      </c>
      <c r="R245" s="43">
        <f t="shared" si="74"/>
        <v>0</v>
      </c>
      <c r="S245" s="23">
        <f t="shared" si="63"/>
        <v>586.21583740996812</v>
      </c>
      <c r="T245" s="43">
        <f t="shared" si="64"/>
        <v>313.10053913860918</v>
      </c>
      <c r="U245" s="15">
        <f t="shared" si="65"/>
        <v>495.59767999999997</v>
      </c>
      <c r="V245" s="43">
        <f t="shared" si="75"/>
        <v>0</v>
      </c>
      <c r="W245" s="23">
        <f t="shared" si="76"/>
        <v>313.10053913860918</v>
      </c>
      <c r="X245" s="43">
        <f t="shared" si="70"/>
        <v>0.85926397006102206</v>
      </c>
      <c r="Y245" s="23">
        <f t="shared" si="66"/>
        <v>178.25576000000001</v>
      </c>
      <c r="Z245" s="47">
        <f t="shared" si="67"/>
        <v>526.68033606216966</v>
      </c>
      <c r="AA245" s="6">
        <f t="shared" si="68"/>
        <v>0.94098383035416633</v>
      </c>
      <c r="AB245" s="4" t="s">
        <v>260</v>
      </c>
      <c r="AT245" s="1">
        <v>0.9</v>
      </c>
      <c r="AU245" s="1">
        <v>1</v>
      </c>
    </row>
    <row r="246" spans="2:47" x14ac:dyDescent="0.25">
      <c r="B246" s="16" t="s">
        <v>261</v>
      </c>
      <c r="C246" s="4">
        <v>388.2</v>
      </c>
      <c r="D246" s="8">
        <v>237.53</v>
      </c>
      <c r="E246" s="8">
        <v>118.39</v>
      </c>
      <c r="F246" s="15">
        <f t="shared" si="62"/>
        <v>265.3991201944724</v>
      </c>
      <c r="G246" s="8">
        <v>0.89</v>
      </c>
      <c r="H246" s="34">
        <v>314.6096</v>
      </c>
      <c r="I246" s="47">
        <f t="shared" si="69"/>
        <v>251.68768</v>
      </c>
      <c r="J246" s="15">
        <f t="shared" si="71"/>
        <v>188.76576</v>
      </c>
      <c r="K246" s="47">
        <f t="shared" si="73"/>
        <v>580.0087201944724</v>
      </c>
      <c r="L246" s="15">
        <f t="shared" si="72"/>
        <v>489.21767999999997</v>
      </c>
      <c r="M246" s="47">
        <f t="shared" si="77"/>
        <v>307.15575999999999</v>
      </c>
      <c r="N246" s="15">
        <f t="shared" si="78"/>
        <v>0.84346607726168166</v>
      </c>
      <c r="O246" s="4">
        <v>448.45</v>
      </c>
      <c r="Q246" s="14">
        <v>1</v>
      </c>
      <c r="R246" s="43">
        <f t="shared" si="74"/>
        <v>0</v>
      </c>
      <c r="S246" s="23">
        <f t="shared" si="63"/>
        <v>580.0087201944724</v>
      </c>
      <c r="T246" s="43">
        <f t="shared" si="64"/>
        <v>311.57050097377214</v>
      </c>
      <c r="U246" s="15">
        <f t="shared" si="65"/>
        <v>489.21767999999997</v>
      </c>
      <c r="V246" s="43">
        <f t="shared" si="75"/>
        <v>0</v>
      </c>
      <c r="W246" s="23">
        <f t="shared" si="76"/>
        <v>311.57050097377214</v>
      </c>
      <c r="X246" s="43">
        <f t="shared" si="70"/>
        <v>-1.5300381648370376</v>
      </c>
      <c r="Y246" s="23">
        <f t="shared" si="66"/>
        <v>177.15575999999999</v>
      </c>
      <c r="Z246" s="47">
        <f t="shared" si="67"/>
        <v>520.30577714048104</v>
      </c>
      <c r="AA246" s="6">
        <f t="shared" si="68"/>
        <v>0.94025033258070601</v>
      </c>
      <c r="AB246" s="4" t="s">
        <v>261</v>
      </c>
      <c r="AT246" s="1">
        <v>0.9</v>
      </c>
      <c r="AU246" s="1">
        <v>1</v>
      </c>
    </row>
    <row r="247" spans="2:47" x14ac:dyDescent="0.25">
      <c r="B247" s="16" t="s">
        <v>262</v>
      </c>
      <c r="C247" s="4">
        <v>354.16</v>
      </c>
      <c r="D247" s="8">
        <v>259.04000000000002</v>
      </c>
      <c r="E247" s="8">
        <v>120.74</v>
      </c>
      <c r="F247" s="15">
        <f t="shared" si="62"/>
        <v>285.79690201260053</v>
      </c>
      <c r="G247" s="8">
        <v>0.9</v>
      </c>
      <c r="H247" s="34">
        <v>314.6096</v>
      </c>
      <c r="I247" s="47">
        <f t="shared" si="69"/>
        <v>251.68768</v>
      </c>
      <c r="J247" s="15">
        <f t="shared" si="71"/>
        <v>188.76576</v>
      </c>
      <c r="K247" s="47">
        <f t="shared" si="73"/>
        <v>600.40650201260053</v>
      </c>
      <c r="L247" s="15">
        <f t="shared" si="72"/>
        <v>510.72768000000002</v>
      </c>
      <c r="M247" s="47">
        <f t="shared" si="77"/>
        <v>309.50576000000001</v>
      </c>
      <c r="N247" s="15">
        <f t="shared" si="78"/>
        <v>0.85063649092407989</v>
      </c>
      <c r="O247" s="4">
        <v>449.31</v>
      </c>
      <c r="Q247" s="14">
        <v>1</v>
      </c>
      <c r="R247" s="43">
        <f t="shared" si="74"/>
        <v>0</v>
      </c>
      <c r="S247" s="23">
        <f t="shared" si="63"/>
        <v>600.40650201260053</v>
      </c>
      <c r="T247" s="43">
        <f t="shared" si="64"/>
        <v>315.66628667126372</v>
      </c>
      <c r="U247" s="15">
        <f t="shared" si="65"/>
        <v>510.72768000000002</v>
      </c>
      <c r="V247" s="43">
        <f t="shared" si="75"/>
        <v>0</v>
      </c>
      <c r="W247" s="23">
        <f t="shared" si="76"/>
        <v>315.66628667126372</v>
      </c>
      <c r="X247" s="43">
        <f t="shared" si="70"/>
        <v>4.0957856974915785</v>
      </c>
      <c r="Y247" s="23">
        <f t="shared" si="66"/>
        <v>179.50576000000001</v>
      </c>
      <c r="Z247" s="47">
        <f t="shared" si="67"/>
        <v>541.35485680961619</v>
      </c>
      <c r="AA247" s="6">
        <f t="shared" si="68"/>
        <v>0.94342495236837387</v>
      </c>
      <c r="AB247" s="4" t="s">
        <v>262</v>
      </c>
      <c r="AT247" s="1">
        <v>0.9</v>
      </c>
      <c r="AU247" s="1">
        <v>1</v>
      </c>
    </row>
    <row r="248" spans="2:47" x14ac:dyDescent="0.25">
      <c r="B248" s="16" t="s">
        <v>263</v>
      </c>
      <c r="C248" s="4">
        <v>304.44</v>
      </c>
      <c r="D248" s="8">
        <v>254.49</v>
      </c>
      <c r="E248" s="8">
        <v>119.79</v>
      </c>
      <c r="F248" s="15">
        <f t="shared" si="62"/>
        <v>281.27353981489267</v>
      </c>
      <c r="G248" s="8">
        <v>0.9</v>
      </c>
      <c r="H248" s="34">
        <v>314.6096</v>
      </c>
      <c r="I248" s="47">
        <f t="shared" si="69"/>
        <v>251.68768</v>
      </c>
      <c r="J248" s="15">
        <f t="shared" si="71"/>
        <v>188.76576</v>
      </c>
      <c r="K248" s="47">
        <f t="shared" si="73"/>
        <v>595.88313981489273</v>
      </c>
      <c r="L248" s="15">
        <f t="shared" si="72"/>
        <v>506.17768000000001</v>
      </c>
      <c r="M248" s="47">
        <f t="shared" si="77"/>
        <v>308.55576000000002</v>
      </c>
      <c r="N248" s="15">
        <f t="shared" si="78"/>
        <v>0.84945796613282409</v>
      </c>
      <c r="O248" s="4">
        <v>449.53</v>
      </c>
      <c r="Q248" s="14">
        <v>1</v>
      </c>
      <c r="R248" s="43">
        <f t="shared" si="74"/>
        <v>0</v>
      </c>
      <c r="S248" s="23">
        <f t="shared" si="63"/>
        <v>595.88313981489273</v>
      </c>
      <c r="T248" s="43">
        <f t="shared" si="64"/>
        <v>314.42148874635228</v>
      </c>
      <c r="U248" s="15">
        <f t="shared" si="65"/>
        <v>506.17768000000001</v>
      </c>
      <c r="V248" s="43">
        <f t="shared" si="75"/>
        <v>0</v>
      </c>
      <c r="W248" s="23">
        <f t="shared" si="76"/>
        <v>314.42148874635228</v>
      </c>
      <c r="X248" s="43">
        <f t="shared" si="70"/>
        <v>-1.2447979249114383</v>
      </c>
      <c r="Y248" s="23">
        <f t="shared" si="66"/>
        <v>178.55576000000002</v>
      </c>
      <c r="Z248" s="47">
        <f t="shared" si="67"/>
        <v>536.74761588605122</v>
      </c>
      <c r="AA248" s="6">
        <f t="shared" si="68"/>
        <v>0.94304597732476736</v>
      </c>
      <c r="AB248" s="4" t="s">
        <v>263</v>
      </c>
      <c r="AT248" s="1">
        <v>0.9</v>
      </c>
      <c r="AU248" s="1">
        <v>1</v>
      </c>
    </row>
    <row r="249" spans="2:47" x14ac:dyDescent="0.25">
      <c r="B249" s="16" t="s">
        <v>264</v>
      </c>
      <c r="C249" s="4">
        <v>427.3</v>
      </c>
      <c r="D249" s="8">
        <v>260.47000000000003</v>
      </c>
      <c r="E249" s="8">
        <v>118.48</v>
      </c>
      <c r="F249" s="15">
        <f t="shared" si="62"/>
        <v>286.15053957663616</v>
      </c>
      <c r="G249" s="8">
        <v>0.9</v>
      </c>
      <c r="H249" s="34">
        <v>314.6096</v>
      </c>
      <c r="I249" s="47">
        <f t="shared" si="69"/>
        <v>251.68768</v>
      </c>
      <c r="J249" s="15">
        <f t="shared" si="71"/>
        <v>188.76576</v>
      </c>
      <c r="K249" s="47">
        <f t="shared" si="73"/>
        <v>600.76013957663622</v>
      </c>
      <c r="L249" s="15">
        <f t="shared" si="72"/>
        <v>512.15768000000003</v>
      </c>
      <c r="M249" s="47">
        <f t="shared" si="77"/>
        <v>307.24576000000002</v>
      </c>
      <c r="N249" s="15">
        <f t="shared" si="78"/>
        <v>0.85251608131146062</v>
      </c>
      <c r="O249" s="4">
        <v>448.64</v>
      </c>
      <c r="Q249" s="14">
        <v>1</v>
      </c>
      <c r="R249" s="43">
        <f t="shared" si="74"/>
        <v>0</v>
      </c>
      <c r="S249" s="23">
        <f t="shared" si="63"/>
        <v>600.76013957663622</v>
      </c>
      <c r="T249" s="43">
        <f t="shared" si="64"/>
        <v>314.01792324827102</v>
      </c>
      <c r="U249" s="15">
        <f t="shared" si="65"/>
        <v>512.15768000000003</v>
      </c>
      <c r="V249" s="43">
        <f t="shared" si="75"/>
        <v>0</v>
      </c>
      <c r="W249" s="23">
        <f t="shared" si="76"/>
        <v>314.01792324827102</v>
      </c>
      <c r="X249" s="43">
        <f t="shared" si="70"/>
        <v>-0.40356549808126374</v>
      </c>
      <c r="Y249" s="23">
        <f t="shared" si="66"/>
        <v>177.24576000000002</v>
      </c>
      <c r="Z249" s="47">
        <f t="shared" si="67"/>
        <v>541.96083679631317</v>
      </c>
      <c r="AA249" s="6">
        <f t="shared" si="68"/>
        <v>0.94500865233641562</v>
      </c>
      <c r="AB249" s="4" t="s">
        <v>264</v>
      </c>
      <c r="AT249" s="1">
        <v>0.9</v>
      </c>
      <c r="AU249" s="1">
        <v>1</v>
      </c>
    </row>
    <row r="250" spans="2:47" x14ac:dyDescent="0.25">
      <c r="B250" s="16" t="s">
        <v>265</v>
      </c>
      <c r="C250" s="4">
        <v>357.48</v>
      </c>
      <c r="D250" s="8">
        <v>211.34</v>
      </c>
      <c r="E250" s="8">
        <v>117.31</v>
      </c>
      <c r="F250" s="15">
        <f t="shared" si="62"/>
        <v>241.71518715215228</v>
      </c>
      <c r="G250" s="8">
        <v>0.87</v>
      </c>
      <c r="H250" s="34">
        <v>314.6096</v>
      </c>
      <c r="I250" s="47">
        <f t="shared" si="69"/>
        <v>251.68768</v>
      </c>
      <c r="J250" s="15">
        <f t="shared" si="71"/>
        <v>188.76576</v>
      </c>
      <c r="K250" s="47">
        <f t="shared" si="73"/>
        <v>556.32478715215234</v>
      </c>
      <c r="L250" s="15">
        <f t="shared" si="72"/>
        <v>463.02768000000003</v>
      </c>
      <c r="M250" s="47">
        <f t="shared" si="77"/>
        <v>306.07576</v>
      </c>
      <c r="N250" s="15">
        <f t="shared" si="78"/>
        <v>0.83229741096070209</v>
      </c>
      <c r="O250" s="4">
        <v>448.01</v>
      </c>
      <c r="Q250" s="14">
        <v>1</v>
      </c>
      <c r="R250" s="43">
        <f t="shared" si="74"/>
        <v>0</v>
      </c>
      <c r="S250" s="23">
        <f t="shared" si="63"/>
        <v>556.32478715215234</v>
      </c>
      <c r="T250" s="43">
        <f t="shared" si="64"/>
        <v>308.38715335387298</v>
      </c>
      <c r="U250" s="15">
        <f t="shared" si="65"/>
        <v>463.02768000000003</v>
      </c>
      <c r="V250" s="43">
        <f t="shared" si="75"/>
        <v>0</v>
      </c>
      <c r="W250" s="23">
        <f t="shared" si="76"/>
        <v>308.38715335387298</v>
      </c>
      <c r="X250" s="43">
        <f t="shared" si="70"/>
        <v>-5.6307698943980427</v>
      </c>
      <c r="Y250" s="23">
        <f t="shared" si="66"/>
        <v>176.07576</v>
      </c>
      <c r="Z250" s="47">
        <f t="shared" si="67"/>
        <v>495.3759236234236</v>
      </c>
      <c r="AA250" s="6">
        <f t="shared" si="68"/>
        <v>0.9346996047227879</v>
      </c>
      <c r="AB250" s="4" t="s">
        <v>265</v>
      </c>
      <c r="AT250" s="1">
        <v>0.9</v>
      </c>
      <c r="AU250" s="1">
        <v>1</v>
      </c>
    </row>
    <row r="251" spans="2:47" x14ac:dyDescent="0.25">
      <c r="B251" s="16" t="s">
        <v>266</v>
      </c>
      <c r="C251" s="4">
        <v>439.24</v>
      </c>
      <c r="D251" s="8">
        <v>238.53</v>
      </c>
      <c r="E251" s="8">
        <v>117.69</v>
      </c>
      <c r="F251" s="15">
        <f t="shared" si="62"/>
        <v>265.98401643707842</v>
      </c>
      <c r="G251" s="8">
        <v>0.89</v>
      </c>
      <c r="H251" s="34">
        <v>314.6096</v>
      </c>
      <c r="I251" s="47">
        <f t="shared" si="69"/>
        <v>251.68768</v>
      </c>
      <c r="J251" s="15">
        <f t="shared" si="71"/>
        <v>188.76576</v>
      </c>
      <c r="K251" s="47">
        <f t="shared" si="73"/>
        <v>580.59361643707848</v>
      </c>
      <c r="L251" s="15">
        <f t="shared" si="72"/>
        <v>490.21767999999997</v>
      </c>
      <c r="M251" s="47">
        <f t="shared" si="77"/>
        <v>306.45576</v>
      </c>
      <c r="N251" s="15">
        <f t="shared" si="78"/>
        <v>0.84433873560014772</v>
      </c>
      <c r="O251" s="4">
        <v>446.77</v>
      </c>
      <c r="Q251" s="14">
        <v>1</v>
      </c>
      <c r="R251" s="43">
        <f t="shared" si="74"/>
        <v>0</v>
      </c>
      <c r="S251" s="23">
        <f t="shared" si="63"/>
        <v>580.59361643707848</v>
      </c>
      <c r="T251" s="43">
        <f t="shared" si="64"/>
        <v>311.08772663495262</v>
      </c>
      <c r="U251" s="15">
        <f t="shared" si="65"/>
        <v>490.21767999999997</v>
      </c>
      <c r="V251" s="43">
        <f t="shared" si="75"/>
        <v>0</v>
      </c>
      <c r="W251" s="23">
        <f t="shared" si="76"/>
        <v>311.08772663495262</v>
      </c>
      <c r="X251" s="43">
        <f t="shared" si="70"/>
        <v>2.7005732810796417</v>
      </c>
      <c r="Y251" s="23">
        <f t="shared" si="66"/>
        <v>176.45576</v>
      </c>
      <c r="Z251" s="47">
        <f t="shared" si="67"/>
        <v>521.00864582246618</v>
      </c>
      <c r="AA251" s="6">
        <f t="shared" si="68"/>
        <v>0.94090123826283256</v>
      </c>
      <c r="AB251" s="4" t="s">
        <v>266</v>
      </c>
      <c r="AT251" s="1">
        <v>0.9</v>
      </c>
      <c r="AU251" s="1">
        <v>1</v>
      </c>
    </row>
    <row r="252" spans="2:47" x14ac:dyDescent="0.25">
      <c r="B252" s="16" t="s">
        <v>267</v>
      </c>
      <c r="C252" s="4">
        <v>351.48</v>
      </c>
      <c r="D252" s="8">
        <v>232.42</v>
      </c>
      <c r="E252" s="8">
        <v>115.98</v>
      </c>
      <c r="F252" s="15">
        <f t="shared" si="62"/>
        <v>259.75068200102959</v>
      </c>
      <c r="G252" s="8">
        <v>0.89</v>
      </c>
      <c r="H252" s="34">
        <v>314.6096</v>
      </c>
      <c r="I252" s="47">
        <f t="shared" si="69"/>
        <v>251.68768</v>
      </c>
      <c r="J252" s="15">
        <f t="shared" si="71"/>
        <v>188.76576</v>
      </c>
      <c r="K252" s="47">
        <f t="shared" si="73"/>
        <v>574.36028200102965</v>
      </c>
      <c r="L252" s="15">
        <f t="shared" si="72"/>
        <v>484.10767999999996</v>
      </c>
      <c r="M252" s="47">
        <f t="shared" si="77"/>
        <v>304.74576000000002</v>
      </c>
      <c r="N252" s="15">
        <f t="shared" si="78"/>
        <v>0.84286413105273195</v>
      </c>
      <c r="O252" s="4">
        <v>448.36</v>
      </c>
      <c r="Q252" s="14">
        <v>1</v>
      </c>
      <c r="R252" s="43">
        <f t="shared" si="74"/>
        <v>0</v>
      </c>
      <c r="S252" s="23">
        <f t="shared" si="63"/>
        <v>574.36028200102965</v>
      </c>
      <c r="T252" s="43">
        <f t="shared" si="64"/>
        <v>309.07844911174232</v>
      </c>
      <c r="U252" s="15">
        <f t="shared" si="65"/>
        <v>484.10767999999996</v>
      </c>
      <c r="V252" s="43">
        <f t="shared" si="75"/>
        <v>0</v>
      </c>
      <c r="W252" s="23">
        <f t="shared" si="76"/>
        <v>309.07844911174232</v>
      </c>
      <c r="X252" s="43">
        <f t="shared" si="70"/>
        <v>-2.0092775232103008</v>
      </c>
      <c r="Y252" s="23">
        <f t="shared" si="66"/>
        <v>174.74576000000002</v>
      </c>
      <c r="Z252" s="47">
        <f t="shared" si="67"/>
        <v>514.6808005676528</v>
      </c>
      <c r="AA252" s="6">
        <f t="shared" si="68"/>
        <v>0.94059789964200513</v>
      </c>
      <c r="AB252" s="4" t="s">
        <v>267</v>
      </c>
      <c r="AT252" s="1">
        <v>0.9</v>
      </c>
      <c r="AU252" s="1">
        <v>1</v>
      </c>
    </row>
    <row r="253" spans="2:47" x14ac:dyDescent="0.25">
      <c r="B253" s="16" t="s">
        <v>268</v>
      </c>
      <c r="C253" s="4">
        <v>314.02</v>
      </c>
      <c r="D253" s="8">
        <v>249.76</v>
      </c>
      <c r="E253" s="8">
        <v>117.91</v>
      </c>
      <c r="F253" s="15">
        <f t="shared" si="62"/>
        <v>276.19345701880769</v>
      </c>
      <c r="G253" s="8">
        <v>0.9</v>
      </c>
      <c r="H253" s="34">
        <v>314.6096</v>
      </c>
      <c r="I253" s="47">
        <f t="shared" si="69"/>
        <v>251.68768</v>
      </c>
      <c r="J253" s="15">
        <f t="shared" si="71"/>
        <v>188.76576</v>
      </c>
      <c r="K253" s="47">
        <f t="shared" si="73"/>
        <v>590.80305701880775</v>
      </c>
      <c r="L253" s="15">
        <f t="shared" si="72"/>
        <v>501.44767999999999</v>
      </c>
      <c r="M253" s="47">
        <f t="shared" si="77"/>
        <v>306.67575999999997</v>
      </c>
      <c r="N253" s="15">
        <f t="shared" si="78"/>
        <v>0.84875606861329567</v>
      </c>
      <c r="O253" s="4">
        <v>447.56</v>
      </c>
      <c r="Q253" s="14">
        <v>1</v>
      </c>
      <c r="R253" s="43">
        <f t="shared" si="74"/>
        <v>0</v>
      </c>
      <c r="S253" s="23">
        <f t="shared" si="63"/>
        <v>590.80305701880775</v>
      </c>
      <c r="T253" s="43">
        <f t="shared" si="64"/>
        <v>312.40754857299174</v>
      </c>
      <c r="U253" s="15">
        <f t="shared" si="65"/>
        <v>501.44767999999999</v>
      </c>
      <c r="V253" s="43">
        <f t="shared" si="75"/>
        <v>0</v>
      </c>
      <c r="W253" s="23">
        <f t="shared" si="76"/>
        <v>312.40754857299174</v>
      </c>
      <c r="X253" s="43">
        <f t="shared" si="70"/>
        <v>3.3290994612494273</v>
      </c>
      <c r="Y253" s="23">
        <f t="shared" si="66"/>
        <v>176.67575999999997</v>
      </c>
      <c r="Z253" s="47">
        <f t="shared" si="67"/>
        <v>531.66164047160669</v>
      </c>
      <c r="AA253" s="6">
        <f t="shared" si="68"/>
        <v>0.94317069697786426</v>
      </c>
      <c r="AB253" s="4" t="s">
        <v>268</v>
      </c>
      <c r="AT253" s="1">
        <v>0.9</v>
      </c>
      <c r="AU253" s="1">
        <v>1</v>
      </c>
    </row>
    <row r="254" spans="2:47" x14ac:dyDescent="0.25">
      <c r="B254" s="16" t="s">
        <v>269</v>
      </c>
      <c r="C254" s="4">
        <v>315.98</v>
      </c>
      <c r="D254" s="8">
        <v>249.83</v>
      </c>
      <c r="E254" s="8">
        <v>118.09</v>
      </c>
      <c r="F254" s="15">
        <f t="shared" si="62"/>
        <v>276.33363349400668</v>
      </c>
      <c r="G254" s="8">
        <v>0.9</v>
      </c>
      <c r="H254" s="34">
        <v>314.6096</v>
      </c>
      <c r="I254" s="47">
        <f t="shared" si="69"/>
        <v>251.68768</v>
      </c>
      <c r="J254" s="15">
        <f t="shared" si="71"/>
        <v>188.76576</v>
      </c>
      <c r="K254" s="47">
        <f t="shared" si="73"/>
        <v>590.94323349400668</v>
      </c>
      <c r="L254" s="15">
        <f t="shared" si="72"/>
        <v>501.51768000000004</v>
      </c>
      <c r="M254" s="47">
        <f t="shared" si="77"/>
        <v>306.85576000000003</v>
      </c>
      <c r="N254" s="15">
        <f t="shared" si="78"/>
        <v>0.84867319155975485</v>
      </c>
      <c r="O254" s="4">
        <v>447.07</v>
      </c>
      <c r="Q254" s="14">
        <v>1</v>
      </c>
      <c r="R254" s="43">
        <f t="shared" si="74"/>
        <v>0</v>
      </c>
      <c r="S254" s="23">
        <f t="shared" si="63"/>
        <v>590.94323349400668</v>
      </c>
      <c r="T254" s="43">
        <f t="shared" si="64"/>
        <v>312.56026916383593</v>
      </c>
      <c r="U254" s="15">
        <f t="shared" si="65"/>
        <v>501.51768000000004</v>
      </c>
      <c r="V254" s="43">
        <f t="shared" si="75"/>
        <v>0</v>
      </c>
      <c r="W254" s="23">
        <f t="shared" si="76"/>
        <v>312.56026916383593</v>
      </c>
      <c r="X254" s="43">
        <f t="shared" si="70"/>
        <v>0.15272059084418288</v>
      </c>
      <c r="Y254" s="23">
        <f t="shared" si="66"/>
        <v>176.85576000000003</v>
      </c>
      <c r="Z254" s="47">
        <f t="shared" si="67"/>
        <v>531.78749815857839</v>
      </c>
      <c r="AA254" s="6">
        <f t="shared" si="68"/>
        <v>0.94307910911145199</v>
      </c>
      <c r="AB254" s="4" t="s">
        <v>269</v>
      </c>
      <c r="AT254" s="1">
        <v>0.9</v>
      </c>
      <c r="AU254" s="1">
        <v>1</v>
      </c>
    </row>
    <row r="255" spans="2:47" x14ac:dyDescent="0.25">
      <c r="B255" s="16" t="s">
        <v>270</v>
      </c>
      <c r="C255" s="4">
        <v>374.98</v>
      </c>
      <c r="D255" s="8">
        <v>267.10000000000002</v>
      </c>
      <c r="E255" s="8">
        <v>118.54</v>
      </c>
      <c r="F255" s="15">
        <f t="shared" si="62"/>
        <v>292.22276023609118</v>
      </c>
      <c r="G255" s="8">
        <v>0.91</v>
      </c>
      <c r="H255" s="34">
        <v>314.6096</v>
      </c>
      <c r="I255" s="47">
        <f t="shared" si="69"/>
        <v>251.68768</v>
      </c>
      <c r="J255" s="15">
        <f t="shared" si="71"/>
        <v>188.76576</v>
      </c>
      <c r="K255" s="47">
        <f t="shared" si="73"/>
        <v>606.83236023609118</v>
      </c>
      <c r="L255" s="15">
        <f t="shared" si="72"/>
        <v>518.78768000000002</v>
      </c>
      <c r="M255" s="47">
        <f t="shared" si="77"/>
        <v>307.30576000000002</v>
      </c>
      <c r="N255" s="15">
        <f t="shared" si="78"/>
        <v>0.85491103308690242</v>
      </c>
      <c r="O255" s="4">
        <v>446.75</v>
      </c>
      <c r="Q255" s="14">
        <v>1</v>
      </c>
      <c r="R255" s="43">
        <f t="shared" si="74"/>
        <v>0</v>
      </c>
      <c r="S255" s="23">
        <f t="shared" si="63"/>
        <v>606.83236023609118</v>
      </c>
      <c r="T255" s="43">
        <f t="shared" si="64"/>
        <v>314.80923828554126</v>
      </c>
      <c r="U255" s="15">
        <f t="shared" si="65"/>
        <v>518.78768000000002</v>
      </c>
      <c r="V255" s="43">
        <f t="shared" si="75"/>
        <v>0</v>
      </c>
      <c r="W255" s="23">
        <f t="shared" si="76"/>
        <v>314.80923828554126</v>
      </c>
      <c r="X255" s="43">
        <f t="shared" si="70"/>
        <v>2.2489691217053291</v>
      </c>
      <c r="Y255" s="23">
        <f t="shared" si="66"/>
        <v>177.30576000000002</v>
      </c>
      <c r="Z255" s="47">
        <f t="shared" si="67"/>
        <v>548.24993337798048</v>
      </c>
      <c r="AA255" s="6">
        <f t="shared" si="68"/>
        <v>0.94626127321812503</v>
      </c>
      <c r="AB255" s="4" t="s">
        <v>270</v>
      </c>
      <c r="AT255" s="1">
        <v>0.9</v>
      </c>
      <c r="AU255" s="1">
        <v>1</v>
      </c>
    </row>
    <row r="256" spans="2:47" x14ac:dyDescent="0.25">
      <c r="B256" s="16" t="s">
        <v>271</v>
      </c>
      <c r="C256" s="4">
        <v>377</v>
      </c>
      <c r="D256" s="8">
        <v>221.74</v>
      </c>
      <c r="E256" s="8">
        <v>117.62</v>
      </c>
      <c r="F256" s="15">
        <f t="shared" si="62"/>
        <v>251.00416729608295</v>
      </c>
      <c r="G256" s="8">
        <v>0.88</v>
      </c>
      <c r="H256" s="34">
        <v>314.6096</v>
      </c>
      <c r="I256" s="47">
        <f t="shared" si="69"/>
        <v>251.68768</v>
      </c>
      <c r="J256" s="15">
        <f t="shared" si="71"/>
        <v>188.76576</v>
      </c>
      <c r="K256" s="47">
        <f t="shared" si="73"/>
        <v>565.61376729608298</v>
      </c>
      <c r="L256" s="15">
        <f t="shared" si="72"/>
        <v>473.42768000000001</v>
      </c>
      <c r="M256" s="47">
        <f t="shared" si="77"/>
        <v>306.38576</v>
      </c>
      <c r="N256" s="15">
        <f t="shared" si="78"/>
        <v>0.83701583549357605</v>
      </c>
      <c r="O256" s="4">
        <v>445.3</v>
      </c>
      <c r="Q256" s="14">
        <v>1</v>
      </c>
      <c r="R256" s="43">
        <f t="shared" si="74"/>
        <v>0</v>
      </c>
      <c r="S256" s="23">
        <f t="shared" si="63"/>
        <v>565.61376729608298</v>
      </c>
      <c r="T256" s="43">
        <f t="shared" si="64"/>
        <v>309.49178594057241</v>
      </c>
      <c r="U256" s="15">
        <f t="shared" si="65"/>
        <v>473.42768000000001</v>
      </c>
      <c r="V256" s="43">
        <f t="shared" si="75"/>
        <v>0</v>
      </c>
      <c r="W256" s="23">
        <f t="shared" si="76"/>
        <v>309.49178594057241</v>
      </c>
      <c r="X256" s="43">
        <f t="shared" si="70"/>
        <v>-5.3174523449688422</v>
      </c>
      <c r="Y256" s="23">
        <f t="shared" si="66"/>
        <v>176.38576</v>
      </c>
      <c r="Z256" s="47">
        <f t="shared" si="67"/>
        <v>505.21847207021239</v>
      </c>
      <c r="AA256" s="6">
        <f t="shared" si="68"/>
        <v>0.93707515891106552</v>
      </c>
      <c r="AB256" s="4" t="s">
        <v>271</v>
      </c>
      <c r="AT256" s="1">
        <v>0.9</v>
      </c>
      <c r="AU256" s="1">
        <v>1</v>
      </c>
    </row>
    <row r="257" spans="2:47" x14ac:dyDescent="0.25">
      <c r="B257" s="16" t="s">
        <v>272</v>
      </c>
      <c r="C257" s="4">
        <v>353.72</v>
      </c>
      <c r="D257" s="8">
        <v>240.72</v>
      </c>
      <c r="E257" s="8">
        <v>116.06</v>
      </c>
      <c r="F257" s="15">
        <f t="shared" si="62"/>
        <v>267.23780046991857</v>
      </c>
      <c r="G257" s="8">
        <v>0.89</v>
      </c>
      <c r="H257" s="34">
        <v>314.6096</v>
      </c>
      <c r="I257" s="47">
        <f t="shared" si="69"/>
        <v>251.68768</v>
      </c>
      <c r="J257" s="15">
        <f t="shared" si="71"/>
        <v>188.76576</v>
      </c>
      <c r="K257" s="47">
        <f t="shared" si="73"/>
        <v>581.84740046991851</v>
      </c>
      <c r="L257" s="15">
        <f t="shared" si="72"/>
        <v>492.40768000000003</v>
      </c>
      <c r="M257" s="47">
        <f t="shared" si="77"/>
        <v>304.82576</v>
      </c>
      <c r="N257" s="15">
        <f t="shared" si="78"/>
        <v>0.84628320003202884</v>
      </c>
      <c r="O257" s="4">
        <v>445.58</v>
      </c>
      <c r="Q257" s="14">
        <v>1</v>
      </c>
      <c r="R257" s="43">
        <f t="shared" si="74"/>
        <v>0</v>
      </c>
      <c r="S257" s="23">
        <f t="shared" si="63"/>
        <v>581.84740046991851</v>
      </c>
      <c r="T257" s="43">
        <f t="shared" si="64"/>
        <v>309.96947286889275</v>
      </c>
      <c r="U257" s="15">
        <f t="shared" si="65"/>
        <v>492.40768000000003</v>
      </c>
      <c r="V257" s="43">
        <f t="shared" si="75"/>
        <v>0</v>
      </c>
      <c r="W257" s="23">
        <f t="shared" si="76"/>
        <v>309.96947286889275</v>
      </c>
      <c r="X257" s="43">
        <f t="shared" si="70"/>
        <v>0.47768692832033821</v>
      </c>
      <c r="Y257" s="23">
        <f t="shared" si="66"/>
        <v>174.82576</v>
      </c>
      <c r="Z257" s="47">
        <f t="shared" si="67"/>
        <v>522.52212362976559</v>
      </c>
      <c r="AA257" s="6">
        <f t="shared" si="68"/>
        <v>0.94236714147035194</v>
      </c>
      <c r="AB257" s="4" t="s">
        <v>272</v>
      </c>
      <c r="AT257" s="1">
        <v>0.9</v>
      </c>
      <c r="AU257" s="1">
        <v>1</v>
      </c>
    </row>
    <row r="258" spans="2:47" x14ac:dyDescent="0.25">
      <c r="B258" s="16" t="s">
        <v>273</v>
      </c>
      <c r="C258" s="4">
        <v>268.8</v>
      </c>
      <c r="D258" s="8">
        <v>253.77</v>
      </c>
      <c r="E258" s="8">
        <v>116.74</v>
      </c>
      <c r="F258" s="15">
        <f t="shared" si="62"/>
        <v>279.33392293096091</v>
      </c>
      <c r="G258" s="8">
        <v>0.9</v>
      </c>
      <c r="H258" s="34">
        <v>314.6096</v>
      </c>
      <c r="I258" s="47">
        <f t="shared" si="69"/>
        <v>251.68768</v>
      </c>
      <c r="J258" s="15">
        <f t="shared" si="71"/>
        <v>188.76576</v>
      </c>
      <c r="K258" s="47">
        <f t="shared" si="73"/>
        <v>593.94352293096085</v>
      </c>
      <c r="L258" s="15">
        <f t="shared" si="72"/>
        <v>505.45767999999998</v>
      </c>
      <c r="M258" s="47">
        <f t="shared" si="77"/>
        <v>305.50576000000001</v>
      </c>
      <c r="N258" s="15">
        <f t="shared" si="78"/>
        <v>0.85101976953245373</v>
      </c>
      <c r="O258" s="4">
        <v>445.05</v>
      </c>
      <c r="Q258" s="14">
        <v>1</v>
      </c>
      <c r="R258" s="43">
        <f t="shared" si="74"/>
        <v>0</v>
      </c>
      <c r="S258" s="23">
        <f t="shared" si="63"/>
        <v>593.94352293096085</v>
      </c>
      <c r="T258" s="43">
        <f t="shared" si="64"/>
        <v>311.89973094034309</v>
      </c>
      <c r="U258" s="15">
        <f t="shared" si="65"/>
        <v>505.45767999999998</v>
      </c>
      <c r="V258" s="43">
        <f t="shared" si="75"/>
        <v>0</v>
      </c>
      <c r="W258" s="23">
        <f t="shared" si="76"/>
        <v>311.89973094034309</v>
      </c>
      <c r="X258" s="43">
        <f t="shared" si="70"/>
        <v>1.9302580714503392</v>
      </c>
      <c r="Y258" s="23">
        <f t="shared" si="66"/>
        <v>175.50576000000001</v>
      </c>
      <c r="Z258" s="47">
        <f t="shared" si="67"/>
        <v>535.06049944296956</v>
      </c>
      <c r="AA258" s="6">
        <f t="shared" si="68"/>
        <v>0.9446738836565437</v>
      </c>
      <c r="AB258" s="4" t="s">
        <v>273</v>
      </c>
      <c r="AT258" s="1">
        <v>0.9</v>
      </c>
      <c r="AU258" s="1">
        <v>1</v>
      </c>
    </row>
    <row r="259" spans="2:47" x14ac:dyDescent="0.25">
      <c r="B259" s="16" t="s">
        <v>274</v>
      </c>
      <c r="C259" s="4">
        <v>402.9</v>
      </c>
      <c r="D259" s="8">
        <v>256.27</v>
      </c>
      <c r="E259" s="8">
        <v>117.23</v>
      </c>
      <c r="F259" s="15">
        <f t="shared" si="62"/>
        <v>281.81054948315898</v>
      </c>
      <c r="G259" s="8">
        <v>0.9</v>
      </c>
      <c r="H259" s="34">
        <v>314.6096</v>
      </c>
      <c r="I259" s="47">
        <f t="shared" si="69"/>
        <v>251.68768</v>
      </c>
      <c r="J259" s="15">
        <f t="shared" si="71"/>
        <v>188.76576</v>
      </c>
      <c r="K259" s="47">
        <f t="shared" si="73"/>
        <v>596.42014948315898</v>
      </c>
      <c r="L259" s="15">
        <f t="shared" si="72"/>
        <v>507.95767999999998</v>
      </c>
      <c r="M259" s="47">
        <f t="shared" si="77"/>
        <v>305.99576000000002</v>
      </c>
      <c r="N259" s="15">
        <f t="shared" si="78"/>
        <v>0.85167759747919636</v>
      </c>
      <c r="O259" s="4">
        <v>444.98</v>
      </c>
      <c r="Q259" s="14">
        <v>1</v>
      </c>
      <c r="R259" s="43">
        <f t="shared" si="74"/>
        <v>0</v>
      </c>
      <c r="S259" s="23">
        <f t="shared" si="63"/>
        <v>596.42014948315898</v>
      </c>
      <c r="T259" s="43">
        <f t="shared" si="64"/>
        <v>312.56357759427334</v>
      </c>
      <c r="U259" s="15">
        <f t="shared" si="65"/>
        <v>507.95767999999998</v>
      </c>
      <c r="V259" s="43">
        <f t="shared" si="75"/>
        <v>0</v>
      </c>
      <c r="W259" s="23">
        <f t="shared" si="76"/>
        <v>312.56357759427334</v>
      </c>
      <c r="X259" s="43">
        <f t="shared" si="70"/>
        <v>0.66384665393024989</v>
      </c>
      <c r="Y259" s="23">
        <f t="shared" si="66"/>
        <v>175.99576000000002</v>
      </c>
      <c r="Z259" s="47">
        <f t="shared" si="67"/>
        <v>537.58302820025858</v>
      </c>
      <c r="AA259" s="6">
        <f t="shared" si="68"/>
        <v>0.94489158577152355</v>
      </c>
      <c r="AB259" s="4" t="s">
        <v>274</v>
      </c>
      <c r="AT259" s="1">
        <v>0.9</v>
      </c>
      <c r="AU259" s="1">
        <v>1</v>
      </c>
    </row>
    <row r="260" spans="2:47" x14ac:dyDescent="0.25">
      <c r="B260" s="16" t="s">
        <v>275</v>
      </c>
      <c r="C260" s="4">
        <v>320.18</v>
      </c>
      <c r="D260" s="8">
        <v>273.77999999999997</v>
      </c>
      <c r="E260" s="8">
        <v>115.91</v>
      </c>
      <c r="F260" s="15">
        <f t="shared" ref="F260:F323" si="79">SQRT((D260)^2+(E260)^2)</f>
        <v>297.30559446468544</v>
      </c>
      <c r="G260" s="8">
        <v>0.91</v>
      </c>
      <c r="H260" s="34">
        <v>314.6096</v>
      </c>
      <c r="I260" s="47">
        <f t="shared" si="69"/>
        <v>251.68768</v>
      </c>
      <c r="J260" s="15">
        <f t="shared" si="71"/>
        <v>188.76576</v>
      </c>
      <c r="K260" s="47">
        <f t="shared" si="73"/>
        <v>611.91519446468544</v>
      </c>
      <c r="L260" s="15">
        <f t="shared" si="72"/>
        <v>525.46767999999997</v>
      </c>
      <c r="M260" s="47">
        <f t="shared" si="77"/>
        <v>304.67575999999997</v>
      </c>
      <c r="N260" s="15">
        <f t="shared" si="78"/>
        <v>0.85872631494252838</v>
      </c>
      <c r="O260" s="4">
        <v>443.76</v>
      </c>
      <c r="Q260" s="14">
        <v>1</v>
      </c>
      <c r="R260" s="43">
        <f t="shared" si="74"/>
        <v>0</v>
      </c>
      <c r="S260" s="23">
        <f t="shared" ref="S260:S323" si="80">L260/N260</f>
        <v>611.91519446468544</v>
      </c>
      <c r="T260" s="43">
        <f t="shared" ref="T260:T323" si="81">S260*SIN(ACOS(N260))</f>
        <v>313.56645626114312</v>
      </c>
      <c r="U260" s="15">
        <f t="shared" ref="U260:U323" si="82">L260/Q260</f>
        <v>525.46767999999997</v>
      </c>
      <c r="V260" s="43">
        <f t="shared" si="75"/>
        <v>0</v>
      </c>
      <c r="W260" s="23">
        <f t="shared" si="76"/>
        <v>313.56645626114312</v>
      </c>
      <c r="X260" s="43">
        <f t="shared" si="70"/>
        <v>1.0028786668697762</v>
      </c>
      <c r="Y260" s="23">
        <f t="shared" ref="Y260:Y323" si="83">M260-$AC$4</f>
        <v>174.67575999999997</v>
      </c>
      <c r="Z260" s="47">
        <f t="shared" ref="Z260:Z323" si="84">IF(Y260&gt;1,SQRT((L260)^2+(Y260)^2),0)</f>
        <v>553.73992438342384</v>
      </c>
      <c r="AA260" s="6">
        <f t="shared" ref="AA260:AA323" si="85">IF(Z260&gt;0,L260/Z260,1)</f>
        <v>0.94894309920870468</v>
      </c>
      <c r="AB260" s="4" t="s">
        <v>275</v>
      </c>
      <c r="AT260" s="1">
        <v>0.9</v>
      </c>
      <c r="AU260" s="1">
        <v>1</v>
      </c>
    </row>
    <row r="261" spans="2:47" x14ac:dyDescent="0.25">
      <c r="B261" s="16" t="s">
        <v>276</v>
      </c>
      <c r="C261" s="4">
        <v>396.54</v>
      </c>
      <c r="D261" s="8">
        <v>268.92</v>
      </c>
      <c r="E261" s="8">
        <v>116.27</v>
      </c>
      <c r="F261" s="15">
        <f t="shared" si="79"/>
        <v>292.97897416026291</v>
      </c>
      <c r="G261" s="8">
        <v>0.91</v>
      </c>
      <c r="H261" s="34">
        <v>314.6096</v>
      </c>
      <c r="I261" s="47">
        <f t="shared" ref="I261:I324" si="86">0.8*H261</f>
        <v>251.68768</v>
      </c>
      <c r="J261" s="15">
        <f t="shared" si="71"/>
        <v>188.76576</v>
      </c>
      <c r="K261" s="47">
        <f t="shared" si="73"/>
        <v>607.58857416026285</v>
      </c>
      <c r="L261" s="15">
        <f t="shared" si="72"/>
        <v>520.60768000000007</v>
      </c>
      <c r="M261" s="47">
        <f t="shared" si="77"/>
        <v>305.03575999999998</v>
      </c>
      <c r="N261" s="15">
        <f t="shared" si="78"/>
        <v>0.85684244592571956</v>
      </c>
      <c r="O261" s="4">
        <v>444.98</v>
      </c>
      <c r="Q261" s="14">
        <v>1</v>
      </c>
      <c r="R261" s="43">
        <f t="shared" si="74"/>
        <v>0</v>
      </c>
      <c r="S261" s="23">
        <f t="shared" si="80"/>
        <v>607.58857416026285</v>
      </c>
      <c r="T261" s="43">
        <f t="shared" si="81"/>
        <v>313.2595073978103</v>
      </c>
      <c r="U261" s="15">
        <f t="shared" si="82"/>
        <v>520.60768000000007</v>
      </c>
      <c r="V261" s="43">
        <f t="shared" si="75"/>
        <v>0</v>
      </c>
      <c r="W261" s="23">
        <f t="shared" si="76"/>
        <v>313.2595073978103</v>
      </c>
      <c r="X261" s="43">
        <f t="shared" ref="X261:X324" si="87">W261-W260</f>
        <v>-0.30694886333282057</v>
      </c>
      <c r="Y261" s="23">
        <f t="shared" si="83"/>
        <v>175.03575999999998</v>
      </c>
      <c r="Z261" s="47">
        <f t="shared" si="84"/>
        <v>549.24482132630078</v>
      </c>
      <c r="AA261" s="6">
        <f t="shared" si="85"/>
        <v>0.94786088058664153</v>
      </c>
      <c r="AB261" s="4" t="s">
        <v>276</v>
      </c>
      <c r="AT261" s="1">
        <v>0.9</v>
      </c>
      <c r="AU261" s="1">
        <v>1</v>
      </c>
    </row>
    <row r="262" spans="2:47" x14ac:dyDescent="0.25">
      <c r="B262" s="16" t="s">
        <v>277</v>
      </c>
      <c r="C262" s="4">
        <v>392.1</v>
      </c>
      <c r="D262" s="8">
        <v>237.66</v>
      </c>
      <c r="E262" s="8">
        <v>115.48</v>
      </c>
      <c r="F262" s="15">
        <f t="shared" si="79"/>
        <v>264.2307817041762</v>
      </c>
      <c r="G262" s="8">
        <v>0.89</v>
      </c>
      <c r="H262" s="34">
        <v>314.6096</v>
      </c>
      <c r="I262" s="47">
        <f t="shared" si="86"/>
        <v>251.68768</v>
      </c>
      <c r="J262" s="15">
        <f t="shared" si="71"/>
        <v>188.76576</v>
      </c>
      <c r="K262" s="47">
        <f t="shared" si="73"/>
        <v>578.84038170417625</v>
      </c>
      <c r="L262" s="15">
        <f t="shared" si="72"/>
        <v>489.34767999999997</v>
      </c>
      <c r="M262" s="47">
        <f t="shared" si="77"/>
        <v>304.24576000000002</v>
      </c>
      <c r="N262" s="15">
        <f t="shared" si="78"/>
        <v>0.84539312644238995</v>
      </c>
      <c r="O262" s="4">
        <v>445.68</v>
      </c>
      <c r="Q262" s="14">
        <v>1</v>
      </c>
      <c r="R262" s="43">
        <f t="shared" si="74"/>
        <v>0</v>
      </c>
      <c r="S262" s="23">
        <f t="shared" si="80"/>
        <v>578.84038170417625</v>
      </c>
      <c r="T262" s="43">
        <f t="shared" si="81"/>
        <v>309.18446851362717</v>
      </c>
      <c r="U262" s="15">
        <f t="shared" si="82"/>
        <v>489.34767999999997</v>
      </c>
      <c r="V262" s="43">
        <f t="shared" si="75"/>
        <v>0</v>
      </c>
      <c r="W262" s="23">
        <f t="shared" si="76"/>
        <v>309.18446851362717</v>
      </c>
      <c r="X262" s="43">
        <f t="shared" si="87"/>
        <v>-4.0750388841831295</v>
      </c>
      <c r="Y262" s="23">
        <f t="shared" si="83"/>
        <v>174.24576000000002</v>
      </c>
      <c r="Z262" s="47">
        <f t="shared" si="84"/>
        <v>519.44464267076614</v>
      </c>
      <c r="AA262" s="6">
        <f t="shared" si="85"/>
        <v>0.94205934531152302</v>
      </c>
      <c r="AB262" s="4" t="s">
        <v>277</v>
      </c>
      <c r="AT262" s="1">
        <v>0.9</v>
      </c>
      <c r="AU262" s="1">
        <v>1</v>
      </c>
    </row>
    <row r="263" spans="2:47" x14ac:dyDescent="0.25">
      <c r="B263" s="16" t="s">
        <v>278</v>
      </c>
      <c r="C263" s="4">
        <v>253.24</v>
      </c>
      <c r="D263" s="8">
        <v>231.07</v>
      </c>
      <c r="E263" s="8">
        <v>115.44</v>
      </c>
      <c r="F263" s="15">
        <f t="shared" si="79"/>
        <v>258.30164246477409</v>
      </c>
      <c r="G263" s="8">
        <v>0.89</v>
      </c>
      <c r="H263" s="34">
        <v>314.6096</v>
      </c>
      <c r="I263" s="47">
        <f t="shared" si="86"/>
        <v>251.68768</v>
      </c>
      <c r="J263" s="15">
        <f t="shared" si="71"/>
        <v>188.76576</v>
      </c>
      <c r="K263" s="47">
        <f t="shared" si="73"/>
        <v>572.91124246477409</v>
      </c>
      <c r="L263" s="15">
        <f t="shared" si="72"/>
        <v>482.75767999999999</v>
      </c>
      <c r="M263" s="47">
        <f t="shared" si="77"/>
        <v>304.20576</v>
      </c>
      <c r="N263" s="15">
        <f t="shared" si="78"/>
        <v>0.84263956476588564</v>
      </c>
      <c r="O263" s="4">
        <v>444.63</v>
      </c>
      <c r="Q263" s="14">
        <v>1</v>
      </c>
      <c r="R263" s="43">
        <f t="shared" si="74"/>
        <v>0</v>
      </c>
      <c r="S263" s="23">
        <f t="shared" si="80"/>
        <v>572.91124246477409</v>
      </c>
      <c r="T263" s="43">
        <f t="shared" si="81"/>
        <v>308.50010396035321</v>
      </c>
      <c r="U263" s="15">
        <f t="shared" si="82"/>
        <v>482.75767999999999</v>
      </c>
      <c r="V263" s="43">
        <f t="shared" si="75"/>
        <v>0</v>
      </c>
      <c r="W263" s="23">
        <f t="shared" si="76"/>
        <v>308.50010396035321</v>
      </c>
      <c r="X263" s="43">
        <f t="shared" si="87"/>
        <v>-0.68436455327395151</v>
      </c>
      <c r="Y263" s="23">
        <f t="shared" si="83"/>
        <v>174.20576</v>
      </c>
      <c r="Z263" s="47">
        <f t="shared" si="84"/>
        <v>513.22765359649122</v>
      </c>
      <c r="AA263" s="6">
        <f t="shared" si="85"/>
        <v>0.94063068624036528</v>
      </c>
      <c r="AB263" s="4" t="s">
        <v>278</v>
      </c>
      <c r="AT263" s="1">
        <v>0.9</v>
      </c>
      <c r="AU263" s="1">
        <v>1</v>
      </c>
    </row>
    <row r="264" spans="2:47" x14ac:dyDescent="0.25">
      <c r="B264" s="16" t="s">
        <v>279</v>
      </c>
      <c r="C264" s="4">
        <v>357</v>
      </c>
      <c r="D264" s="8">
        <v>231.76</v>
      </c>
      <c r="E264" s="8">
        <v>111.99</v>
      </c>
      <c r="F264" s="15">
        <f t="shared" si="79"/>
        <v>257.39941278099298</v>
      </c>
      <c r="G264" s="8">
        <v>0.9</v>
      </c>
      <c r="H264" s="34">
        <v>314.6096</v>
      </c>
      <c r="I264" s="47">
        <f t="shared" si="86"/>
        <v>251.68768</v>
      </c>
      <c r="J264" s="15">
        <f t="shared" si="71"/>
        <v>188.76576</v>
      </c>
      <c r="K264" s="47">
        <f t="shared" si="73"/>
        <v>572.00901278099298</v>
      </c>
      <c r="L264" s="15">
        <f t="shared" si="72"/>
        <v>483.44767999999999</v>
      </c>
      <c r="M264" s="47">
        <f t="shared" si="77"/>
        <v>300.75576000000001</v>
      </c>
      <c r="N264" s="15">
        <f t="shared" si="78"/>
        <v>0.84517493465631677</v>
      </c>
      <c r="O264" s="4">
        <v>442.33</v>
      </c>
      <c r="Q264" s="14">
        <v>1</v>
      </c>
      <c r="R264" s="43">
        <f t="shared" si="74"/>
        <v>0</v>
      </c>
      <c r="S264" s="23">
        <f t="shared" si="80"/>
        <v>572.00901278099298</v>
      </c>
      <c r="T264" s="43">
        <f t="shared" si="81"/>
        <v>305.73297402358122</v>
      </c>
      <c r="U264" s="15">
        <f t="shared" si="82"/>
        <v>483.44767999999999</v>
      </c>
      <c r="V264" s="43">
        <f t="shared" si="75"/>
        <v>0</v>
      </c>
      <c r="W264" s="23">
        <f t="shared" si="76"/>
        <v>305.73297402358122</v>
      </c>
      <c r="X264" s="43">
        <f t="shared" si="87"/>
        <v>-2.7671299367719939</v>
      </c>
      <c r="Y264" s="23">
        <f t="shared" si="83"/>
        <v>170.75576000000001</v>
      </c>
      <c r="Z264" s="47">
        <f t="shared" si="84"/>
        <v>512.71745520370189</v>
      </c>
      <c r="AA264" s="6">
        <f t="shared" si="85"/>
        <v>0.94291246590761557</v>
      </c>
      <c r="AB264" s="4" t="s">
        <v>279</v>
      </c>
      <c r="AT264" s="1">
        <v>0.9</v>
      </c>
      <c r="AU264" s="1">
        <v>1</v>
      </c>
    </row>
    <row r="265" spans="2:47" x14ac:dyDescent="0.25">
      <c r="B265" s="16" t="s">
        <v>280</v>
      </c>
      <c r="C265" s="4">
        <v>364.82</v>
      </c>
      <c r="D265" s="8">
        <v>228.07</v>
      </c>
      <c r="E265" s="8">
        <v>109.49</v>
      </c>
      <c r="F265" s="15">
        <f t="shared" si="79"/>
        <v>252.99008873866975</v>
      </c>
      <c r="G265" s="8">
        <v>0.89</v>
      </c>
      <c r="H265" s="34">
        <v>314.6096</v>
      </c>
      <c r="I265" s="47">
        <f t="shared" si="86"/>
        <v>251.68768</v>
      </c>
      <c r="J265" s="15">
        <f t="shared" si="71"/>
        <v>188.76576</v>
      </c>
      <c r="K265" s="47">
        <f t="shared" si="73"/>
        <v>567.59968873866978</v>
      </c>
      <c r="L265" s="15">
        <f t="shared" si="72"/>
        <v>479.75767999999999</v>
      </c>
      <c r="M265" s="47">
        <f t="shared" si="77"/>
        <v>298.25576000000001</v>
      </c>
      <c r="N265" s="15">
        <f t="shared" si="78"/>
        <v>0.84523950509227042</v>
      </c>
      <c r="O265" s="4">
        <v>441.53</v>
      </c>
      <c r="Q265" s="14">
        <v>1</v>
      </c>
      <c r="R265" s="43">
        <f t="shared" si="74"/>
        <v>0</v>
      </c>
      <c r="S265" s="23">
        <f t="shared" si="80"/>
        <v>567.59968873866978</v>
      </c>
      <c r="T265" s="43">
        <f t="shared" si="81"/>
        <v>303.31827366192829</v>
      </c>
      <c r="U265" s="15">
        <f t="shared" si="82"/>
        <v>479.75767999999999</v>
      </c>
      <c r="V265" s="43">
        <f t="shared" si="75"/>
        <v>0</v>
      </c>
      <c r="W265" s="23">
        <f t="shared" si="76"/>
        <v>303.31827366192829</v>
      </c>
      <c r="X265" s="43">
        <f t="shared" si="87"/>
        <v>-2.4147003616529332</v>
      </c>
      <c r="Y265" s="23">
        <f t="shared" si="83"/>
        <v>168.25576000000001</v>
      </c>
      <c r="Z265" s="47">
        <f t="shared" si="84"/>
        <v>508.4067587003147</v>
      </c>
      <c r="AA265" s="6">
        <f t="shared" si="85"/>
        <v>0.94364929613927073</v>
      </c>
      <c r="AB265" s="4" t="s">
        <v>280</v>
      </c>
      <c r="AT265" s="1">
        <v>0.9</v>
      </c>
      <c r="AU265" s="1">
        <v>1</v>
      </c>
    </row>
    <row r="266" spans="2:47" x14ac:dyDescent="0.25">
      <c r="B266" s="16" t="s">
        <v>281</v>
      </c>
      <c r="C266" s="4">
        <v>370.68</v>
      </c>
      <c r="D266" s="8">
        <v>218.93</v>
      </c>
      <c r="E266" s="8">
        <v>110.66</v>
      </c>
      <c r="F266" s="15">
        <f t="shared" si="79"/>
        <v>245.30792995743127</v>
      </c>
      <c r="G266" s="8">
        <v>0.89</v>
      </c>
      <c r="H266" s="34">
        <v>314.6096</v>
      </c>
      <c r="I266" s="47">
        <f t="shared" si="86"/>
        <v>251.68768</v>
      </c>
      <c r="J266" s="15">
        <f t="shared" ref="J266:J329" si="88">SQRT((H266)^2-(I266)^2)</f>
        <v>188.76576</v>
      </c>
      <c r="K266" s="47">
        <f t="shared" si="73"/>
        <v>559.91752995743127</v>
      </c>
      <c r="L266" s="15">
        <f t="shared" si="72"/>
        <v>470.61768000000001</v>
      </c>
      <c r="M266" s="47">
        <f t="shared" si="77"/>
        <v>299.42575999999997</v>
      </c>
      <c r="N266" s="15">
        <f t="shared" si="78"/>
        <v>0.84051249482362078</v>
      </c>
      <c r="O266" s="4">
        <v>441.06</v>
      </c>
      <c r="Q266" s="14">
        <v>1</v>
      </c>
      <c r="R266" s="43">
        <f t="shared" si="74"/>
        <v>0</v>
      </c>
      <c r="S266" s="23">
        <f t="shared" si="80"/>
        <v>559.91752995743127</v>
      </c>
      <c r="T266" s="43">
        <f t="shared" si="81"/>
        <v>303.35892870500538</v>
      </c>
      <c r="U266" s="15">
        <f t="shared" si="82"/>
        <v>470.61768000000001</v>
      </c>
      <c r="V266" s="43">
        <f t="shared" si="75"/>
        <v>0</v>
      </c>
      <c r="W266" s="23">
        <f t="shared" si="76"/>
        <v>303.35892870500538</v>
      </c>
      <c r="X266" s="43">
        <f t="shared" si="87"/>
        <v>4.0655043077094888E-2</v>
      </c>
      <c r="Y266" s="23">
        <f t="shared" si="83"/>
        <v>169.42575999999997</v>
      </c>
      <c r="Z266" s="47">
        <f t="shared" si="84"/>
        <v>500.18605426397085</v>
      </c>
      <c r="AA266" s="6">
        <f t="shared" si="85"/>
        <v>0.94088524857519062</v>
      </c>
      <c r="AB266" s="4" t="s">
        <v>281</v>
      </c>
      <c r="AT266" s="1">
        <v>0.9</v>
      </c>
      <c r="AU266" s="1">
        <v>1</v>
      </c>
    </row>
    <row r="267" spans="2:47" x14ac:dyDescent="0.25">
      <c r="B267" s="16" t="s">
        <v>282</v>
      </c>
      <c r="C267" s="4">
        <v>393.34</v>
      </c>
      <c r="D267" s="8">
        <v>221.11</v>
      </c>
      <c r="E267" s="8">
        <v>108.51</v>
      </c>
      <c r="F267" s="15">
        <f t="shared" si="79"/>
        <v>246.30073528107869</v>
      </c>
      <c r="G267" s="8">
        <v>0.89</v>
      </c>
      <c r="H267" s="34">
        <v>314.6096</v>
      </c>
      <c r="I267" s="47">
        <f t="shared" si="86"/>
        <v>251.68768</v>
      </c>
      <c r="J267" s="15">
        <f t="shared" si="88"/>
        <v>188.76576</v>
      </c>
      <c r="K267" s="47">
        <f t="shared" si="73"/>
        <v>560.91033528107869</v>
      </c>
      <c r="L267" s="15">
        <f t="shared" ref="L267:L330" si="89">D267+I267</f>
        <v>472.79768000000001</v>
      </c>
      <c r="M267" s="47">
        <f t="shared" si="77"/>
        <v>297.27575999999999</v>
      </c>
      <c r="N267" s="15">
        <f t="shared" si="78"/>
        <v>0.84291133584314437</v>
      </c>
      <c r="O267" s="4">
        <v>440.51</v>
      </c>
      <c r="Q267" s="14">
        <v>1</v>
      </c>
      <c r="R267" s="43">
        <f t="shared" si="74"/>
        <v>0</v>
      </c>
      <c r="S267" s="23">
        <f t="shared" si="80"/>
        <v>560.91033528107869</v>
      </c>
      <c r="T267" s="43">
        <f t="shared" si="81"/>
        <v>301.79920147632873</v>
      </c>
      <c r="U267" s="15">
        <f t="shared" si="82"/>
        <v>472.79768000000001</v>
      </c>
      <c r="V267" s="43">
        <f t="shared" si="75"/>
        <v>0</v>
      </c>
      <c r="W267" s="23">
        <f t="shared" si="76"/>
        <v>301.79920147632873</v>
      </c>
      <c r="X267" s="43">
        <f t="shared" si="87"/>
        <v>-1.5597272286766497</v>
      </c>
      <c r="Y267" s="23">
        <f t="shared" si="83"/>
        <v>167.27575999999999</v>
      </c>
      <c r="Z267" s="47">
        <f t="shared" si="84"/>
        <v>501.51652624510791</v>
      </c>
      <c r="AA267" s="6">
        <f t="shared" si="85"/>
        <v>0.94273599225108673</v>
      </c>
      <c r="AB267" s="4" t="s">
        <v>282</v>
      </c>
      <c r="AT267" s="1">
        <v>0.9</v>
      </c>
      <c r="AU267" s="1">
        <v>1</v>
      </c>
    </row>
    <row r="268" spans="2:47" x14ac:dyDescent="0.25">
      <c r="B268" s="16" t="s">
        <v>283</v>
      </c>
      <c r="C268" s="4">
        <v>372.4</v>
      </c>
      <c r="D268" s="8">
        <v>244.51</v>
      </c>
      <c r="E268" s="8">
        <v>109.63</v>
      </c>
      <c r="F268" s="15">
        <f t="shared" si="79"/>
        <v>267.96245445957533</v>
      </c>
      <c r="G268" s="8">
        <v>0.91</v>
      </c>
      <c r="H268" s="34">
        <v>314.6096</v>
      </c>
      <c r="I268" s="47">
        <f t="shared" si="86"/>
        <v>251.68768</v>
      </c>
      <c r="J268" s="15">
        <f t="shared" si="88"/>
        <v>188.76576</v>
      </c>
      <c r="K268" s="47">
        <f t="shared" ref="K268:K331" si="90">F268+H268</f>
        <v>582.57205445957538</v>
      </c>
      <c r="L268" s="15">
        <f t="shared" si="89"/>
        <v>496.19767999999999</v>
      </c>
      <c r="M268" s="47">
        <f t="shared" si="77"/>
        <v>298.39576</v>
      </c>
      <c r="N268" s="15">
        <f t="shared" si="78"/>
        <v>0.85173615212336129</v>
      </c>
      <c r="O268" s="4">
        <v>439.74</v>
      </c>
      <c r="Q268" s="14">
        <v>1</v>
      </c>
      <c r="R268" s="43">
        <f t="shared" si="74"/>
        <v>0</v>
      </c>
      <c r="S268" s="23">
        <f t="shared" si="80"/>
        <v>582.57205445957538</v>
      </c>
      <c r="T268" s="43">
        <f t="shared" si="81"/>
        <v>305.25081654250829</v>
      </c>
      <c r="U268" s="15">
        <f t="shared" si="82"/>
        <v>496.19767999999999</v>
      </c>
      <c r="V268" s="43">
        <f t="shared" si="75"/>
        <v>0</v>
      </c>
      <c r="W268" s="23">
        <f t="shared" si="76"/>
        <v>305.25081654250829</v>
      </c>
      <c r="X268" s="43">
        <f t="shared" si="87"/>
        <v>3.4516150661795564</v>
      </c>
      <c r="Y268" s="23">
        <f t="shared" si="83"/>
        <v>168.39576</v>
      </c>
      <c r="Z268" s="47">
        <f t="shared" si="84"/>
        <v>523.99357784553047</v>
      </c>
      <c r="AA268" s="6">
        <f t="shared" si="85"/>
        <v>0.94695374328857806</v>
      </c>
      <c r="AB268" s="4" t="s">
        <v>283</v>
      </c>
      <c r="AT268" s="1">
        <v>0.9</v>
      </c>
      <c r="AU268" s="1">
        <v>1</v>
      </c>
    </row>
    <row r="269" spans="2:47" x14ac:dyDescent="0.25">
      <c r="B269" s="16" t="s">
        <v>284</v>
      </c>
      <c r="C269" s="4">
        <v>276.54000000000002</v>
      </c>
      <c r="D269" s="8">
        <v>270.70999999999998</v>
      </c>
      <c r="E269" s="8">
        <v>112.94</v>
      </c>
      <c r="F269" s="15">
        <f t="shared" si="79"/>
        <v>293.32464557210324</v>
      </c>
      <c r="G269" s="8">
        <v>0.92</v>
      </c>
      <c r="H269" s="34">
        <v>314.6096</v>
      </c>
      <c r="I269" s="47">
        <f t="shared" si="86"/>
        <v>251.68768</v>
      </c>
      <c r="J269" s="15">
        <f t="shared" si="88"/>
        <v>188.76576</v>
      </c>
      <c r="K269" s="47">
        <f t="shared" si="90"/>
        <v>607.93424557210324</v>
      </c>
      <c r="L269" s="15">
        <f t="shared" si="89"/>
        <v>522.39768000000004</v>
      </c>
      <c r="M269" s="47">
        <f t="shared" si="77"/>
        <v>301.70576</v>
      </c>
      <c r="N269" s="15">
        <f t="shared" si="78"/>
        <v>0.85929964269144266</v>
      </c>
      <c r="O269" s="4">
        <v>442.08</v>
      </c>
      <c r="Q269" s="14">
        <v>1</v>
      </c>
      <c r="R269" s="43">
        <f t="shared" si="74"/>
        <v>0</v>
      </c>
      <c r="S269" s="23">
        <f t="shared" si="80"/>
        <v>607.93424557210324</v>
      </c>
      <c r="T269" s="43">
        <f t="shared" si="81"/>
        <v>310.94165187369123</v>
      </c>
      <c r="U269" s="15">
        <f t="shared" si="82"/>
        <v>522.39768000000004</v>
      </c>
      <c r="V269" s="43">
        <f t="shared" si="75"/>
        <v>0</v>
      </c>
      <c r="W269" s="23">
        <f t="shared" si="76"/>
        <v>310.94165187369123</v>
      </c>
      <c r="X269" s="43">
        <f t="shared" si="87"/>
        <v>5.6908353311829387</v>
      </c>
      <c r="Y269" s="23">
        <f t="shared" si="83"/>
        <v>171.70576</v>
      </c>
      <c r="Z269" s="47">
        <f t="shared" si="84"/>
        <v>549.8929023787814</v>
      </c>
      <c r="AA269" s="6">
        <f t="shared" si="85"/>
        <v>0.94999895023223646</v>
      </c>
      <c r="AB269" s="4" t="s">
        <v>284</v>
      </c>
      <c r="AT269" s="1">
        <v>0.9</v>
      </c>
      <c r="AU269" s="1">
        <v>1</v>
      </c>
    </row>
    <row r="270" spans="2:47" x14ac:dyDescent="0.25">
      <c r="B270" s="16" t="s">
        <v>285</v>
      </c>
      <c r="C270" s="4">
        <v>412.5</v>
      </c>
      <c r="D270" s="8">
        <v>246</v>
      </c>
      <c r="E270" s="8">
        <v>108.73</v>
      </c>
      <c r="F270" s="15">
        <f t="shared" si="79"/>
        <v>268.95764146050954</v>
      </c>
      <c r="G270" s="8">
        <v>0.91</v>
      </c>
      <c r="H270" s="34">
        <v>314.6096</v>
      </c>
      <c r="I270" s="47">
        <f t="shared" si="86"/>
        <v>251.68768</v>
      </c>
      <c r="J270" s="15">
        <f t="shared" si="88"/>
        <v>188.76576</v>
      </c>
      <c r="K270" s="47">
        <f t="shared" si="90"/>
        <v>583.56724146050954</v>
      </c>
      <c r="L270" s="15">
        <f t="shared" si="89"/>
        <v>497.68768</v>
      </c>
      <c r="M270" s="47">
        <f t="shared" si="77"/>
        <v>297.49576000000002</v>
      </c>
      <c r="N270" s="15">
        <f t="shared" si="78"/>
        <v>0.85283690488592812</v>
      </c>
      <c r="O270" s="4">
        <v>443.1</v>
      </c>
      <c r="Q270" s="14">
        <v>1</v>
      </c>
      <c r="R270" s="43">
        <f t="shared" ref="R270:R333" si="91">DEGREES(ACOS(Q270))</f>
        <v>0</v>
      </c>
      <c r="S270" s="23">
        <f t="shared" si="80"/>
        <v>583.56724146050954</v>
      </c>
      <c r="T270" s="43">
        <f t="shared" si="81"/>
        <v>304.72561179206156</v>
      </c>
      <c r="U270" s="15">
        <f t="shared" si="82"/>
        <v>497.68768</v>
      </c>
      <c r="V270" s="43">
        <f t="shared" ref="V270:V333" si="92">U270*SIN(ACOS(Q270))</f>
        <v>0</v>
      </c>
      <c r="W270" s="23">
        <f t="shared" ref="W270:W333" si="93">T270-V270</f>
        <v>304.72561179206156</v>
      </c>
      <c r="X270" s="43">
        <f t="shared" si="87"/>
        <v>-6.2160400816296715</v>
      </c>
      <c r="Y270" s="23">
        <f t="shared" si="83"/>
        <v>167.49576000000002</v>
      </c>
      <c r="Z270" s="47">
        <f t="shared" si="84"/>
        <v>525.11699309940445</v>
      </c>
      <c r="AA270" s="6">
        <f t="shared" si="85"/>
        <v>0.94776532951731751</v>
      </c>
      <c r="AB270" s="4" t="s">
        <v>285</v>
      </c>
      <c r="AT270" s="1">
        <v>0.9</v>
      </c>
      <c r="AU270" s="1">
        <v>1</v>
      </c>
    </row>
    <row r="271" spans="2:47" x14ac:dyDescent="0.25">
      <c r="B271" s="16" t="s">
        <v>286</v>
      </c>
      <c r="C271" s="4">
        <v>288.58</v>
      </c>
      <c r="D271" s="8">
        <v>253.66</v>
      </c>
      <c r="E271" s="8">
        <v>112.39</v>
      </c>
      <c r="F271" s="15">
        <f t="shared" si="79"/>
        <v>277.44352163999071</v>
      </c>
      <c r="G271" s="8">
        <v>0.91</v>
      </c>
      <c r="H271" s="34">
        <v>314.6096</v>
      </c>
      <c r="I271" s="47">
        <f t="shared" si="86"/>
        <v>251.68768</v>
      </c>
      <c r="J271" s="15">
        <f t="shared" si="88"/>
        <v>188.76576</v>
      </c>
      <c r="K271" s="47">
        <f t="shared" si="90"/>
        <v>592.05312163999065</v>
      </c>
      <c r="L271" s="15">
        <f t="shared" si="89"/>
        <v>505.34767999999997</v>
      </c>
      <c r="M271" s="47">
        <f t="shared" si="77"/>
        <v>301.15575999999999</v>
      </c>
      <c r="N271" s="15">
        <f t="shared" si="78"/>
        <v>0.8535512465506202</v>
      </c>
      <c r="O271" s="4">
        <v>442.71</v>
      </c>
      <c r="Q271" s="14">
        <v>1</v>
      </c>
      <c r="R271" s="43">
        <f t="shared" si="91"/>
        <v>0</v>
      </c>
      <c r="S271" s="23">
        <f t="shared" si="80"/>
        <v>592.05312163999065</v>
      </c>
      <c r="T271" s="43">
        <f t="shared" si="81"/>
        <v>308.46494316579174</v>
      </c>
      <c r="U271" s="15">
        <f t="shared" si="82"/>
        <v>505.34767999999997</v>
      </c>
      <c r="V271" s="43">
        <f t="shared" si="92"/>
        <v>0</v>
      </c>
      <c r="W271" s="23">
        <f t="shared" si="93"/>
        <v>308.46494316579174</v>
      </c>
      <c r="X271" s="43">
        <f t="shared" si="87"/>
        <v>3.739331373730181</v>
      </c>
      <c r="Y271" s="23">
        <f t="shared" si="83"/>
        <v>171.15575999999999</v>
      </c>
      <c r="Z271" s="47">
        <f t="shared" si="84"/>
        <v>533.54528567175998</v>
      </c>
      <c r="AA271" s="6">
        <f t="shared" si="85"/>
        <v>0.94715049232183202</v>
      </c>
      <c r="AB271" s="4" t="s">
        <v>286</v>
      </c>
      <c r="AT271" s="1">
        <v>0.9</v>
      </c>
      <c r="AU271" s="1">
        <v>1</v>
      </c>
    </row>
    <row r="272" spans="2:47" x14ac:dyDescent="0.25">
      <c r="B272" s="16" t="s">
        <v>287</v>
      </c>
      <c r="C272" s="4">
        <v>343.46</v>
      </c>
      <c r="D272" s="8">
        <v>229.58</v>
      </c>
      <c r="E272" s="8">
        <v>108.85</v>
      </c>
      <c r="F272" s="15">
        <f t="shared" si="79"/>
        <v>254.07734826229591</v>
      </c>
      <c r="G272" s="8">
        <v>0.9</v>
      </c>
      <c r="H272" s="34">
        <v>314.6096</v>
      </c>
      <c r="I272" s="47">
        <f t="shared" si="86"/>
        <v>251.68768</v>
      </c>
      <c r="J272" s="15">
        <f t="shared" si="88"/>
        <v>188.76576</v>
      </c>
      <c r="K272" s="47">
        <f t="shared" si="90"/>
        <v>568.68694826229591</v>
      </c>
      <c r="L272" s="15">
        <f t="shared" si="89"/>
        <v>481.26768000000004</v>
      </c>
      <c r="M272" s="47">
        <f t="shared" si="77"/>
        <v>297.61576000000002</v>
      </c>
      <c r="N272" s="15">
        <f t="shared" si="78"/>
        <v>0.84627875049811163</v>
      </c>
      <c r="O272" s="4">
        <v>442.14</v>
      </c>
      <c r="Q272" s="14">
        <v>1</v>
      </c>
      <c r="R272" s="43">
        <f t="shared" si="91"/>
        <v>0</v>
      </c>
      <c r="S272" s="23">
        <f t="shared" si="80"/>
        <v>568.68694826229591</v>
      </c>
      <c r="T272" s="43">
        <f t="shared" si="81"/>
        <v>302.96248168923614</v>
      </c>
      <c r="U272" s="15">
        <f t="shared" si="82"/>
        <v>481.26768000000004</v>
      </c>
      <c r="V272" s="43">
        <f t="shared" si="92"/>
        <v>0</v>
      </c>
      <c r="W272" s="23">
        <f t="shared" si="93"/>
        <v>302.96248168923614</v>
      </c>
      <c r="X272" s="43">
        <f t="shared" si="87"/>
        <v>-5.5024614765555953</v>
      </c>
      <c r="Y272" s="23">
        <f t="shared" si="83"/>
        <v>167.61576000000002</v>
      </c>
      <c r="Z272" s="47">
        <f t="shared" si="84"/>
        <v>509.62105805486493</v>
      </c>
      <c r="AA272" s="6">
        <f t="shared" si="85"/>
        <v>0.94436380207072912</v>
      </c>
      <c r="AB272" s="4" t="s">
        <v>287</v>
      </c>
      <c r="AT272" s="1">
        <v>0.9</v>
      </c>
      <c r="AU272" s="1">
        <v>1</v>
      </c>
    </row>
    <row r="273" spans="2:47" x14ac:dyDescent="0.25">
      <c r="B273" s="16" t="s">
        <v>288</v>
      </c>
      <c r="C273" s="4">
        <v>308.72000000000003</v>
      </c>
      <c r="D273" s="8">
        <v>258.89</v>
      </c>
      <c r="E273" s="8">
        <v>113.3</v>
      </c>
      <c r="F273" s="15">
        <f t="shared" si="79"/>
        <v>282.59674821200616</v>
      </c>
      <c r="G273" s="8">
        <v>0.91</v>
      </c>
      <c r="H273" s="34">
        <v>314.6096</v>
      </c>
      <c r="I273" s="47">
        <f t="shared" si="86"/>
        <v>251.68768</v>
      </c>
      <c r="J273" s="15">
        <f t="shared" si="88"/>
        <v>188.76576</v>
      </c>
      <c r="K273" s="47">
        <f t="shared" si="90"/>
        <v>597.20634821200611</v>
      </c>
      <c r="L273" s="15">
        <f t="shared" si="89"/>
        <v>510.57767999999999</v>
      </c>
      <c r="M273" s="47">
        <f t="shared" si="77"/>
        <v>302.06576000000001</v>
      </c>
      <c r="N273" s="15">
        <f t="shared" si="78"/>
        <v>0.85494349068564612</v>
      </c>
      <c r="O273" s="4">
        <v>443.79</v>
      </c>
      <c r="Q273" s="14">
        <v>1</v>
      </c>
      <c r="R273" s="43">
        <f t="shared" si="91"/>
        <v>0</v>
      </c>
      <c r="S273" s="23">
        <f t="shared" si="80"/>
        <v>597.20634821200611</v>
      </c>
      <c r="T273" s="43">
        <f t="shared" si="81"/>
        <v>309.78356158863158</v>
      </c>
      <c r="U273" s="15">
        <f t="shared" si="82"/>
        <v>510.57767999999999</v>
      </c>
      <c r="V273" s="43">
        <f t="shared" si="92"/>
        <v>0</v>
      </c>
      <c r="W273" s="23">
        <f t="shared" si="93"/>
        <v>309.78356158863158</v>
      </c>
      <c r="X273" s="43">
        <f t="shared" si="87"/>
        <v>6.8210798993954427</v>
      </c>
      <c r="Y273" s="23">
        <f t="shared" si="83"/>
        <v>172.06576000000001</v>
      </c>
      <c r="Z273" s="47">
        <f t="shared" si="84"/>
        <v>538.79141889840821</v>
      </c>
      <c r="AA273" s="6">
        <f t="shared" si="85"/>
        <v>0.94763513688452405</v>
      </c>
      <c r="AB273" s="4" t="s">
        <v>288</v>
      </c>
      <c r="AT273" s="1">
        <v>0.9</v>
      </c>
      <c r="AU273" s="1">
        <v>1</v>
      </c>
    </row>
    <row r="274" spans="2:47" x14ac:dyDescent="0.25">
      <c r="B274" s="16" t="s">
        <v>289</v>
      </c>
      <c r="C274" s="4">
        <v>335.8</v>
      </c>
      <c r="D274" s="8">
        <v>249.61</v>
      </c>
      <c r="E274" s="8">
        <v>114.33</v>
      </c>
      <c r="F274" s="15">
        <f t="shared" si="79"/>
        <v>274.54781186525599</v>
      </c>
      <c r="G274" s="8">
        <v>0.9</v>
      </c>
      <c r="H274" s="34">
        <v>314.6096</v>
      </c>
      <c r="I274" s="47">
        <f t="shared" si="86"/>
        <v>251.68768</v>
      </c>
      <c r="J274" s="15">
        <f t="shared" si="88"/>
        <v>188.76576</v>
      </c>
      <c r="K274" s="47">
        <f t="shared" si="90"/>
        <v>589.15741186525599</v>
      </c>
      <c r="L274" s="15">
        <f t="shared" si="89"/>
        <v>501.29768000000001</v>
      </c>
      <c r="M274" s="47">
        <f t="shared" si="77"/>
        <v>303.09575999999998</v>
      </c>
      <c r="N274" s="15">
        <f t="shared" si="78"/>
        <v>0.85087222854908251</v>
      </c>
      <c r="O274" s="4">
        <v>443.12</v>
      </c>
      <c r="Q274" s="14">
        <v>1</v>
      </c>
      <c r="R274" s="43">
        <f t="shared" si="91"/>
        <v>0</v>
      </c>
      <c r="S274" s="23">
        <f t="shared" si="80"/>
        <v>589.15741186525599</v>
      </c>
      <c r="T274" s="43">
        <f t="shared" si="81"/>
        <v>309.52720717633923</v>
      </c>
      <c r="U274" s="15">
        <f t="shared" si="82"/>
        <v>501.29768000000001</v>
      </c>
      <c r="V274" s="43">
        <f t="shared" si="92"/>
        <v>0</v>
      </c>
      <c r="W274" s="23">
        <f t="shared" si="93"/>
        <v>309.52720717633923</v>
      </c>
      <c r="X274" s="43">
        <f t="shared" si="87"/>
        <v>-0.25635441229235312</v>
      </c>
      <c r="Y274" s="23">
        <f t="shared" si="83"/>
        <v>173.09575999999998</v>
      </c>
      <c r="Z274" s="47">
        <f t="shared" si="84"/>
        <v>530.34093383724405</v>
      </c>
      <c r="AA274" s="6">
        <f t="shared" si="85"/>
        <v>0.94523663555987725</v>
      </c>
      <c r="AB274" s="4" t="s">
        <v>289</v>
      </c>
      <c r="AT274" s="1">
        <v>0.9</v>
      </c>
      <c r="AU274" s="1">
        <v>1</v>
      </c>
    </row>
    <row r="275" spans="2:47" x14ac:dyDescent="0.25">
      <c r="B275" s="16" t="s">
        <v>290</v>
      </c>
      <c r="C275" s="4">
        <v>352.68</v>
      </c>
      <c r="D275" s="8">
        <v>258.01</v>
      </c>
      <c r="E275" s="8">
        <v>110.89</v>
      </c>
      <c r="F275" s="15">
        <f t="shared" si="79"/>
        <v>280.83046878855578</v>
      </c>
      <c r="G275" s="8">
        <v>0.91</v>
      </c>
      <c r="H275" s="34">
        <v>314.6096</v>
      </c>
      <c r="I275" s="47">
        <f t="shared" si="86"/>
        <v>251.68768</v>
      </c>
      <c r="J275" s="15">
        <f t="shared" si="88"/>
        <v>188.76576</v>
      </c>
      <c r="K275" s="47">
        <f t="shared" si="90"/>
        <v>595.44006878855578</v>
      </c>
      <c r="L275" s="15">
        <f t="shared" si="89"/>
        <v>509.69767999999999</v>
      </c>
      <c r="M275" s="47">
        <f t="shared" ref="M275:M338" si="94">E275+J275</f>
        <v>299.65575999999999</v>
      </c>
      <c r="N275" s="15">
        <f t="shared" si="78"/>
        <v>0.85600164771745746</v>
      </c>
      <c r="O275" s="4">
        <v>442.87</v>
      </c>
      <c r="Q275" s="14">
        <v>1</v>
      </c>
      <c r="R275" s="43">
        <f t="shared" si="91"/>
        <v>0</v>
      </c>
      <c r="S275" s="23">
        <f t="shared" si="80"/>
        <v>595.44006878855578</v>
      </c>
      <c r="T275" s="43">
        <f t="shared" si="81"/>
        <v>307.82649418387894</v>
      </c>
      <c r="U275" s="15">
        <f t="shared" si="82"/>
        <v>509.69767999999999</v>
      </c>
      <c r="V275" s="43">
        <f t="shared" si="92"/>
        <v>0</v>
      </c>
      <c r="W275" s="23">
        <f t="shared" si="93"/>
        <v>307.82649418387894</v>
      </c>
      <c r="X275" s="43">
        <f t="shared" si="87"/>
        <v>-1.7007129924602964</v>
      </c>
      <c r="Y275" s="23">
        <f t="shared" si="83"/>
        <v>169.65575999999999</v>
      </c>
      <c r="Z275" s="47">
        <f t="shared" si="84"/>
        <v>537.19158770271144</v>
      </c>
      <c r="AA275" s="6">
        <f t="shared" si="85"/>
        <v>0.94881917674792982</v>
      </c>
      <c r="AB275" s="4" t="s">
        <v>290</v>
      </c>
      <c r="AT275" s="1">
        <v>0.9</v>
      </c>
      <c r="AU275" s="1">
        <v>1</v>
      </c>
    </row>
    <row r="276" spans="2:47" x14ac:dyDescent="0.25">
      <c r="B276" s="16" t="s">
        <v>291</v>
      </c>
      <c r="C276" s="4">
        <v>317.02</v>
      </c>
      <c r="D276" s="8">
        <v>246.57</v>
      </c>
      <c r="E276" s="8">
        <v>114.1</v>
      </c>
      <c r="F276" s="15">
        <f t="shared" si="79"/>
        <v>271.69021863144059</v>
      </c>
      <c r="G276" s="8">
        <v>0.9</v>
      </c>
      <c r="H276" s="34">
        <v>314.6096</v>
      </c>
      <c r="I276" s="47">
        <f t="shared" si="86"/>
        <v>251.68768</v>
      </c>
      <c r="J276" s="15">
        <f t="shared" si="88"/>
        <v>188.76576</v>
      </c>
      <c r="K276" s="47">
        <f t="shared" si="90"/>
        <v>586.29981863144053</v>
      </c>
      <c r="L276" s="15">
        <f t="shared" si="89"/>
        <v>498.25767999999999</v>
      </c>
      <c r="M276" s="47">
        <f t="shared" si="94"/>
        <v>302.86576000000002</v>
      </c>
      <c r="N276" s="15">
        <f t="shared" si="78"/>
        <v>0.84983427278392942</v>
      </c>
      <c r="O276" s="4">
        <v>442.55</v>
      </c>
      <c r="Q276" s="14">
        <v>1</v>
      </c>
      <c r="R276" s="43">
        <f t="shared" si="91"/>
        <v>0</v>
      </c>
      <c r="S276" s="23">
        <f t="shared" si="80"/>
        <v>586.29981863144053</v>
      </c>
      <c r="T276" s="43">
        <f t="shared" si="81"/>
        <v>309.00932291482349</v>
      </c>
      <c r="U276" s="15">
        <f t="shared" si="82"/>
        <v>498.25767999999999</v>
      </c>
      <c r="V276" s="43">
        <f t="shared" si="92"/>
        <v>0</v>
      </c>
      <c r="W276" s="23">
        <f t="shared" si="93"/>
        <v>309.00932291482349</v>
      </c>
      <c r="X276" s="43">
        <f t="shared" si="87"/>
        <v>1.18282873094455</v>
      </c>
      <c r="Y276" s="23">
        <f t="shared" si="83"/>
        <v>172.86576000000002</v>
      </c>
      <c r="Z276" s="47">
        <f t="shared" si="84"/>
        <v>527.3929148740624</v>
      </c>
      <c r="AA276" s="6">
        <f t="shared" si="85"/>
        <v>0.94475611246878488</v>
      </c>
      <c r="AB276" s="4" t="s">
        <v>291</v>
      </c>
      <c r="AT276" s="1">
        <v>0.9</v>
      </c>
      <c r="AU276" s="1">
        <v>1</v>
      </c>
    </row>
    <row r="277" spans="2:47" x14ac:dyDescent="0.25">
      <c r="B277" s="16" t="s">
        <v>292</v>
      </c>
      <c r="C277" s="4">
        <v>316.74</v>
      </c>
      <c r="D277" s="8">
        <v>256.44</v>
      </c>
      <c r="E277" s="8">
        <v>113.66</v>
      </c>
      <c r="F277" s="15">
        <f t="shared" si="79"/>
        <v>280.49967771817495</v>
      </c>
      <c r="G277" s="8">
        <v>0.91</v>
      </c>
      <c r="H277" s="34">
        <v>314.6096</v>
      </c>
      <c r="I277" s="47">
        <f t="shared" si="86"/>
        <v>251.68768</v>
      </c>
      <c r="J277" s="15">
        <f t="shared" si="88"/>
        <v>188.76576</v>
      </c>
      <c r="K277" s="47">
        <f t="shared" si="90"/>
        <v>595.10927771817501</v>
      </c>
      <c r="L277" s="15">
        <f t="shared" si="89"/>
        <v>508.12768</v>
      </c>
      <c r="M277" s="47">
        <f t="shared" si="94"/>
        <v>302.42575999999997</v>
      </c>
      <c r="N277" s="15">
        <f t="shared" si="78"/>
        <v>0.85383928469122816</v>
      </c>
      <c r="O277" s="4">
        <v>442.45</v>
      </c>
      <c r="Q277" s="14">
        <v>1</v>
      </c>
      <c r="R277" s="43">
        <f t="shared" si="91"/>
        <v>0</v>
      </c>
      <c r="S277" s="23">
        <f t="shared" si="80"/>
        <v>595.10927771817501</v>
      </c>
      <c r="T277" s="43">
        <f t="shared" si="81"/>
        <v>309.77623092171797</v>
      </c>
      <c r="U277" s="15">
        <f t="shared" si="82"/>
        <v>508.12768</v>
      </c>
      <c r="V277" s="43">
        <f t="shared" si="92"/>
        <v>0</v>
      </c>
      <c r="W277" s="23">
        <f t="shared" si="93"/>
        <v>309.77623092171797</v>
      </c>
      <c r="X277" s="43">
        <f t="shared" si="87"/>
        <v>0.76690800689448224</v>
      </c>
      <c r="Y277" s="23">
        <f t="shared" si="83"/>
        <v>172.42575999999997</v>
      </c>
      <c r="Z277" s="47">
        <f t="shared" si="84"/>
        <v>536.58585696397176</v>
      </c>
      <c r="AA277" s="6">
        <f t="shared" si="85"/>
        <v>0.94696435510807253</v>
      </c>
      <c r="AB277" s="4" t="s">
        <v>292</v>
      </c>
      <c r="AT277" s="1">
        <v>0.9</v>
      </c>
      <c r="AU277" s="1">
        <v>1</v>
      </c>
    </row>
    <row r="278" spans="2:47" x14ac:dyDescent="0.25">
      <c r="B278" s="16" t="s">
        <v>293</v>
      </c>
      <c r="C278" s="4">
        <v>391.8</v>
      </c>
      <c r="D278" s="8">
        <v>255.08</v>
      </c>
      <c r="E278" s="8">
        <v>113.73</v>
      </c>
      <c r="F278" s="15">
        <f t="shared" si="79"/>
        <v>279.28537251349201</v>
      </c>
      <c r="G278" s="8">
        <v>0.91</v>
      </c>
      <c r="H278" s="34">
        <v>314.6096</v>
      </c>
      <c r="I278" s="47">
        <f t="shared" si="86"/>
        <v>251.68768</v>
      </c>
      <c r="J278" s="15">
        <f t="shared" si="88"/>
        <v>188.76576</v>
      </c>
      <c r="K278" s="47">
        <f t="shared" si="90"/>
        <v>593.89497251349201</v>
      </c>
      <c r="L278" s="15">
        <f t="shared" si="89"/>
        <v>506.76768000000004</v>
      </c>
      <c r="M278" s="47">
        <f t="shared" si="94"/>
        <v>302.49576000000002</v>
      </c>
      <c r="N278" s="15">
        <f t="shared" ref="N278:N341" si="95">L278/K278</f>
        <v>0.85329511690467685</v>
      </c>
      <c r="O278" s="4">
        <v>442.1</v>
      </c>
      <c r="Q278" s="14">
        <v>1</v>
      </c>
      <c r="R278" s="43">
        <f t="shared" si="91"/>
        <v>0</v>
      </c>
      <c r="S278" s="23">
        <f t="shared" si="80"/>
        <v>593.89497251349201</v>
      </c>
      <c r="T278" s="43">
        <f t="shared" si="81"/>
        <v>309.67362962354252</v>
      </c>
      <c r="U278" s="15">
        <f t="shared" si="82"/>
        <v>506.76768000000004</v>
      </c>
      <c r="V278" s="43">
        <f t="shared" si="92"/>
        <v>0</v>
      </c>
      <c r="W278" s="23">
        <f t="shared" si="93"/>
        <v>309.67362962354252</v>
      </c>
      <c r="X278" s="43">
        <f t="shared" si="87"/>
        <v>-0.10260129817544339</v>
      </c>
      <c r="Y278" s="23">
        <f t="shared" si="83"/>
        <v>172.49576000000002</v>
      </c>
      <c r="Z278" s="47">
        <f t="shared" si="84"/>
        <v>535.32071574950282</v>
      </c>
      <c r="AA278" s="6">
        <f t="shared" si="85"/>
        <v>0.94666181429290353</v>
      </c>
      <c r="AB278" s="4" t="s">
        <v>293</v>
      </c>
      <c r="AT278" s="1">
        <v>0.9</v>
      </c>
      <c r="AU278" s="1">
        <v>1</v>
      </c>
    </row>
    <row r="279" spans="2:47" x14ac:dyDescent="0.25">
      <c r="B279" s="16" t="s">
        <v>294</v>
      </c>
      <c r="C279" s="4">
        <v>350.4</v>
      </c>
      <c r="D279" s="8">
        <v>213.63</v>
      </c>
      <c r="E279" s="8">
        <v>111.34</v>
      </c>
      <c r="F279" s="15">
        <f t="shared" si="79"/>
        <v>240.90324302507844</v>
      </c>
      <c r="G279" s="8">
        <v>0.88</v>
      </c>
      <c r="H279" s="34">
        <v>314.6096</v>
      </c>
      <c r="I279" s="47">
        <f t="shared" si="86"/>
        <v>251.68768</v>
      </c>
      <c r="J279" s="15">
        <f t="shared" si="88"/>
        <v>188.76576</v>
      </c>
      <c r="K279" s="47">
        <f t="shared" si="90"/>
        <v>555.51284302507838</v>
      </c>
      <c r="L279" s="15">
        <f t="shared" si="89"/>
        <v>465.31768</v>
      </c>
      <c r="M279" s="47">
        <f t="shared" si="94"/>
        <v>300.10576000000003</v>
      </c>
      <c r="N279" s="15">
        <f t="shared" si="95"/>
        <v>0.83763622361291368</v>
      </c>
      <c r="O279" s="4">
        <v>440.26</v>
      </c>
      <c r="Q279" s="14">
        <v>1</v>
      </c>
      <c r="R279" s="43">
        <f t="shared" si="91"/>
        <v>0</v>
      </c>
      <c r="S279" s="23">
        <f t="shared" si="80"/>
        <v>555.51284302507838</v>
      </c>
      <c r="T279" s="43">
        <f t="shared" si="81"/>
        <v>303.43693816874531</v>
      </c>
      <c r="U279" s="15">
        <f t="shared" si="82"/>
        <v>465.31768</v>
      </c>
      <c r="V279" s="43">
        <f t="shared" si="92"/>
        <v>0</v>
      </c>
      <c r="W279" s="23">
        <f t="shared" si="93"/>
        <v>303.43693816874531</v>
      </c>
      <c r="X279" s="43">
        <f t="shared" si="87"/>
        <v>-6.2366914547972101</v>
      </c>
      <c r="Y279" s="23">
        <f t="shared" si="83"/>
        <v>170.10576000000003</v>
      </c>
      <c r="Z279" s="47">
        <f t="shared" si="84"/>
        <v>495.43567988767222</v>
      </c>
      <c r="AA279" s="6">
        <f t="shared" si="85"/>
        <v>0.93920906161925855</v>
      </c>
      <c r="AB279" s="4" t="s">
        <v>294</v>
      </c>
      <c r="AT279" s="1">
        <v>0.9</v>
      </c>
      <c r="AU279" s="1">
        <v>1</v>
      </c>
    </row>
    <row r="280" spans="2:47" x14ac:dyDescent="0.25">
      <c r="B280" s="16" t="s">
        <v>295</v>
      </c>
      <c r="C280" s="4">
        <v>382.86</v>
      </c>
      <c r="D280" s="8">
        <v>233.19</v>
      </c>
      <c r="E280" s="8">
        <v>112.36</v>
      </c>
      <c r="F280" s="15">
        <f t="shared" si="79"/>
        <v>258.84811318609223</v>
      </c>
      <c r="G280" s="8">
        <v>0.89</v>
      </c>
      <c r="H280" s="34">
        <v>314.6096</v>
      </c>
      <c r="I280" s="47">
        <f t="shared" si="86"/>
        <v>251.68768</v>
      </c>
      <c r="J280" s="15">
        <f t="shared" si="88"/>
        <v>188.76576</v>
      </c>
      <c r="K280" s="47">
        <f t="shared" si="90"/>
        <v>573.45771318609218</v>
      </c>
      <c r="L280" s="15">
        <f t="shared" si="89"/>
        <v>484.87768</v>
      </c>
      <c r="M280" s="47">
        <f t="shared" si="94"/>
        <v>301.12576000000001</v>
      </c>
      <c r="N280" s="15">
        <f t="shared" si="95"/>
        <v>0.84553345233784105</v>
      </c>
      <c r="O280" s="4">
        <v>438.56</v>
      </c>
      <c r="Q280" s="14">
        <v>1</v>
      </c>
      <c r="R280" s="43">
        <f t="shared" si="91"/>
        <v>0</v>
      </c>
      <c r="S280" s="23">
        <f t="shared" si="80"/>
        <v>573.45771318609218</v>
      </c>
      <c r="T280" s="43">
        <f t="shared" si="81"/>
        <v>306.18194631695701</v>
      </c>
      <c r="U280" s="15">
        <f t="shared" si="82"/>
        <v>484.87768</v>
      </c>
      <c r="V280" s="43">
        <f t="shared" si="92"/>
        <v>0</v>
      </c>
      <c r="W280" s="23">
        <f t="shared" si="93"/>
        <v>306.18194631695701</v>
      </c>
      <c r="X280" s="43">
        <f t="shared" si="87"/>
        <v>2.7450081482116957</v>
      </c>
      <c r="Y280" s="23">
        <f t="shared" si="83"/>
        <v>171.12576000000001</v>
      </c>
      <c r="Z280" s="47">
        <f t="shared" si="84"/>
        <v>514.18906084995626</v>
      </c>
      <c r="AA280" s="6">
        <f t="shared" si="85"/>
        <v>0.94299493497293685</v>
      </c>
      <c r="AB280" s="4" t="s">
        <v>295</v>
      </c>
      <c r="AT280" s="1">
        <v>0.9</v>
      </c>
      <c r="AU280" s="1">
        <v>1</v>
      </c>
    </row>
    <row r="281" spans="2:47" x14ac:dyDescent="0.25">
      <c r="B281" s="16" t="s">
        <v>296</v>
      </c>
      <c r="C281" s="4">
        <v>300.74</v>
      </c>
      <c r="D281" s="8">
        <v>217.1</v>
      </c>
      <c r="E281" s="8">
        <v>111.95</v>
      </c>
      <c r="F281" s="15">
        <f t="shared" si="79"/>
        <v>244.26463620426105</v>
      </c>
      <c r="G281" s="8">
        <v>0.88</v>
      </c>
      <c r="H281" s="34">
        <v>314.6096</v>
      </c>
      <c r="I281" s="47">
        <f t="shared" si="86"/>
        <v>251.68768</v>
      </c>
      <c r="J281" s="15">
        <f t="shared" si="88"/>
        <v>188.76576</v>
      </c>
      <c r="K281" s="47">
        <f t="shared" si="90"/>
        <v>558.87423620426102</v>
      </c>
      <c r="L281" s="15">
        <f t="shared" si="89"/>
        <v>468.78768000000002</v>
      </c>
      <c r="M281" s="47">
        <f t="shared" si="94"/>
        <v>300.71575999999999</v>
      </c>
      <c r="N281" s="15">
        <f t="shared" si="95"/>
        <v>0.8388071047681368</v>
      </c>
      <c r="O281" s="4">
        <v>438.93</v>
      </c>
      <c r="Q281" s="14">
        <v>1</v>
      </c>
      <c r="R281" s="43">
        <f t="shared" si="91"/>
        <v>0</v>
      </c>
      <c r="S281" s="23">
        <f t="shared" si="80"/>
        <v>558.87423620426102</v>
      </c>
      <c r="T281" s="43">
        <f t="shared" si="81"/>
        <v>304.26719010289906</v>
      </c>
      <c r="U281" s="15">
        <f t="shared" si="82"/>
        <v>468.78768000000002</v>
      </c>
      <c r="V281" s="43">
        <f t="shared" si="92"/>
        <v>0</v>
      </c>
      <c r="W281" s="23">
        <f t="shared" si="93"/>
        <v>304.26719010289906</v>
      </c>
      <c r="X281" s="43">
        <f t="shared" si="87"/>
        <v>-1.9147562140579453</v>
      </c>
      <c r="Y281" s="23">
        <f t="shared" si="83"/>
        <v>170.71575999999999</v>
      </c>
      <c r="Z281" s="47">
        <f t="shared" si="84"/>
        <v>498.90455964258337</v>
      </c>
      <c r="AA281" s="6">
        <f t="shared" si="85"/>
        <v>0.93963398597888315</v>
      </c>
      <c r="AB281" s="4" t="s">
        <v>296</v>
      </c>
      <c r="AT281" s="1">
        <v>0.9</v>
      </c>
      <c r="AU281" s="1">
        <v>1</v>
      </c>
    </row>
    <row r="282" spans="2:47" x14ac:dyDescent="0.25">
      <c r="B282" s="16" t="s">
        <v>297</v>
      </c>
      <c r="C282" s="4">
        <v>314.3</v>
      </c>
      <c r="D282" s="8">
        <v>226.78</v>
      </c>
      <c r="E282" s="8">
        <v>111.27</v>
      </c>
      <c r="F282" s="15">
        <f t="shared" si="79"/>
        <v>252.60677207865984</v>
      </c>
      <c r="G282" s="8">
        <v>0.89</v>
      </c>
      <c r="H282" s="34">
        <v>314.6096</v>
      </c>
      <c r="I282" s="47">
        <f t="shared" si="86"/>
        <v>251.68768</v>
      </c>
      <c r="J282" s="15">
        <f t="shared" si="88"/>
        <v>188.76576</v>
      </c>
      <c r="K282" s="47">
        <f t="shared" si="90"/>
        <v>567.21637207865979</v>
      </c>
      <c r="L282" s="15">
        <f t="shared" si="89"/>
        <v>478.46767999999997</v>
      </c>
      <c r="M282" s="47">
        <f t="shared" si="94"/>
        <v>300.03575999999998</v>
      </c>
      <c r="N282" s="15">
        <f t="shared" si="95"/>
        <v>0.84353644138756911</v>
      </c>
      <c r="O282" s="4">
        <v>437.31</v>
      </c>
      <c r="Q282" s="14">
        <v>1</v>
      </c>
      <c r="R282" s="43">
        <f t="shared" si="91"/>
        <v>0</v>
      </c>
      <c r="S282" s="23">
        <f t="shared" si="80"/>
        <v>567.21637207865979</v>
      </c>
      <c r="T282" s="43">
        <f t="shared" si="81"/>
        <v>304.63599910301832</v>
      </c>
      <c r="U282" s="15">
        <f t="shared" si="82"/>
        <v>478.46767999999997</v>
      </c>
      <c r="V282" s="43">
        <f t="shared" si="92"/>
        <v>0</v>
      </c>
      <c r="W282" s="23">
        <f t="shared" si="93"/>
        <v>304.63599910301832</v>
      </c>
      <c r="X282" s="43">
        <f t="shared" si="87"/>
        <v>0.36880900011925632</v>
      </c>
      <c r="Y282" s="23">
        <f t="shared" si="83"/>
        <v>170.03575999999998</v>
      </c>
      <c r="Z282" s="47">
        <f t="shared" si="84"/>
        <v>507.78290684441117</v>
      </c>
      <c r="AA282" s="6">
        <f t="shared" si="85"/>
        <v>0.94226818892626962</v>
      </c>
      <c r="AB282" s="4" t="s">
        <v>297</v>
      </c>
      <c r="AT282" s="1">
        <v>0.9</v>
      </c>
      <c r="AU282" s="1">
        <v>1</v>
      </c>
    </row>
    <row r="283" spans="2:47" x14ac:dyDescent="0.25">
      <c r="B283" s="16" t="s">
        <v>298</v>
      </c>
      <c r="C283" s="4">
        <v>332.58</v>
      </c>
      <c r="D283" s="8">
        <v>223.79</v>
      </c>
      <c r="E283" s="8">
        <v>111.31</v>
      </c>
      <c r="F283" s="15">
        <f t="shared" si="79"/>
        <v>249.94375407279134</v>
      </c>
      <c r="G283" s="8">
        <v>0.89</v>
      </c>
      <c r="H283" s="34">
        <v>314.6096</v>
      </c>
      <c r="I283" s="47">
        <f t="shared" si="86"/>
        <v>251.68768</v>
      </c>
      <c r="J283" s="15">
        <f t="shared" si="88"/>
        <v>188.76576</v>
      </c>
      <c r="K283" s="47">
        <f t="shared" si="90"/>
        <v>564.55335407279131</v>
      </c>
      <c r="L283" s="15">
        <f t="shared" si="89"/>
        <v>475.47767999999996</v>
      </c>
      <c r="M283" s="47">
        <f t="shared" si="94"/>
        <v>300.07576</v>
      </c>
      <c r="N283" s="15">
        <f t="shared" si="95"/>
        <v>0.84221921023020563</v>
      </c>
      <c r="O283" s="4">
        <v>437.11</v>
      </c>
      <c r="Q283" s="14">
        <v>1</v>
      </c>
      <c r="R283" s="43">
        <f t="shared" si="91"/>
        <v>0</v>
      </c>
      <c r="S283" s="23">
        <f t="shared" si="80"/>
        <v>564.55335407279131</v>
      </c>
      <c r="T283" s="43">
        <f t="shared" si="81"/>
        <v>304.37060537551281</v>
      </c>
      <c r="U283" s="15">
        <f t="shared" si="82"/>
        <v>475.47767999999996</v>
      </c>
      <c r="V283" s="43">
        <f t="shared" si="92"/>
        <v>0</v>
      </c>
      <c r="W283" s="23">
        <f t="shared" si="93"/>
        <v>304.37060537551281</v>
      </c>
      <c r="X283" s="43">
        <f t="shared" si="87"/>
        <v>-0.26539372750551138</v>
      </c>
      <c r="Y283" s="23">
        <f t="shared" si="83"/>
        <v>170.07576</v>
      </c>
      <c r="Z283" s="47">
        <f t="shared" si="84"/>
        <v>504.97998803691218</v>
      </c>
      <c r="AA283" s="6">
        <f t="shared" si="85"/>
        <v>0.9415772728903552</v>
      </c>
      <c r="AB283" s="4" t="s">
        <v>298</v>
      </c>
      <c r="AT283" s="1">
        <v>0.9</v>
      </c>
      <c r="AU283" s="1">
        <v>1</v>
      </c>
    </row>
    <row r="284" spans="2:47" x14ac:dyDescent="0.25">
      <c r="B284" s="16" t="s">
        <v>299</v>
      </c>
      <c r="C284" s="4">
        <v>344.4</v>
      </c>
      <c r="D284" s="8">
        <v>232.4</v>
      </c>
      <c r="E284" s="8">
        <v>110.84</v>
      </c>
      <c r="F284" s="15">
        <f t="shared" si="79"/>
        <v>257.47867018454167</v>
      </c>
      <c r="G284" s="8">
        <v>0.9</v>
      </c>
      <c r="H284" s="34">
        <v>314.6096</v>
      </c>
      <c r="I284" s="47">
        <f t="shared" si="86"/>
        <v>251.68768</v>
      </c>
      <c r="J284" s="15">
        <f t="shared" si="88"/>
        <v>188.76576</v>
      </c>
      <c r="K284" s="47">
        <f t="shared" si="90"/>
        <v>572.08827018454167</v>
      </c>
      <c r="L284" s="15">
        <f t="shared" si="89"/>
        <v>484.08767999999998</v>
      </c>
      <c r="M284" s="47">
        <f t="shared" si="94"/>
        <v>299.60576000000003</v>
      </c>
      <c r="N284" s="15">
        <f t="shared" si="95"/>
        <v>0.8461765521671073</v>
      </c>
      <c r="O284" s="4">
        <v>437</v>
      </c>
      <c r="Q284" s="14">
        <v>1</v>
      </c>
      <c r="R284" s="43">
        <f t="shared" si="91"/>
        <v>0</v>
      </c>
      <c r="S284" s="23">
        <f t="shared" si="80"/>
        <v>572.08827018454167</v>
      </c>
      <c r="T284" s="43">
        <f t="shared" si="81"/>
        <v>304.8673596089925</v>
      </c>
      <c r="U284" s="15">
        <f t="shared" si="82"/>
        <v>484.08767999999998</v>
      </c>
      <c r="V284" s="43">
        <f t="shared" si="92"/>
        <v>0</v>
      </c>
      <c r="W284" s="23">
        <f t="shared" si="93"/>
        <v>304.8673596089925</v>
      </c>
      <c r="X284" s="43">
        <f t="shared" si="87"/>
        <v>0.49675423347969172</v>
      </c>
      <c r="Y284" s="23">
        <f t="shared" si="83"/>
        <v>169.60576000000003</v>
      </c>
      <c r="Z284" s="47">
        <f t="shared" si="84"/>
        <v>512.93956345066613</v>
      </c>
      <c r="AA284" s="6">
        <f t="shared" si="85"/>
        <v>0.94375188519954922</v>
      </c>
      <c r="AB284" s="4" t="s">
        <v>299</v>
      </c>
      <c r="AT284" s="1">
        <v>0.9</v>
      </c>
      <c r="AU284" s="1">
        <v>1</v>
      </c>
    </row>
    <row r="285" spans="2:47" x14ac:dyDescent="0.25">
      <c r="B285" s="16" t="s">
        <v>300</v>
      </c>
      <c r="C285" s="4">
        <v>384.28</v>
      </c>
      <c r="D285" s="8">
        <v>224.89</v>
      </c>
      <c r="E285" s="8">
        <v>112.18</v>
      </c>
      <c r="F285" s="15">
        <f t="shared" si="79"/>
        <v>251.31626389869797</v>
      </c>
      <c r="G285" s="8">
        <v>0.89</v>
      </c>
      <c r="H285" s="34">
        <v>314.6096</v>
      </c>
      <c r="I285" s="47">
        <f t="shared" si="86"/>
        <v>251.68768</v>
      </c>
      <c r="J285" s="15">
        <f t="shared" si="88"/>
        <v>188.76576</v>
      </c>
      <c r="K285" s="47">
        <f t="shared" si="90"/>
        <v>565.92586389869803</v>
      </c>
      <c r="L285" s="15">
        <f t="shared" si="89"/>
        <v>476.57767999999999</v>
      </c>
      <c r="M285" s="47">
        <f t="shared" si="94"/>
        <v>300.94576000000001</v>
      </c>
      <c r="N285" s="15">
        <f t="shared" si="95"/>
        <v>0.84212033837228628</v>
      </c>
      <c r="O285" s="4">
        <v>437.66</v>
      </c>
      <c r="Q285" s="14">
        <v>1</v>
      </c>
      <c r="R285" s="43">
        <f t="shared" si="91"/>
        <v>0</v>
      </c>
      <c r="S285" s="23">
        <f t="shared" si="80"/>
        <v>565.92586389869803</v>
      </c>
      <c r="T285" s="43">
        <f t="shared" si="81"/>
        <v>305.19796584398335</v>
      </c>
      <c r="U285" s="15">
        <f t="shared" si="82"/>
        <v>476.57767999999999</v>
      </c>
      <c r="V285" s="43">
        <f t="shared" si="92"/>
        <v>0</v>
      </c>
      <c r="W285" s="23">
        <f t="shared" si="93"/>
        <v>305.19796584398335</v>
      </c>
      <c r="X285" s="43">
        <f t="shared" si="87"/>
        <v>0.33060623499085295</v>
      </c>
      <c r="Y285" s="23">
        <f t="shared" si="83"/>
        <v>170.94576000000001</v>
      </c>
      <c r="Z285" s="47">
        <f t="shared" si="84"/>
        <v>506.308935271895</v>
      </c>
      <c r="AA285" s="6">
        <f t="shared" si="85"/>
        <v>0.94127843061681515</v>
      </c>
      <c r="AB285" s="4" t="s">
        <v>300</v>
      </c>
      <c r="AT285" s="1">
        <v>0.9</v>
      </c>
      <c r="AU285" s="1">
        <v>1</v>
      </c>
    </row>
    <row r="286" spans="2:47" x14ac:dyDescent="0.25">
      <c r="B286" s="16" t="s">
        <v>301</v>
      </c>
      <c r="C286" s="4">
        <v>358.92</v>
      </c>
      <c r="D286" s="8">
        <v>237.47</v>
      </c>
      <c r="E286" s="8">
        <v>112.36</v>
      </c>
      <c r="F286" s="15">
        <f t="shared" si="79"/>
        <v>262.71043089302714</v>
      </c>
      <c r="G286" s="8">
        <v>0.9</v>
      </c>
      <c r="H286" s="34">
        <v>314.6096</v>
      </c>
      <c r="I286" s="47">
        <f t="shared" si="86"/>
        <v>251.68768</v>
      </c>
      <c r="J286" s="15">
        <f t="shared" si="88"/>
        <v>188.76576</v>
      </c>
      <c r="K286" s="47">
        <f t="shared" si="90"/>
        <v>577.32003089302714</v>
      </c>
      <c r="L286" s="15">
        <f t="shared" si="89"/>
        <v>489.15768000000003</v>
      </c>
      <c r="M286" s="47">
        <f t="shared" si="94"/>
        <v>301.12576000000001</v>
      </c>
      <c r="N286" s="15">
        <f t="shared" si="95"/>
        <v>0.8472903308817239</v>
      </c>
      <c r="O286" s="4">
        <v>437.38</v>
      </c>
      <c r="Q286" s="14">
        <v>1</v>
      </c>
      <c r="R286" s="43">
        <f t="shared" si="91"/>
        <v>0</v>
      </c>
      <c r="S286" s="23">
        <f t="shared" si="80"/>
        <v>577.32003089302714</v>
      </c>
      <c r="T286" s="43">
        <f t="shared" si="81"/>
        <v>306.63199795087172</v>
      </c>
      <c r="U286" s="15">
        <f t="shared" si="82"/>
        <v>489.15768000000003</v>
      </c>
      <c r="V286" s="43">
        <f t="shared" si="92"/>
        <v>0</v>
      </c>
      <c r="W286" s="23">
        <f t="shared" si="93"/>
        <v>306.63199795087172</v>
      </c>
      <c r="X286" s="43">
        <f t="shared" si="87"/>
        <v>1.4340321068883668</v>
      </c>
      <c r="Y286" s="23">
        <f t="shared" si="83"/>
        <v>171.12576000000001</v>
      </c>
      <c r="Z286" s="47">
        <f t="shared" si="84"/>
        <v>518.22703676917513</v>
      </c>
      <c r="AA286" s="6">
        <f t="shared" si="85"/>
        <v>0.94390613629423015</v>
      </c>
      <c r="AB286" s="4" t="s">
        <v>301</v>
      </c>
      <c r="AT286" s="1">
        <v>0.9</v>
      </c>
      <c r="AU286" s="1">
        <v>1</v>
      </c>
    </row>
    <row r="287" spans="2:47" x14ac:dyDescent="0.25">
      <c r="B287" s="16" t="s">
        <v>304</v>
      </c>
      <c r="C287" s="4">
        <v>366.26</v>
      </c>
      <c r="D287" s="8">
        <v>241.07</v>
      </c>
      <c r="E287" s="8">
        <v>111.31</v>
      </c>
      <c r="F287" s="15">
        <f t="shared" si="79"/>
        <v>265.52713797275032</v>
      </c>
      <c r="G287" s="8">
        <v>0.9</v>
      </c>
      <c r="H287" s="34">
        <v>314.6096</v>
      </c>
      <c r="I287" s="47">
        <f t="shared" si="86"/>
        <v>251.68768</v>
      </c>
      <c r="J287" s="15">
        <f t="shared" si="88"/>
        <v>188.76576</v>
      </c>
      <c r="K287" s="47">
        <f t="shared" si="90"/>
        <v>580.13673797275032</v>
      </c>
      <c r="L287" s="15">
        <f t="shared" si="89"/>
        <v>492.75767999999999</v>
      </c>
      <c r="M287" s="47">
        <f t="shared" si="94"/>
        <v>300.07576</v>
      </c>
      <c r="N287" s="15">
        <f t="shared" si="95"/>
        <v>0.8493819607458567</v>
      </c>
      <c r="O287" s="4">
        <v>437.22</v>
      </c>
      <c r="Q287" s="14">
        <v>1</v>
      </c>
      <c r="R287" s="43">
        <f t="shared" si="91"/>
        <v>0</v>
      </c>
      <c r="S287" s="23">
        <f t="shared" si="80"/>
        <v>580.13673797275032</v>
      </c>
      <c r="T287" s="43">
        <f t="shared" si="81"/>
        <v>306.18377414010882</v>
      </c>
      <c r="U287" s="15">
        <f t="shared" si="82"/>
        <v>492.75767999999999</v>
      </c>
      <c r="V287" s="43">
        <f t="shared" si="92"/>
        <v>0</v>
      </c>
      <c r="W287" s="23">
        <f t="shared" si="93"/>
        <v>306.18377414010882</v>
      </c>
      <c r="X287" s="43">
        <f t="shared" si="87"/>
        <v>-0.4482238107628973</v>
      </c>
      <c r="Y287" s="23">
        <f t="shared" si="83"/>
        <v>170.07576</v>
      </c>
      <c r="Z287" s="47">
        <f t="shared" si="84"/>
        <v>521.28293213816232</v>
      </c>
      <c r="AA287" s="6">
        <f t="shared" si="85"/>
        <v>0.94527875290073393</v>
      </c>
      <c r="AB287" s="4" t="s">
        <v>304</v>
      </c>
      <c r="AT287" s="1">
        <v>0.9</v>
      </c>
      <c r="AU287" s="1">
        <v>1</v>
      </c>
    </row>
    <row r="288" spans="2:47" x14ac:dyDescent="0.25">
      <c r="B288" s="16" t="s">
        <v>305</v>
      </c>
      <c r="C288" s="4">
        <v>394.48</v>
      </c>
      <c r="D288" s="8">
        <v>231.41</v>
      </c>
      <c r="E288" s="8">
        <v>111.68</v>
      </c>
      <c r="F288" s="15">
        <f t="shared" si="79"/>
        <v>256.94943179544106</v>
      </c>
      <c r="G288" s="8">
        <v>0.9</v>
      </c>
      <c r="H288" s="34">
        <v>314.6096</v>
      </c>
      <c r="I288" s="47">
        <f t="shared" si="86"/>
        <v>251.68768</v>
      </c>
      <c r="J288" s="15">
        <f t="shared" si="88"/>
        <v>188.76576</v>
      </c>
      <c r="K288" s="47">
        <f t="shared" si="90"/>
        <v>571.55903179544111</v>
      </c>
      <c r="L288" s="15">
        <f t="shared" si="89"/>
        <v>483.09767999999997</v>
      </c>
      <c r="M288" s="47">
        <f t="shared" si="94"/>
        <v>300.44576000000001</v>
      </c>
      <c r="N288" s="15">
        <f t="shared" si="95"/>
        <v>0.84522796968572589</v>
      </c>
      <c r="O288" s="4">
        <v>436.66</v>
      </c>
      <c r="Q288" s="14">
        <v>1</v>
      </c>
      <c r="R288" s="43">
        <f t="shared" si="91"/>
        <v>0</v>
      </c>
      <c r="S288" s="23">
        <f t="shared" si="80"/>
        <v>571.55903179544111</v>
      </c>
      <c r="T288" s="43">
        <f t="shared" si="81"/>
        <v>305.4445259053756</v>
      </c>
      <c r="U288" s="15">
        <f t="shared" si="82"/>
        <v>483.09767999999997</v>
      </c>
      <c r="V288" s="43">
        <f t="shared" si="92"/>
        <v>0</v>
      </c>
      <c r="W288" s="23">
        <f t="shared" si="93"/>
        <v>305.4445259053756</v>
      </c>
      <c r="X288" s="43">
        <f t="shared" si="87"/>
        <v>-0.73924823473322476</v>
      </c>
      <c r="Y288" s="23">
        <f t="shared" si="83"/>
        <v>170.44576000000001</v>
      </c>
      <c r="Z288" s="47">
        <f t="shared" si="84"/>
        <v>512.28422337932682</v>
      </c>
      <c r="AA288" s="6">
        <f t="shared" si="85"/>
        <v>0.9430266597187098</v>
      </c>
      <c r="AB288" s="4" t="s">
        <v>305</v>
      </c>
      <c r="AT288" s="1">
        <v>0.9</v>
      </c>
      <c r="AU288" s="1">
        <v>1</v>
      </c>
    </row>
    <row r="289" spans="2:47" x14ac:dyDescent="0.25">
      <c r="B289" s="16" t="s">
        <v>306</v>
      </c>
      <c r="C289" s="4">
        <v>363.9</v>
      </c>
      <c r="D289" s="8">
        <v>230.21</v>
      </c>
      <c r="E289" s="8">
        <v>111.46</v>
      </c>
      <c r="F289" s="15">
        <f t="shared" si="79"/>
        <v>255.77328965316141</v>
      </c>
      <c r="G289" s="8">
        <v>0.9</v>
      </c>
      <c r="H289" s="34">
        <v>314.6096</v>
      </c>
      <c r="I289" s="47">
        <f t="shared" si="86"/>
        <v>251.68768</v>
      </c>
      <c r="J289" s="15">
        <f t="shared" si="88"/>
        <v>188.76576</v>
      </c>
      <c r="K289" s="47">
        <f t="shared" si="90"/>
        <v>570.38288965316144</v>
      </c>
      <c r="L289" s="15">
        <f t="shared" si="89"/>
        <v>481.89768000000004</v>
      </c>
      <c r="M289" s="47">
        <f t="shared" si="94"/>
        <v>300.22575999999998</v>
      </c>
      <c r="N289" s="15">
        <f t="shared" si="95"/>
        <v>0.84486699854028313</v>
      </c>
      <c r="O289" s="4">
        <v>438.09</v>
      </c>
      <c r="Q289" s="14">
        <v>1</v>
      </c>
      <c r="R289" s="43">
        <f t="shared" si="91"/>
        <v>0</v>
      </c>
      <c r="S289" s="23">
        <f t="shared" si="80"/>
        <v>570.38288965316144</v>
      </c>
      <c r="T289" s="43">
        <f t="shared" si="81"/>
        <v>305.14138824438101</v>
      </c>
      <c r="U289" s="15">
        <f t="shared" si="82"/>
        <v>481.89768000000004</v>
      </c>
      <c r="V289" s="43">
        <f t="shared" si="92"/>
        <v>0</v>
      </c>
      <c r="W289" s="23">
        <f t="shared" si="93"/>
        <v>305.14138824438101</v>
      </c>
      <c r="X289" s="43">
        <f t="shared" si="87"/>
        <v>-0.30313766099459372</v>
      </c>
      <c r="Y289" s="23">
        <f t="shared" si="83"/>
        <v>170.22575999999998</v>
      </c>
      <c r="Z289" s="47">
        <f t="shared" si="84"/>
        <v>511.07942959677024</v>
      </c>
      <c r="AA289" s="6">
        <f t="shared" si="85"/>
        <v>0.94290173325936066</v>
      </c>
      <c r="AB289" s="4" t="s">
        <v>306</v>
      </c>
      <c r="AT289" s="1">
        <v>0.9</v>
      </c>
      <c r="AU289" s="1">
        <v>1</v>
      </c>
    </row>
    <row r="290" spans="2:47" x14ac:dyDescent="0.25">
      <c r="B290" s="16" t="s">
        <v>307</v>
      </c>
      <c r="C290" s="4">
        <v>365.44</v>
      </c>
      <c r="D290" s="8">
        <v>258.89999999999998</v>
      </c>
      <c r="E290" s="8">
        <v>112.7</v>
      </c>
      <c r="F290" s="15">
        <f t="shared" si="79"/>
        <v>282.36589737431115</v>
      </c>
      <c r="G290" s="8">
        <v>0.91</v>
      </c>
      <c r="H290" s="34">
        <v>314.6096</v>
      </c>
      <c r="I290" s="47">
        <f t="shared" si="86"/>
        <v>251.68768</v>
      </c>
      <c r="J290" s="15">
        <f t="shared" si="88"/>
        <v>188.76576</v>
      </c>
      <c r="K290" s="47">
        <f t="shared" si="90"/>
        <v>596.97549737431109</v>
      </c>
      <c r="L290" s="15">
        <f t="shared" si="89"/>
        <v>510.58767999999998</v>
      </c>
      <c r="M290" s="47">
        <f t="shared" si="94"/>
        <v>301.46575999999999</v>
      </c>
      <c r="N290" s="15">
        <f t="shared" si="95"/>
        <v>0.85529084903103669</v>
      </c>
      <c r="O290" s="4">
        <v>438.29</v>
      </c>
      <c r="Q290" s="14">
        <v>1</v>
      </c>
      <c r="R290" s="43">
        <f t="shared" si="91"/>
        <v>0</v>
      </c>
      <c r="S290" s="23">
        <f t="shared" si="80"/>
        <v>596.97549737431109</v>
      </c>
      <c r="T290" s="43">
        <f t="shared" si="81"/>
        <v>309.32178309573305</v>
      </c>
      <c r="U290" s="15">
        <f t="shared" si="82"/>
        <v>510.58767999999998</v>
      </c>
      <c r="V290" s="43">
        <f t="shared" si="92"/>
        <v>0</v>
      </c>
      <c r="W290" s="23">
        <f t="shared" si="93"/>
        <v>309.32178309573305</v>
      </c>
      <c r="X290" s="43">
        <f t="shared" si="87"/>
        <v>4.1803948513520481</v>
      </c>
      <c r="Y290" s="23">
        <f t="shared" si="83"/>
        <v>171.46575999999999</v>
      </c>
      <c r="Z290" s="47">
        <f t="shared" si="84"/>
        <v>538.60958571135734</v>
      </c>
      <c r="AA290" s="6">
        <f t="shared" si="85"/>
        <v>0.9479736223514329</v>
      </c>
      <c r="AB290" s="4" t="s">
        <v>307</v>
      </c>
      <c r="AT290" s="1">
        <v>0.9</v>
      </c>
      <c r="AU290" s="1">
        <v>1</v>
      </c>
    </row>
    <row r="291" spans="2:47" x14ac:dyDescent="0.25">
      <c r="B291" s="16" t="s">
        <v>308</v>
      </c>
      <c r="C291" s="4">
        <v>459.66</v>
      </c>
      <c r="D291" s="8">
        <v>235.99</v>
      </c>
      <c r="E291" s="8">
        <v>110.56</v>
      </c>
      <c r="F291" s="15">
        <f t="shared" si="79"/>
        <v>260.60466937489821</v>
      </c>
      <c r="G291" s="8">
        <v>0.9</v>
      </c>
      <c r="H291" s="34">
        <v>314.6096</v>
      </c>
      <c r="I291" s="47">
        <f t="shared" si="86"/>
        <v>251.68768</v>
      </c>
      <c r="J291" s="15">
        <f t="shared" si="88"/>
        <v>188.76576</v>
      </c>
      <c r="K291" s="47">
        <f t="shared" si="90"/>
        <v>575.21426937489821</v>
      </c>
      <c r="L291" s="15">
        <f t="shared" si="89"/>
        <v>487.67768000000001</v>
      </c>
      <c r="M291" s="47">
        <f t="shared" si="94"/>
        <v>299.32576</v>
      </c>
      <c r="N291" s="15">
        <f t="shared" si="95"/>
        <v>0.84781916229229382</v>
      </c>
      <c r="O291" s="4">
        <v>437.77</v>
      </c>
      <c r="Q291" s="14">
        <v>1</v>
      </c>
      <c r="R291" s="43">
        <f t="shared" si="91"/>
        <v>0</v>
      </c>
      <c r="S291" s="23">
        <f t="shared" si="80"/>
        <v>575.21426937489821</v>
      </c>
      <c r="T291" s="43">
        <f t="shared" si="81"/>
        <v>305.02776287137459</v>
      </c>
      <c r="U291" s="15">
        <f t="shared" si="82"/>
        <v>487.67768000000001</v>
      </c>
      <c r="V291" s="43">
        <f t="shared" si="92"/>
        <v>0</v>
      </c>
      <c r="W291" s="23">
        <f t="shared" si="93"/>
        <v>305.02776287137459</v>
      </c>
      <c r="X291" s="43">
        <f t="shared" si="87"/>
        <v>-4.2940202243584622</v>
      </c>
      <c r="Y291" s="23">
        <f t="shared" si="83"/>
        <v>169.32576</v>
      </c>
      <c r="Z291" s="47">
        <f t="shared" si="84"/>
        <v>516.23708949450736</v>
      </c>
      <c r="AA291" s="6">
        <f t="shared" si="85"/>
        <v>0.9446777264251347</v>
      </c>
      <c r="AB291" s="4" t="s">
        <v>308</v>
      </c>
      <c r="AT291" s="1">
        <v>0.9</v>
      </c>
      <c r="AU291" s="1">
        <v>1</v>
      </c>
    </row>
    <row r="292" spans="2:47" x14ac:dyDescent="0.25">
      <c r="B292" s="16" t="s">
        <v>309</v>
      </c>
      <c r="C292" s="4">
        <v>298.48</v>
      </c>
      <c r="D292" s="8">
        <v>228.05</v>
      </c>
      <c r="E292" s="8">
        <v>112.36</v>
      </c>
      <c r="F292" s="15">
        <f t="shared" si="79"/>
        <v>254.22740233892964</v>
      </c>
      <c r="G292" s="8">
        <v>0.89</v>
      </c>
      <c r="H292" s="34">
        <v>314.6096</v>
      </c>
      <c r="I292" s="47">
        <f t="shared" si="86"/>
        <v>251.68768</v>
      </c>
      <c r="J292" s="15">
        <f t="shared" si="88"/>
        <v>188.76576</v>
      </c>
      <c r="K292" s="47">
        <f t="shared" si="90"/>
        <v>568.83700233892966</v>
      </c>
      <c r="L292" s="15">
        <f t="shared" si="89"/>
        <v>479.73768000000001</v>
      </c>
      <c r="M292" s="47">
        <f t="shared" si="94"/>
        <v>301.12576000000001</v>
      </c>
      <c r="N292" s="15">
        <f t="shared" si="95"/>
        <v>0.8433658113438941</v>
      </c>
      <c r="O292" s="4">
        <v>438.77</v>
      </c>
      <c r="Q292" s="14">
        <v>1</v>
      </c>
      <c r="R292" s="43">
        <f t="shared" si="91"/>
        <v>0</v>
      </c>
      <c r="S292" s="23">
        <f t="shared" si="80"/>
        <v>568.83700233892966</v>
      </c>
      <c r="T292" s="43">
        <f t="shared" si="81"/>
        <v>305.65878626036107</v>
      </c>
      <c r="U292" s="15">
        <f t="shared" si="82"/>
        <v>479.73768000000001</v>
      </c>
      <c r="V292" s="43">
        <f t="shared" si="92"/>
        <v>0</v>
      </c>
      <c r="W292" s="23">
        <f t="shared" si="93"/>
        <v>305.65878626036107</v>
      </c>
      <c r="X292" s="43">
        <f t="shared" si="87"/>
        <v>0.63102338898647758</v>
      </c>
      <c r="Y292" s="23">
        <f t="shared" si="83"/>
        <v>171.12576000000001</v>
      </c>
      <c r="Z292" s="47">
        <f t="shared" si="84"/>
        <v>509.34493945396179</v>
      </c>
      <c r="AA292" s="6">
        <f t="shared" si="85"/>
        <v>0.94187188845794378</v>
      </c>
      <c r="AB292" s="4" t="s">
        <v>309</v>
      </c>
      <c r="AT292" s="1">
        <v>0.9</v>
      </c>
      <c r="AU292" s="1">
        <v>1</v>
      </c>
    </row>
    <row r="293" spans="2:47" x14ac:dyDescent="0.25">
      <c r="B293" s="16" t="s">
        <v>310</v>
      </c>
      <c r="C293" s="4">
        <v>266.68</v>
      </c>
      <c r="D293" s="8">
        <v>222.88</v>
      </c>
      <c r="E293" s="8">
        <v>109.03</v>
      </c>
      <c r="F293" s="15">
        <f t="shared" si="79"/>
        <v>248.11899423462123</v>
      </c>
      <c r="G293" s="8">
        <v>0.89</v>
      </c>
      <c r="H293" s="34">
        <v>314.6096</v>
      </c>
      <c r="I293" s="47">
        <f t="shared" si="86"/>
        <v>251.68768</v>
      </c>
      <c r="J293" s="15">
        <f t="shared" si="88"/>
        <v>188.76576</v>
      </c>
      <c r="K293" s="47">
        <f t="shared" si="90"/>
        <v>562.72859423462126</v>
      </c>
      <c r="L293" s="15">
        <f t="shared" si="89"/>
        <v>474.56768</v>
      </c>
      <c r="M293" s="47">
        <f t="shared" si="94"/>
        <v>297.79575999999997</v>
      </c>
      <c r="N293" s="15">
        <f t="shared" si="95"/>
        <v>0.8433331536057258</v>
      </c>
      <c r="O293" s="4">
        <v>438.68</v>
      </c>
      <c r="Q293" s="14">
        <v>1</v>
      </c>
      <c r="R293" s="43">
        <f t="shared" si="91"/>
        <v>0</v>
      </c>
      <c r="S293" s="23">
        <f t="shared" si="80"/>
        <v>562.72859423462126</v>
      </c>
      <c r="T293" s="43">
        <f t="shared" si="81"/>
        <v>302.40533703737873</v>
      </c>
      <c r="U293" s="15">
        <f t="shared" si="82"/>
        <v>474.56768</v>
      </c>
      <c r="V293" s="43">
        <f t="shared" si="92"/>
        <v>0</v>
      </c>
      <c r="W293" s="23">
        <f t="shared" si="93"/>
        <v>302.40533703737873</v>
      </c>
      <c r="X293" s="43">
        <f t="shared" si="87"/>
        <v>-3.25344922298234</v>
      </c>
      <c r="Y293" s="23">
        <f t="shared" si="83"/>
        <v>167.79575999999997</v>
      </c>
      <c r="Z293" s="47">
        <f t="shared" si="84"/>
        <v>503.3586196486159</v>
      </c>
      <c r="AA293" s="6">
        <f t="shared" si="85"/>
        <v>0.94280233113179968</v>
      </c>
      <c r="AB293" s="4" t="s">
        <v>310</v>
      </c>
      <c r="AT293" s="1">
        <v>0.9</v>
      </c>
      <c r="AU293" s="1">
        <v>1</v>
      </c>
    </row>
    <row r="294" spans="2:47" x14ac:dyDescent="0.25">
      <c r="B294" s="16" t="s">
        <v>311</v>
      </c>
      <c r="C294" s="4">
        <v>260.32</v>
      </c>
      <c r="D294" s="8">
        <v>230.93</v>
      </c>
      <c r="E294" s="8">
        <v>111.19</v>
      </c>
      <c r="F294" s="15">
        <f t="shared" si="79"/>
        <v>256.30427425230351</v>
      </c>
      <c r="G294" s="8">
        <v>0.9</v>
      </c>
      <c r="H294" s="34">
        <v>314.6096</v>
      </c>
      <c r="I294" s="47">
        <f t="shared" si="86"/>
        <v>251.68768</v>
      </c>
      <c r="J294" s="15">
        <f t="shared" si="88"/>
        <v>188.76576</v>
      </c>
      <c r="K294" s="47">
        <f t="shared" si="90"/>
        <v>570.91387425230346</v>
      </c>
      <c r="L294" s="15">
        <f t="shared" si="89"/>
        <v>482.61768000000001</v>
      </c>
      <c r="M294" s="47">
        <f t="shared" si="94"/>
        <v>299.95576</v>
      </c>
      <c r="N294" s="15">
        <f t="shared" si="95"/>
        <v>0.8453423568170586</v>
      </c>
      <c r="O294" s="4">
        <v>439.53</v>
      </c>
      <c r="Q294" s="14">
        <v>1</v>
      </c>
      <c r="R294" s="43">
        <f t="shared" si="91"/>
        <v>0</v>
      </c>
      <c r="S294" s="23">
        <f t="shared" si="80"/>
        <v>570.91387425230346</v>
      </c>
      <c r="T294" s="43">
        <f t="shared" si="81"/>
        <v>304.99643729917983</v>
      </c>
      <c r="U294" s="15">
        <f t="shared" si="82"/>
        <v>482.61768000000001</v>
      </c>
      <c r="V294" s="43">
        <f t="shared" si="92"/>
        <v>0</v>
      </c>
      <c r="W294" s="23">
        <f t="shared" si="93"/>
        <v>304.99643729917983</v>
      </c>
      <c r="X294" s="43">
        <f t="shared" si="87"/>
        <v>2.5911002618011025</v>
      </c>
      <c r="Y294" s="23">
        <f t="shared" si="83"/>
        <v>169.95576</v>
      </c>
      <c r="Z294" s="47">
        <f t="shared" si="84"/>
        <v>511.668628514354</v>
      </c>
      <c r="AA294" s="6">
        <f t="shared" si="85"/>
        <v>0.94322311962196248</v>
      </c>
      <c r="AB294" s="4" t="s">
        <v>311</v>
      </c>
      <c r="AT294" s="1">
        <v>0.9</v>
      </c>
      <c r="AU294" s="1">
        <v>1</v>
      </c>
    </row>
    <row r="295" spans="2:47" x14ac:dyDescent="0.25">
      <c r="B295" s="16" t="s">
        <v>312</v>
      </c>
      <c r="C295" s="4">
        <v>384.04</v>
      </c>
      <c r="D295" s="8">
        <v>221.4</v>
      </c>
      <c r="E295" s="8">
        <v>112.92</v>
      </c>
      <c r="F295" s="15">
        <f t="shared" si="79"/>
        <v>248.53347138765838</v>
      </c>
      <c r="G295" s="8">
        <v>0.89</v>
      </c>
      <c r="H295" s="34">
        <v>314.6096</v>
      </c>
      <c r="I295" s="47">
        <f t="shared" si="86"/>
        <v>251.68768</v>
      </c>
      <c r="J295" s="15">
        <f t="shared" si="88"/>
        <v>188.76576</v>
      </c>
      <c r="K295" s="47">
        <f t="shared" si="90"/>
        <v>563.14307138765844</v>
      </c>
      <c r="L295" s="15">
        <f t="shared" si="89"/>
        <v>473.08767999999998</v>
      </c>
      <c r="M295" s="47">
        <f t="shared" si="94"/>
        <v>301.68576000000002</v>
      </c>
      <c r="N295" s="15">
        <f t="shared" si="95"/>
        <v>0.84008434807561394</v>
      </c>
      <c r="O295" s="4">
        <v>440.37</v>
      </c>
      <c r="Q295" s="14">
        <v>1</v>
      </c>
      <c r="R295" s="43">
        <f t="shared" si="91"/>
        <v>0</v>
      </c>
      <c r="S295" s="23">
        <f t="shared" si="80"/>
        <v>563.14307138765844</v>
      </c>
      <c r="T295" s="43">
        <f t="shared" si="81"/>
        <v>305.48022175607866</v>
      </c>
      <c r="U295" s="15">
        <f t="shared" si="82"/>
        <v>473.08767999999998</v>
      </c>
      <c r="V295" s="43">
        <f t="shared" si="92"/>
        <v>0</v>
      </c>
      <c r="W295" s="23">
        <f t="shared" si="93"/>
        <v>305.48022175607866</v>
      </c>
      <c r="X295" s="43">
        <f t="shared" si="87"/>
        <v>0.48378445689883165</v>
      </c>
      <c r="Y295" s="23">
        <f t="shared" si="83"/>
        <v>171.68576000000002</v>
      </c>
      <c r="Z295" s="47">
        <f t="shared" si="84"/>
        <v>503.27721302932048</v>
      </c>
      <c r="AA295" s="6">
        <f t="shared" si="85"/>
        <v>0.94001410704131827</v>
      </c>
      <c r="AB295" s="4" t="s">
        <v>312</v>
      </c>
      <c r="AT295" s="1">
        <v>0.9</v>
      </c>
      <c r="AU295" s="1">
        <v>1</v>
      </c>
    </row>
    <row r="296" spans="2:47" x14ac:dyDescent="0.25">
      <c r="B296" s="16" t="s">
        <v>313</v>
      </c>
      <c r="C296" s="4">
        <v>261.94</v>
      </c>
      <c r="D296" s="8">
        <v>231.81</v>
      </c>
      <c r="E296" s="8">
        <v>114.59</v>
      </c>
      <c r="F296" s="15">
        <f t="shared" si="79"/>
        <v>258.58604796082869</v>
      </c>
      <c r="G296" s="8">
        <v>0.89</v>
      </c>
      <c r="H296" s="34">
        <v>314.6096</v>
      </c>
      <c r="I296" s="47">
        <f t="shared" si="86"/>
        <v>251.68768</v>
      </c>
      <c r="J296" s="15">
        <f t="shared" si="88"/>
        <v>188.76576</v>
      </c>
      <c r="K296" s="47">
        <f t="shared" si="90"/>
        <v>573.19564796082864</v>
      </c>
      <c r="L296" s="15">
        <f t="shared" si="89"/>
        <v>483.49768</v>
      </c>
      <c r="M296" s="47">
        <f t="shared" si="94"/>
        <v>303.35576000000003</v>
      </c>
      <c r="N296" s="15">
        <f t="shared" si="95"/>
        <v>0.84351247557455555</v>
      </c>
      <c r="O296" s="4">
        <v>442.09</v>
      </c>
      <c r="Q296" s="14">
        <v>1</v>
      </c>
      <c r="R296" s="43">
        <f t="shared" si="91"/>
        <v>0</v>
      </c>
      <c r="S296" s="23">
        <f t="shared" si="80"/>
        <v>573.19564796082864</v>
      </c>
      <c r="T296" s="43">
        <f t="shared" si="81"/>
        <v>307.86887513331345</v>
      </c>
      <c r="U296" s="15">
        <f t="shared" si="82"/>
        <v>483.49768</v>
      </c>
      <c r="V296" s="43">
        <f t="shared" si="92"/>
        <v>0</v>
      </c>
      <c r="W296" s="23">
        <f t="shared" si="93"/>
        <v>307.86887513331345</v>
      </c>
      <c r="X296" s="43">
        <f t="shared" si="87"/>
        <v>2.3886533772347889</v>
      </c>
      <c r="Y296" s="23">
        <f t="shared" si="83"/>
        <v>173.35576000000003</v>
      </c>
      <c r="Z296" s="47">
        <f t="shared" si="84"/>
        <v>513.63627801252517</v>
      </c>
      <c r="AA296" s="6">
        <f t="shared" si="85"/>
        <v>0.9413230737339191</v>
      </c>
      <c r="AB296" s="4" t="s">
        <v>313</v>
      </c>
      <c r="AT296" s="1">
        <v>0.9</v>
      </c>
      <c r="AU296" s="1">
        <v>1</v>
      </c>
    </row>
    <row r="297" spans="2:47" x14ac:dyDescent="0.25">
      <c r="B297" s="16" t="s">
        <v>314</v>
      </c>
      <c r="C297" s="4">
        <v>422.68</v>
      </c>
      <c r="D297" s="8">
        <v>222.25</v>
      </c>
      <c r="E297" s="8">
        <v>113</v>
      </c>
      <c r="F297" s="15">
        <f t="shared" si="79"/>
        <v>249.32721973342581</v>
      </c>
      <c r="G297" s="8">
        <v>0.88</v>
      </c>
      <c r="H297" s="34">
        <v>314.6096</v>
      </c>
      <c r="I297" s="47">
        <f t="shared" si="86"/>
        <v>251.68768</v>
      </c>
      <c r="J297" s="15">
        <f t="shared" si="88"/>
        <v>188.76576</v>
      </c>
      <c r="K297" s="47">
        <f t="shared" si="90"/>
        <v>563.93681973342586</v>
      </c>
      <c r="L297" s="15">
        <f t="shared" si="89"/>
        <v>473.93768</v>
      </c>
      <c r="M297" s="47">
        <f t="shared" si="94"/>
        <v>301.76576</v>
      </c>
      <c r="N297" s="15">
        <f t="shared" si="95"/>
        <v>0.84040917956736949</v>
      </c>
      <c r="O297" s="4">
        <v>442.62</v>
      </c>
      <c r="Q297" s="14">
        <v>1</v>
      </c>
      <c r="R297" s="43">
        <f t="shared" si="91"/>
        <v>0</v>
      </c>
      <c r="S297" s="23">
        <f t="shared" si="80"/>
        <v>563.93681973342586</v>
      </c>
      <c r="T297" s="43">
        <f t="shared" si="81"/>
        <v>305.62691656211842</v>
      </c>
      <c r="U297" s="15">
        <f t="shared" si="82"/>
        <v>473.93768</v>
      </c>
      <c r="V297" s="43">
        <f t="shared" si="92"/>
        <v>0</v>
      </c>
      <c r="W297" s="23">
        <f t="shared" si="93"/>
        <v>305.62691656211842</v>
      </c>
      <c r="X297" s="43">
        <f t="shared" si="87"/>
        <v>-2.2419585711950276</v>
      </c>
      <c r="Y297" s="23">
        <f t="shared" si="83"/>
        <v>171.76576</v>
      </c>
      <c r="Z297" s="47">
        <f t="shared" si="84"/>
        <v>504.10356161423817</v>
      </c>
      <c r="AA297" s="6">
        <f t="shared" si="85"/>
        <v>0.94015935630837222</v>
      </c>
      <c r="AB297" s="4" t="s">
        <v>314</v>
      </c>
      <c r="AT297" s="1">
        <v>0.9</v>
      </c>
      <c r="AU297" s="1">
        <v>1</v>
      </c>
    </row>
    <row r="298" spans="2:47" x14ac:dyDescent="0.25">
      <c r="B298" s="16" t="s">
        <v>315</v>
      </c>
      <c r="C298" s="4">
        <v>249.32</v>
      </c>
      <c r="D298" s="8">
        <v>194.72</v>
      </c>
      <c r="E298" s="8">
        <v>103.97</v>
      </c>
      <c r="F298" s="15">
        <f t="shared" si="79"/>
        <v>220.73884864246259</v>
      </c>
      <c r="G298" s="8">
        <v>0.87</v>
      </c>
      <c r="H298" s="34">
        <v>314.6096</v>
      </c>
      <c r="I298" s="47">
        <f t="shared" si="86"/>
        <v>251.68768</v>
      </c>
      <c r="J298" s="15">
        <f t="shared" si="88"/>
        <v>188.76576</v>
      </c>
      <c r="K298" s="47">
        <f t="shared" si="90"/>
        <v>535.34844864246259</v>
      </c>
      <c r="L298" s="15">
        <f t="shared" si="89"/>
        <v>446.40768000000003</v>
      </c>
      <c r="M298" s="47">
        <f t="shared" si="94"/>
        <v>292.73576000000003</v>
      </c>
      <c r="N298" s="15">
        <f t="shared" si="95"/>
        <v>0.8338637781280609</v>
      </c>
      <c r="O298" s="4">
        <v>443.04</v>
      </c>
      <c r="Q298" s="14">
        <v>1</v>
      </c>
      <c r="R298" s="43">
        <f t="shared" si="91"/>
        <v>0</v>
      </c>
      <c r="S298" s="23">
        <f t="shared" si="80"/>
        <v>535.34844864246259</v>
      </c>
      <c r="T298" s="43">
        <f t="shared" si="81"/>
        <v>295.49643771272264</v>
      </c>
      <c r="U298" s="15">
        <f t="shared" si="82"/>
        <v>446.40768000000003</v>
      </c>
      <c r="V298" s="43">
        <f t="shared" si="92"/>
        <v>0</v>
      </c>
      <c r="W298" s="23">
        <f t="shared" si="93"/>
        <v>295.49643771272264</v>
      </c>
      <c r="X298" s="43">
        <f t="shared" si="87"/>
        <v>-10.130478849395786</v>
      </c>
      <c r="Y298" s="23">
        <f t="shared" si="83"/>
        <v>162.73576000000003</v>
      </c>
      <c r="Z298" s="47">
        <f t="shared" si="84"/>
        <v>475.14497192515887</v>
      </c>
      <c r="AA298" s="6">
        <f t="shared" si="85"/>
        <v>0.9395188971300209</v>
      </c>
      <c r="AB298" s="4" t="s">
        <v>315</v>
      </c>
      <c r="AT298" s="1">
        <v>0.9</v>
      </c>
      <c r="AU298" s="1">
        <v>1</v>
      </c>
    </row>
    <row r="299" spans="2:47" x14ac:dyDescent="0.25">
      <c r="B299" s="16" t="s">
        <v>316</v>
      </c>
      <c r="C299" s="4">
        <v>328.92</v>
      </c>
      <c r="D299" s="8">
        <v>212.12</v>
      </c>
      <c r="E299" s="8">
        <v>105.21</v>
      </c>
      <c r="F299" s="15">
        <f t="shared" si="79"/>
        <v>236.77845869081926</v>
      </c>
      <c r="G299" s="8">
        <v>0.89</v>
      </c>
      <c r="H299" s="34">
        <v>314.6096</v>
      </c>
      <c r="I299" s="47">
        <f t="shared" si="86"/>
        <v>251.68768</v>
      </c>
      <c r="J299" s="15">
        <f t="shared" si="88"/>
        <v>188.76576</v>
      </c>
      <c r="K299" s="47">
        <f t="shared" si="90"/>
        <v>551.38805869081921</v>
      </c>
      <c r="L299" s="15">
        <f t="shared" si="89"/>
        <v>463.80768</v>
      </c>
      <c r="M299" s="47">
        <f t="shared" si="94"/>
        <v>293.97575999999998</v>
      </c>
      <c r="N299" s="15">
        <f t="shared" si="95"/>
        <v>0.84116380957040582</v>
      </c>
      <c r="O299" s="4">
        <v>442.87</v>
      </c>
      <c r="Q299" s="14">
        <v>1</v>
      </c>
      <c r="R299" s="43">
        <f t="shared" si="91"/>
        <v>0</v>
      </c>
      <c r="S299" s="23">
        <f t="shared" si="80"/>
        <v>551.38805869081921</v>
      </c>
      <c r="T299" s="43">
        <f t="shared" si="81"/>
        <v>298.17985720005942</v>
      </c>
      <c r="U299" s="15">
        <f t="shared" si="82"/>
        <v>463.80768</v>
      </c>
      <c r="V299" s="43">
        <f t="shared" si="92"/>
        <v>0</v>
      </c>
      <c r="W299" s="23">
        <f t="shared" si="93"/>
        <v>298.17985720005942</v>
      </c>
      <c r="X299" s="43">
        <f t="shared" si="87"/>
        <v>2.6834194873367778</v>
      </c>
      <c r="Y299" s="23">
        <f t="shared" si="83"/>
        <v>163.97575999999998</v>
      </c>
      <c r="Z299" s="47">
        <f t="shared" si="84"/>
        <v>491.94066094861483</v>
      </c>
      <c r="AA299" s="6">
        <f t="shared" si="85"/>
        <v>0.94281224712272071</v>
      </c>
      <c r="AB299" s="4" t="s">
        <v>316</v>
      </c>
      <c r="AT299" s="1">
        <v>0.9</v>
      </c>
      <c r="AU299" s="1">
        <v>1</v>
      </c>
    </row>
    <row r="300" spans="2:47" x14ac:dyDescent="0.25">
      <c r="B300" s="16" t="s">
        <v>317</v>
      </c>
      <c r="C300" s="4">
        <v>337.42</v>
      </c>
      <c r="D300" s="8">
        <v>211.4</v>
      </c>
      <c r="E300" s="8">
        <v>107.93</v>
      </c>
      <c r="F300" s="15">
        <f t="shared" si="79"/>
        <v>237.3580521069382</v>
      </c>
      <c r="G300" s="8">
        <v>0.89</v>
      </c>
      <c r="H300" s="34">
        <v>314.6096</v>
      </c>
      <c r="I300" s="47">
        <f t="shared" si="86"/>
        <v>251.68768</v>
      </c>
      <c r="J300" s="15">
        <f t="shared" si="88"/>
        <v>188.76576</v>
      </c>
      <c r="K300" s="47">
        <f t="shared" si="90"/>
        <v>551.9676521069382</v>
      </c>
      <c r="L300" s="15">
        <f t="shared" si="89"/>
        <v>463.08767999999998</v>
      </c>
      <c r="M300" s="47">
        <f t="shared" si="94"/>
        <v>296.69576000000001</v>
      </c>
      <c r="N300" s="15">
        <f t="shared" si="95"/>
        <v>0.83897612157583712</v>
      </c>
      <c r="O300" s="4">
        <v>444.96</v>
      </c>
      <c r="Q300" s="14">
        <v>1</v>
      </c>
      <c r="R300" s="43">
        <f t="shared" si="91"/>
        <v>0</v>
      </c>
      <c r="S300" s="23">
        <f t="shared" si="80"/>
        <v>551.9676521069382</v>
      </c>
      <c r="T300" s="43">
        <f t="shared" si="81"/>
        <v>300.36326274140714</v>
      </c>
      <c r="U300" s="15">
        <f t="shared" si="82"/>
        <v>463.08767999999998</v>
      </c>
      <c r="V300" s="43">
        <f t="shared" si="92"/>
        <v>0</v>
      </c>
      <c r="W300" s="23">
        <f t="shared" si="93"/>
        <v>300.36326274140714</v>
      </c>
      <c r="X300" s="43">
        <f t="shared" si="87"/>
        <v>2.1834055413477245</v>
      </c>
      <c r="Y300" s="23">
        <f t="shared" si="83"/>
        <v>166.69576000000001</v>
      </c>
      <c r="Z300" s="47">
        <f t="shared" si="84"/>
        <v>492.17646811866166</v>
      </c>
      <c r="AA300" s="6">
        <f t="shared" si="85"/>
        <v>0.94089764545254828</v>
      </c>
      <c r="AB300" s="4" t="s">
        <v>317</v>
      </c>
      <c r="AT300" s="1">
        <v>0.9</v>
      </c>
      <c r="AU300" s="1">
        <v>1</v>
      </c>
    </row>
    <row r="301" spans="2:47" x14ac:dyDescent="0.25">
      <c r="B301" s="16" t="s">
        <v>318</v>
      </c>
      <c r="C301" s="4">
        <v>242.12</v>
      </c>
      <c r="D301" s="8">
        <v>203.83</v>
      </c>
      <c r="E301" s="8">
        <v>108.59</v>
      </c>
      <c r="F301" s="15">
        <f t="shared" si="79"/>
        <v>230.95120047317357</v>
      </c>
      <c r="G301" s="8">
        <v>0.88</v>
      </c>
      <c r="H301" s="34">
        <v>314.6096</v>
      </c>
      <c r="I301" s="47">
        <f t="shared" si="86"/>
        <v>251.68768</v>
      </c>
      <c r="J301" s="15">
        <f t="shared" si="88"/>
        <v>188.76576</v>
      </c>
      <c r="K301" s="47">
        <f t="shared" si="90"/>
        <v>545.56080047317357</v>
      </c>
      <c r="L301" s="15">
        <f t="shared" si="89"/>
        <v>455.51768000000004</v>
      </c>
      <c r="M301" s="47">
        <f t="shared" si="94"/>
        <v>297.35576000000003</v>
      </c>
      <c r="N301" s="15">
        <f t="shared" si="95"/>
        <v>0.83495309707904652</v>
      </c>
      <c r="O301" s="4">
        <v>446.33</v>
      </c>
      <c r="Q301" s="14">
        <v>1</v>
      </c>
      <c r="R301" s="43">
        <f t="shared" si="91"/>
        <v>0</v>
      </c>
      <c r="S301" s="23">
        <f t="shared" si="80"/>
        <v>545.56080047317357</v>
      </c>
      <c r="T301" s="43">
        <f t="shared" si="81"/>
        <v>300.23362606534846</v>
      </c>
      <c r="U301" s="15">
        <f t="shared" si="82"/>
        <v>455.51768000000004</v>
      </c>
      <c r="V301" s="43">
        <f t="shared" si="92"/>
        <v>0</v>
      </c>
      <c r="W301" s="23">
        <f t="shared" si="93"/>
        <v>300.23362606534846</v>
      </c>
      <c r="X301" s="43">
        <f t="shared" si="87"/>
        <v>-0.12963667605868068</v>
      </c>
      <c r="Y301" s="23">
        <f t="shared" si="83"/>
        <v>167.35576000000003</v>
      </c>
      <c r="Z301" s="47">
        <f t="shared" si="84"/>
        <v>485.28786013845433</v>
      </c>
      <c r="AA301" s="6">
        <f t="shared" si="85"/>
        <v>0.93865459537776041</v>
      </c>
      <c r="AB301" s="4" t="s">
        <v>318</v>
      </c>
      <c r="AT301" s="1">
        <v>0.9</v>
      </c>
      <c r="AU301" s="1">
        <v>1</v>
      </c>
    </row>
    <row r="302" spans="2:47" x14ac:dyDescent="0.25">
      <c r="B302" s="16" t="s">
        <v>319</v>
      </c>
      <c r="C302" s="4">
        <v>326.52</v>
      </c>
      <c r="D302" s="8">
        <v>211.86</v>
      </c>
      <c r="E302" s="8">
        <v>110.57</v>
      </c>
      <c r="F302" s="15">
        <f t="shared" si="79"/>
        <v>238.97779080910428</v>
      </c>
      <c r="G302" s="8">
        <v>0.88</v>
      </c>
      <c r="H302" s="34">
        <v>314.6096</v>
      </c>
      <c r="I302" s="47">
        <f t="shared" si="86"/>
        <v>251.68768</v>
      </c>
      <c r="J302" s="15">
        <f t="shared" si="88"/>
        <v>188.76576</v>
      </c>
      <c r="K302" s="47">
        <f t="shared" si="90"/>
        <v>553.58739080910425</v>
      </c>
      <c r="L302" s="15">
        <f t="shared" si="89"/>
        <v>463.54768000000001</v>
      </c>
      <c r="M302" s="47">
        <f t="shared" si="94"/>
        <v>299.33575999999999</v>
      </c>
      <c r="N302" s="15">
        <f t="shared" si="95"/>
        <v>0.83735230913134551</v>
      </c>
      <c r="O302" s="4">
        <v>446.46</v>
      </c>
      <c r="Q302" s="14">
        <v>1</v>
      </c>
      <c r="R302" s="43">
        <f t="shared" si="91"/>
        <v>0</v>
      </c>
      <c r="S302" s="23">
        <f t="shared" si="80"/>
        <v>553.58739080910425</v>
      </c>
      <c r="T302" s="43">
        <f t="shared" si="81"/>
        <v>302.62608550726333</v>
      </c>
      <c r="U302" s="15">
        <f t="shared" si="82"/>
        <v>463.54768000000001</v>
      </c>
      <c r="V302" s="43">
        <f t="shared" si="92"/>
        <v>0</v>
      </c>
      <c r="W302" s="23">
        <f t="shared" si="93"/>
        <v>302.62608550726333</v>
      </c>
      <c r="X302" s="43">
        <f t="shared" si="87"/>
        <v>2.3924594419148661</v>
      </c>
      <c r="Y302" s="23">
        <f t="shared" si="83"/>
        <v>169.33575999999999</v>
      </c>
      <c r="Z302" s="47">
        <f t="shared" si="84"/>
        <v>493.50891709082623</v>
      </c>
      <c r="AA302" s="6">
        <f t="shared" si="85"/>
        <v>0.93928937035739091</v>
      </c>
      <c r="AB302" s="4" t="s">
        <v>319</v>
      </c>
      <c r="AT302" s="1">
        <v>0.9</v>
      </c>
      <c r="AU302" s="1">
        <v>1</v>
      </c>
    </row>
    <row r="303" spans="2:47" x14ac:dyDescent="0.25">
      <c r="B303" s="16" t="s">
        <v>320</v>
      </c>
      <c r="C303" s="4">
        <v>342.68</v>
      </c>
      <c r="D303" s="8">
        <v>218.14</v>
      </c>
      <c r="E303" s="8">
        <v>112.87</v>
      </c>
      <c r="F303" s="15">
        <f t="shared" si="79"/>
        <v>245.61086396981707</v>
      </c>
      <c r="G303" s="8">
        <v>0.88</v>
      </c>
      <c r="H303" s="34">
        <v>314.6096</v>
      </c>
      <c r="I303" s="47">
        <f t="shared" si="86"/>
        <v>251.68768</v>
      </c>
      <c r="J303" s="15">
        <f t="shared" si="88"/>
        <v>188.76576</v>
      </c>
      <c r="K303" s="47">
        <f t="shared" si="90"/>
        <v>560.22046396981705</v>
      </c>
      <c r="L303" s="15">
        <f t="shared" si="89"/>
        <v>469.82767999999999</v>
      </c>
      <c r="M303" s="47">
        <f t="shared" si="94"/>
        <v>301.63576</v>
      </c>
      <c r="N303" s="15">
        <f t="shared" si="95"/>
        <v>0.83864783637270501</v>
      </c>
      <c r="O303" s="4">
        <v>446.92</v>
      </c>
      <c r="Q303" s="14">
        <v>1</v>
      </c>
      <c r="R303" s="43">
        <f t="shared" si="91"/>
        <v>0</v>
      </c>
      <c r="S303" s="23">
        <f t="shared" si="80"/>
        <v>560.22046396981705</v>
      </c>
      <c r="T303" s="43">
        <f t="shared" si="81"/>
        <v>305.13754170271261</v>
      </c>
      <c r="U303" s="15">
        <f t="shared" si="82"/>
        <v>469.82767999999999</v>
      </c>
      <c r="V303" s="43">
        <f t="shared" si="92"/>
        <v>0</v>
      </c>
      <c r="W303" s="23">
        <f t="shared" si="93"/>
        <v>305.13754170271261</v>
      </c>
      <c r="X303" s="43">
        <f t="shared" si="87"/>
        <v>2.5114561954492842</v>
      </c>
      <c r="Y303" s="23">
        <f t="shared" si="83"/>
        <v>171.63576</v>
      </c>
      <c r="Z303" s="47">
        <f t="shared" si="84"/>
        <v>500.19684425729838</v>
      </c>
      <c r="AA303" s="6">
        <f t="shared" si="85"/>
        <v>0.93928557405756707</v>
      </c>
      <c r="AB303" s="4" t="s">
        <v>320</v>
      </c>
      <c r="AT303" s="1">
        <v>0.9</v>
      </c>
      <c r="AU303" s="1">
        <v>1</v>
      </c>
    </row>
    <row r="304" spans="2:47" x14ac:dyDescent="0.25">
      <c r="B304" s="16" t="s">
        <v>321</v>
      </c>
      <c r="C304" s="4">
        <v>358.6</v>
      </c>
      <c r="D304" s="8">
        <v>230.9</v>
      </c>
      <c r="E304" s="8">
        <v>115.8</v>
      </c>
      <c r="F304" s="15">
        <f t="shared" si="79"/>
        <v>258.31076245483854</v>
      </c>
      <c r="G304" s="8">
        <v>0.89</v>
      </c>
      <c r="H304" s="34">
        <v>314.6096</v>
      </c>
      <c r="I304" s="47">
        <f t="shared" si="86"/>
        <v>251.68768</v>
      </c>
      <c r="J304" s="15">
        <f t="shared" si="88"/>
        <v>188.76576</v>
      </c>
      <c r="K304" s="47">
        <f t="shared" si="90"/>
        <v>572.9203624548386</v>
      </c>
      <c r="L304" s="15">
        <f t="shared" si="89"/>
        <v>482.58767999999998</v>
      </c>
      <c r="M304" s="47">
        <f t="shared" si="94"/>
        <v>304.56576000000001</v>
      </c>
      <c r="N304" s="15">
        <f t="shared" si="95"/>
        <v>0.84232942591221094</v>
      </c>
      <c r="O304" s="4">
        <v>446.81</v>
      </c>
      <c r="Q304" s="14">
        <v>1</v>
      </c>
      <c r="R304" s="43">
        <f t="shared" si="91"/>
        <v>0</v>
      </c>
      <c r="S304" s="23">
        <f t="shared" si="80"/>
        <v>572.9203624548386</v>
      </c>
      <c r="T304" s="43">
        <f t="shared" si="81"/>
        <v>308.78288946701889</v>
      </c>
      <c r="U304" s="15">
        <f t="shared" si="82"/>
        <v>482.58767999999998</v>
      </c>
      <c r="V304" s="43">
        <f t="shared" si="92"/>
        <v>0</v>
      </c>
      <c r="W304" s="23">
        <f t="shared" si="93"/>
        <v>308.78288946701889</v>
      </c>
      <c r="X304" s="43">
        <f t="shared" si="87"/>
        <v>3.6453477643062797</v>
      </c>
      <c r="Y304" s="23">
        <f t="shared" si="83"/>
        <v>174.56576000000001</v>
      </c>
      <c r="Z304" s="47">
        <f t="shared" si="84"/>
        <v>513.19009485000777</v>
      </c>
      <c r="AA304" s="6">
        <f t="shared" si="85"/>
        <v>0.940368266735639</v>
      </c>
      <c r="AB304" s="4" t="s">
        <v>321</v>
      </c>
      <c r="AT304" s="1">
        <v>0.9</v>
      </c>
      <c r="AU304" s="1">
        <v>1</v>
      </c>
    </row>
    <row r="305" spans="2:47" x14ac:dyDescent="0.25">
      <c r="B305" s="16" t="s">
        <v>322</v>
      </c>
      <c r="C305" s="4">
        <v>369.14</v>
      </c>
      <c r="D305" s="8">
        <v>233.15</v>
      </c>
      <c r="E305" s="8">
        <v>114.84</v>
      </c>
      <c r="F305" s="15">
        <f t="shared" si="79"/>
        <v>259.89834185696532</v>
      </c>
      <c r="G305" s="8">
        <v>0.89</v>
      </c>
      <c r="H305" s="34">
        <v>314.6096</v>
      </c>
      <c r="I305" s="47">
        <f t="shared" si="86"/>
        <v>251.68768</v>
      </c>
      <c r="J305" s="15">
        <f t="shared" si="88"/>
        <v>188.76576</v>
      </c>
      <c r="K305" s="47">
        <f t="shared" si="90"/>
        <v>574.50794185696532</v>
      </c>
      <c r="L305" s="15">
        <f t="shared" si="89"/>
        <v>484.83767999999998</v>
      </c>
      <c r="M305" s="47">
        <f t="shared" si="94"/>
        <v>303.60576000000003</v>
      </c>
      <c r="N305" s="15">
        <f t="shared" si="95"/>
        <v>0.84391815095344591</v>
      </c>
      <c r="O305" s="4">
        <v>447.48</v>
      </c>
      <c r="Q305" s="14">
        <v>1</v>
      </c>
      <c r="R305" s="43">
        <f t="shared" si="91"/>
        <v>0</v>
      </c>
      <c r="S305" s="23">
        <f t="shared" si="80"/>
        <v>574.50794185696532</v>
      </c>
      <c r="T305" s="43">
        <f t="shared" si="81"/>
        <v>308.20739658376766</v>
      </c>
      <c r="U305" s="15">
        <f t="shared" si="82"/>
        <v>484.83767999999998</v>
      </c>
      <c r="V305" s="43">
        <f t="shared" si="92"/>
        <v>0</v>
      </c>
      <c r="W305" s="23">
        <f t="shared" si="93"/>
        <v>308.20739658376766</v>
      </c>
      <c r="X305" s="43">
        <f t="shared" si="87"/>
        <v>-0.57549288325122916</v>
      </c>
      <c r="Y305" s="23">
        <f t="shared" si="83"/>
        <v>173.60576000000003</v>
      </c>
      <c r="Z305" s="47">
        <f t="shared" si="84"/>
        <v>514.98207333164521</v>
      </c>
      <c r="AA305" s="6">
        <f t="shared" si="85"/>
        <v>0.94146515987123991</v>
      </c>
      <c r="AB305" s="4" t="s">
        <v>322</v>
      </c>
      <c r="AT305" s="1">
        <v>0.9</v>
      </c>
      <c r="AU305" s="1">
        <v>1</v>
      </c>
    </row>
    <row r="306" spans="2:47" x14ac:dyDescent="0.25">
      <c r="B306" s="16" t="s">
        <v>323</v>
      </c>
      <c r="C306" s="4">
        <v>391.58</v>
      </c>
      <c r="D306" s="8">
        <v>232.17</v>
      </c>
      <c r="E306" s="8">
        <v>120.47</v>
      </c>
      <c r="F306" s="15">
        <f t="shared" si="79"/>
        <v>261.56438939580443</v>
      </c>
      <c r="G306" s="8">
        <v>0.88</v>
      </c>
      <c r="H306" s="34">
        <v>314.6096</v>
      </c>
      <c r="I306" s="47">
        <f t="shared" si="86"/>
        <v>251.68768</v>
      </c>
      <c r="J306" s="15">
        <f t="shared" si="88"/>
        <v>188.76576</v>
      </c>
      <c r="K306" s="47">
        <f t="shared" si="90"/>
        <v>576.17398939580448</v>
      </c>
      <c r="L306" s="15">
        <f t="shared" si="89"/>
        <v>483.85767999999996</v>
      </c>
      <c r="M306" s="47">
        <f t="shared" si="94"/>
        <v>309.23576000000003</v>
      </c>
      <c r="N306" s="15">
        <f t="shared" si="95"/>
        <v>0.83977702726113945</v>
      </c>
      <c r="O306" s="4">
        <v>448.71</v>
      </c>
      <c r="Q306" s="14">
        <v>1</v>
      </c>
      <c r="R306" s="43">
        <f t="shared" si="91"/>
        <v>0</v>
      </c>
      <c r="S306" s="23">
        <f t="shared" si="80"/>
        <v>576.17398939580448</v>
      </c>
      <c r="T306" s="43">
        <f t="shared" si="81"/>
        <v>312.82297160102269</v>
      </c>
      <c r="U306" s="15">
        <f t="shared" si="82"/>
        <v>483.85767999999996</v>
      </c>
      <c r="V306" s="43">
        <f t="shared" si="92"/>
        <v>0</v>
      </c>
      <c r="W306" s="23">
        <f t="shared" si="93"/>
        <v>312.82297160102269</v>
      </c>
      <c r="X306" s="43">
        <f t="shared" si="87"/>
        <v>4.6155750172550256</v>
      </c>
      <c r="Y306" s="23">
        <f t="shared" si="83"/>
        <v>179.23576000000003</v>
      </c>
      <c r="Z306" s="47">
        <f t="shared" si="84"/>
        <v>515.98809303874441</v>
      </c>
      <c r="AA306" s="6">
        <f t="shared" si="85"/>
        <v>0.93773032077247598</v>
      </c>
      <c r="AB306" s="4" t="s">
        <v>323</v>
      </c>
      <c r="AT306" s="1">
        <v>0.9</v>
      </c>
      <c r="AU306" s="1">
        <v>1</v>
      </c>
    </row>
    <row r="307" spans="2:47" x14ac:dyDescent="0.25">
      <c r="B307" s="16" t="s">
        <v>324</v>
      </c>
      <c r="C307" s="4">
        <v>352.94</v>
      </c>
      <c r="D307" s="8">
        <v>232.05</v>
      </c>
      <c r="E307" s="8">
        <v>117.25</v>
      </c>
      <c r="F307" s="15">
        <f t="shared" si="79"/>
        <v>259.98993249739499</v>
      </c>
      <c r="G307" s="8">
        <v>0.89</v>
      </c>
      <c r="H307" s="34">
        <v>314.6096</v>
      </c>
      <c r="I307" s="47">
        <f t="shared" si="86"/>
        <v>251.68768</v>
      </c>
      <c r="J307" s="15">
        <f t="shared" si="88"/>
        <v>188.76576</v>
      </c>
      <c r="K307" s="47">
        <f t="shared" si="90"/>
        <v>574.59953249739499</v>
      </c>
      <c r="L307" s="15">
        <f t="shared" si="89"/>
        <v>483.73768000000001</v>
      </c>
      <c r="M307" s="47">
        <f t="shared" si="94"/>
        <v>306.01576</v>
      </c>
      <c r="N307" s="15">
        <f t="shared" si="95"/>
        <v>0.84186925439622262</v>
      </c>
      <c r="O307" s="4">
        <v>449.5</v>
      </c>
      <c r="Q307" s="14">
        <v>1</v>
      </c>
      <c r="R307" s="43">
        <f t="shared" si="91"/>
        <v>0</v>
      </c>
      <c r="S307" s="23">
        <f t="shared" si="80"/>
        <v>574.59953249739499</v>
      </c>
      <c r="T307" s="43">
        <f t="shared" si="81"/>
        <v>310.10075732645748</v>
      </c>
      <c r="U307" s="15">
        <f t="shared" si="82"/>
        <v>483.73768000000001</v>
      </c>
      <c r="V307" s="43">
        <f t="shared" si="92"/>
        <v>0</v>
      </c>
      <c r="W307" s="23">
        <f t="shared" si="93"/>
        <v>310.10075732645748</v>
      </c>
      <c r="X307" s="43">
        <f t="shared" si="87"/>
        <v>-2.7222142745652036</v>
      </c>
      <c r="Y307" s="23">
        <f t="shared" si="83"/>
        <v>176.01576</v>
      </c>
      <c r="Z307" s="47">
        <f t="shared" si="84"/>
        <v>514.7656659298093</v>
      </c>
      <c r="AA307" s="6">
        <f t="shared" si="85"/>
        <v>0.93972405701579931</v>
      </c>
      <c r="AB307" s="4" t="s">
        <v>324</v>
      </c>
      <c r="AT307" s="1">
        <v>0.9</v>
      </c>
      <c r="AU307" s="1">
        <v>1</v>
      </c>
    </row>
    <row r="308" spans="2:47" x14ac:dyDescent="0.25">
      <c r="B308" s="16" t="s">
        <v>325</v>
      </c>
      <c r="C308" s="4">
        <v>432.38</v>
      </c>
      <c r="D308" s="8">
        <v>239.09</v>
      </c>
      <c r="E308" s="8">
        <v>119.41</v>
      </c>
      <c r="F308" s="15">
        <f t="shared" si="79"/>
        <v>267.25039981261023</v>
      </c>
      <c r="G308" s="8">
        <v>0.89</v>
      </c>
      <c r="H308" s="34">
        <v>314.6096</v>
      </c>
      <c r="I308" s="47">
        <f t="shared" si="86"/>
        <v>251.68768</v>
      </c>
      <c r="J308" s="15">
        <f t="shared" si="88"/>
        <v>188.76576</v>
      </c>
      <c r="K308" s="47">
        <f t="shared" si="90"/>
        <v>581.85999981261023</v>
      </c>
      <c r="L308" s="15">
        <f t="shared" si="89"/>
        <v>490.77768000000003</v>
      </c>
      <c r="M308" s="47">
        <f t="shared" si="94"/>
        <v>308.17575999999997</v>
      </c>
      <c r="N308" s="15">
        <f t="shared" si="95"/>
        <v>0.8434635138316029</v>
      </c>
      <c r="O308" s="4">
        <v>450.11</v>
      </c>
      <c r="Q308" s="14">
        <v>1</v>
      </c>
      <c r="R308" s="43">
        <f t="shared" si="91"/>
        <v>0</v>
      </c>
      <c r="S308" s="23">
        <f t="shared" si="80"/>
        <v>581.85999981261023</v>
      </c>
      <c r="T308" s="43">
        <f t="shared" si="81"/>
        <v>312.56731786248594</v>
      </c>
      <c r="U308" s="15">
        <f t="shared" si="82"/>
        <v>490.77768000000003</v>
      </c>
      <c r="V308" s="43">
        <f t="shared" si="92"/>
        <v>0</v>
      </c>
      <c r="W308" s="23">
        <f t="shared" si="93"/>
        <v>312.56731786248594</v>
      </c>
      <c r="X308" s="43">
        <f t="shared" si="87"/>
        <v>2.466560536028453</v>
      </c>
      <c r="Y308" s="23">
        <f t="shared" si="83"/>
        <v>178.17575999999997</v>
      </c>
      <c r="Z308" s="47">
        <f t="shared" si="84"/>
        <v>522.12003661778772</v>
      </c>
      <c r="AA308" s="6">
        <f t="shared" si="85"/>
        <v>0.93997097521708117</v>
      </c>
      <c r="AB308" s="4" t="s">
        <v>325</v>
      </c>
      <c r="AT308" s="1">
        <v>0.9</v>
      </c>
      <c r="AU308" s="1">
        <v>1</v>
      </c>
    </row>
    <row r="309" spans="2:47" x14ac:dyDescent="0.25">
      <c r="B309" s="16" t="s">
        <v>326</v>
      </c>
      <c r="C309" s="4">
        <v>364.84</v>
      </c>
      <c r="D309" s="8">
        <v>234.95</v>
      </c>
      <c r="E309" s="8">
        <v>121.64</v>
      </c>
      <c r="F309" s="15">
        <f t="shared" si="79"/>
        <v>264.57095853475676</v>
      </c>
      <c r="G309" s="8">
        <v>0.88</v>
      </c>
      <c r="H309" s="34">
        <v>314.6096</v>
      </c>
      <c r="I309" s="47">
        <f t="shared" si="86"/>
        <v>251.68768</v>
      </c>
      <c r="J309" s="15">
        <f t="shared" si="88"/>
        <v>188.76576</v>
      </c>
      <c r="K309" s="47">
        <f t="shared" si="90"/>
        <v>579.18055853475676</v>
      </c>
      <c r="L309" s="15">
        <f t="shared" si="89"/>
        <v>486.63767999999999</v>
      </c>
      <c r="M309" s="47">
        <f t="shared" si="94"/>
        <v>310.40575999999999</v>
      </c>
      <c r="N309" s="15">
        <f t="shared" si="95"/>
        <v>0.84021756743894016</v>
      </c>
      <c r="O309" s="4">
        <v>451.28</v>
      </c>
      <c r="Q309" s="14">
        <v>1</v>
      </c>
      <c r="R309" s="43">
        <f t="shared" si="91"/>
        <v>0</v>
      </c>
      <c r="S309" s="23">
        <f t="shared" si="80"/>
        <v>579.18055853475676</v>
      </c>
      <c r="T309" s="43">
        <f t="shared" si="81"/>
        <v>314.06032507919616</v>
      </c>
      <c r="U309" s="15">
        <f t="shared" si="82"/>
        <v>486.63767999999999</v>
      </c>
      <c r="V309" s="43">
        <f t="shared" si="92"/>
        <v>0</v>
      </c>
      <c r="W309" s="23">
        <f t="shared" si="93"/>
        <v>314.06032507919616</v>
      </c>
      <c r="X309" s="43">
        <f t="shared" si="87"/>
        <v>1.4930072167102253</v>
      </c>
      <c r="Y309" s="23">
        <f t="shared" si="83"/>
        <v>180.40575999999999</v>
      </c>
      <c r="Z309" s="47">
        <f t="shared" si="84"/>
        <v>519.00141602596807</v>
      </c>
      <c r="AA309" s="6">
        <f t="shared" si="85"/>
        <v>0.93764229725271353</v>
      </c>
      <c r="AB309" s="4" t="s">
        <v>326</v>
      </c>
      <c r="AT309" s="1">
        <v>0.9</v>
      </c>
      <c r="AU309" s="1">
        <v>1</v>
      </c>
    </row>
    <row r="310" spans="2:47" x14ac:dyDescent="0.25">
      <c r="B310" s="16" t="s">
        <v>327</v>
      </c>
      <c r="C310" s="4">
        <v>294.54000000000002</v>
      </c>
      <c r="D310" s="8">
        <v>243.77</v>
      </c>
      <c r="E310" s="8">
        <v>120.42</v>
      </c>
      <c r="F310" s="15">
        <f t="shared" si="79"/>
        <v>271.89113501546905</v>
      </c>
      <c r="G310" s="8">
        <v>0.89</v>
      </c>
      <c r="H310" s="34">
        <v>314.6096</v>
      </c>
      <c r="I310" s="47">
        <f t="shared" si="86"/>
        <v>251.68768</v>
      </c>
      <c r="J310" s="15">
        <f t="shared" si="88"/>
        <v>188.76576</v>
      </c>
      <c r="K310" s="47">
        <f t="shared" si="90"/>
        <v>586.50073501546899</v>
      </c>
      <c r="L310" s="15">
        <f t="shared" si="89"/>
        <v>495.45767999999998</v>
      </c>
      <c r="M310" s="47">
        <f t="shared" si="94"/>
        <v>309.18576000000002</v>
      </c>
      <c r="N310" s="15">
        <f t="shared" si="95"/>
        <v>0.84476906919295214</v>
      </c>
      <c r="O310" s="4">
        <v>448.82</v>
      </c>
      <c r="Q310" s="14">
        <v>1</v>
      </c>
      <c r="R310" s="43">
        <f t="shared" si="91"/>
        <v>0</v>
      </c>
      <c r="S310" s="23">
        <f t="shared" si="80"/>
        <v>586.50073501546899</v>
      </c>
      <c r="T310" s="43">
        <f t="shared" si="81"/>
        <v>313.85474267995846</v>
      </c>
      <c r="U310" s="15">
        <f t="shared" si="82"/>
        <v>495.45767999999998</v>
      </c>
      <c r="V310" s="43">
        <f t="shared" si="92"/>
        <v>0</v>
      </c>
      <c r="W310" s="23">
        <f t="shared" si="93"/>
        <v>313.85474267995846</v>
      </c>
      <c r="X310" s="43">
        <f t="shared" si="87"/>
        <v>-0.20558239923769861</v>
      </c>
      <c r="Y310" s="23">
        <f t="shared" si="83"/>
        <v>179.18576000000002</v>
      </c>
      <c r="Z310" s="47">
        <f t="shared" si="84"/>
        <v>526.86416585089557</v>
      </c>
      <c r="AA310" s="6">
        <f t="shared" si="85"/>
        <v>0.94038978566672204</v>
      </c>
      <c r="AB310" s="4" t="s">
        <v>327</v>
      </c>
      <c r="AT310" s="1">
        <v>0.9</v>
      </c>
      <c r="AU310" s="1">
        <v>1</v>
      </c>
    </row>
    <row r="311" spans="2:47" x14ac:dyDescent="0.25">
      <c r="B311" s="16" t="s">
        <v>328</v>
      </c>
      <c r="C311" s="4">
        <v>272.5</v>
      </c>
      <c r="D311" s="8">
        <v>241.27</v>
      </c>
      <c r="E311" s="8">
        <v>117.9</v>
      </c>
      <c r="F311" s="15">
        <f t="shared" si="79"/>
        <v>268.53607374056844</v>
      </c>
      <c r="G311" s="8">
        <v>0.89</v>
      </c>
      <c r="H311" s="34">
        <v>314.6096</v>
      </c>
      <c r="I311" s="47">
        <f t="shared" si="86"/>
        <v>251.68768</v>
      </c>
      <c r="J311" s="15">
        <f t="shared" si="88"/>
        <v>188.76576</v>
      </c>
      <c r="K311" s="47">
        <f t="shared" si="90"/>
        <v>583.14567374056844</v>
      </c>
      <c r="L311" s="15">
        <f t="shared" si="89"/>
        <v>492.95767999999998</v>
      </c>
      <c r="M311" s="47">
        <f t="shared" si="94"/>
        <v>306.66575999999998</v>
      </c>
      <c r="N311" s="15">
        <f t="shared" si="95"/>
        <v>0.84534225700062116</v>
      </c>
      <c r="O311" s="4">
        <v>449.03</v>
      </c>
      <c r="Q311" s="14">
        <v>1</v>
      </c>
      <c r="R311" s="43">
        <f t="shared" si="91"/>
        <v>0</v>
      </c>
      <c r="S311" s="23">
        <f t="shared" si="80"/>
        <v>583.14567374056844</v>
      </c>
      <c r="T311" s="43">
        <f t="shared" si="81"/>
        <v>311.53106190452189</v>
      </c>
      <c r="U311" s="15">
        <f t="shared" si="82"/>
        <v>492.95767999999998</v>
      </c>
      <c r="V311" s="43">
        <f t="shared" si="92"/>
        <v>0</v>
      </c>
      <c r="W311" s="23">
        <f t="shared" si="93"/>
        <v>311.53106190452189</v>
      </c>
      <c r="X311" s="43">
        <f t="shared" si="87"/>
        <v>-2.3236807754365714</v>
      </c>
      <c r="Y311" s="23">
        <f t="shared" si="83"/>
        <v>176.66575999999998</v>
      </c>
      <c r="Z311" s="47">
        <f t="shared" si="84"/>
        <v>523.6583476154658</v>
      </c>
      <c r="AA311" s="6">
        <f t="shared" si="85"/>
        <v>0.94137271418422985</v>
      </c>
      <c r="AB311" s="4" t="s">
        <v>328</v>
      </c>
      <c r="AT311" s="1">
        <v>0.9</v>
      </c>
      <c r="AU311" s="1">
        <v>1</v>
      </c>
    </row>
    <row r="312" spans="2:47" x14ac:dyDescent="0.25">
      <c r="B312" s="16" t="s">
        <v>329</v>
      </c>
      <c r="C312" s="4">
        <v>346.36</v>
      </c>
      <c r="D312" s="8">
        <v>232.07</v>
      </c>
      <c r="E312" s="8">
        <v>120.17</v>
      </c>
      <c r="F312" s="15">
        <f t="shared" si="79"/>
        <v>261.33754762758451</v>
      </c>
      <c r="G312" s="8">
        <v>0.88</v>
      </c>
      <c r="H312" s="34">
        <v>314.6096</v>
      </c>
      <c r="I312" s="47">
        <f t="shared" si="86"/>
        <v>251.68768</v>
      </c>
      <c r="J312" s="15">
        <f t="shared" si="88"/>
        <v>188.76576</v>
      </c>
      <c r="K312" s="47">
        <f t="shared" si="90"/>
        <v>575.94714762758451</v>
      </c>
      <c r="L312" s="15">
        <f t="shared" si="89"/>
        <v>483.75767999999999</v>
      </c>
      <c r="M312" s="47">
        <f t="shared" si="94"/>
        <v>308.93576000000002</v>
      </c>
      <c r="N312" s="15">
        <f t="shared" si="95"/>
        <v>0.83993415366787172</v>
      </c>
      <c r="O312" s="4">
        <v>448.56</v>
      </c>
      <c r="Q312" s="14">
        <v>1</v>
      </c>
      <c r="R312" s="43">
        <f t="shared" si="91"/>
        <v>0</v>
      </c>
      <c r="S312" s="23">
        <f t="shared" si="80"/>
        <v>575.94714762758451</v>
      </c>
      <c r="T312" s="43">
        <f t="shared" si="81"/>
        <v>312.55979252195613</v>
      </c>
      <c r="U312" s="15">
        <f t="shared" si="82"/>
        <v>483.75767999999999</v>
      </c>
      <c r="V312" s="43">
        <f t="shared" si="92"/>
        <v>0</v>
      </c>
      <c r="W312" s="23">
        <f t="shared" si="93"/>
        <v>312.55979252195613</v>
      </c>
      <c r="X312" s="43">
        <f t="shared" si="87"/>
        <v>1.0287306174342348</v>
      </c>
      <c r="Y312" s="23">
        <f t="shared" si="83"/>
        <v>178.93576000000002</v>
      </c>
      <c r="Z312" s="47">
        <f t="shared" si="84"/>
        <v>515.79016970640305</v>
      </c>
      <c r="AA312" s="6">
        <f t="shared" si="85"/>
        <v>0.93789627723103652</v>
      </c>
      <c r="AB312" s="4" t="s">
        <v>329</v>
      </c>
      <c r="AT312" s="1">
        <v>0.9</v>
      </c>
      <c r="AU312" s="1">
        <v>1</v>
      </c>
    </row>
    <row r="313" spans="2:47" x14ac:dyDescent="0.25">
      <c r="B313" s="16" t="s">
        <v>330</v>
      </c>
      <c r="C313" s="4">
        <v>351.8</v>
      </c>
      <c r="D313" s="8">
        <v>237.67</v>
      </c>
      <c r="E313" s="8">
        <v>115.8</v>
      </c>
      <c r="F313" s="15">
        <f t="shared" si="79"/>
        <v>264.37978156432462</v>
      </c>
      <c r="G313" s="8">
        <v>0.89</v>
      </c>
      <c r="H313" s="34">
        <v>314.6096</v>
      </c>
      <c r="I313" s="47">
        <f t="shared" si="86"/>
        <v>251.68768</v>
      </c>
      <c r="J313" s="15">
        <f t="shared" si="88"/>
        <v>188.76576</v>
      </c>
      <c r="K313" s="47">
        <f t="shared" si="90"/>
        <v>578.98938156432462</v>
      </c>
      <c r="L313" s="15">
        <f t="shared" si="89"/>
        <v>489.35767999999996</v>
      </c>
      <c r="M313" s="47">
        <f t="shared" si="94"/>
        <v>304.56576000000001</v>
      </c>
      <c r="N313" s="15">
        <f t="shared" si="95"/>
        <v>0.84519284045908405</v>
      </c>
      <c r="O313" s="4">
        <v>448.32</v>
      </c>
      <c r="Q313" s="14">
        <v>1</v>
      </c>
      <c r="R313" s="43">
        <f t="shared" si="91"/>
        <v>0</v>
      </c>
      <c r="S313" s="23">
        <f t="shared" si="80"/>
        <v>578.98938156432462</v>
      </c>
      <c r="T313" s="43">
        <f t="shared" si="81"/>
        <v>309.44751572642605</v>
      </c>
      <c r="U313" s="15">
        <f t="shared" si="82"/>
        <v>489.35767999999996</v>
      </c>
      <c r="V313" s="43">
        <f t="shared" si="92"/>
        <v>0</v>
      </c>
      <c r="W313" s="23">
        <f t="shared" si="93"/>
        <v>309.44751572642605</v>
      </c>
      <c r="X313" s="43">
        <f t="shared" si="87"/>
        <v>-3.1122767955300787</v>
      </c>
      <c r="Y313" s="23">
        <f t="shared" si="83"/>
        <v>174.56576000000001</v>
      </c>
      <c r="Z313" s="47">
        <f t="shared" si="84"/>
        <v>519.56149158627989</v>
      </c>
      <c r="AA313" s="6">
        <f t="shared" si="85"/>
        <v>0.9418667240059222</v>
      </c>
      <c r="AB313" s="4" t="s">
        <v>330</v>
      </c>
      <c r="AT313" s="1">
        <v>0.9</v>
      </c>
      <c r="AU313" s="1">
        <v>1</v>
      </c>
    </row>
    <row r="314" spans="2:47" x14ac:dyDescent="0.25">
      <c r="B314" s="16" t="s">
        <v>331</v>
      </c>
      <c r="C314" s="4">
        <v>296.66000000000003</v>
      </c>
      <c r="D314" s="8">
        <v>228.2</v>
      </c>
      <c r="E314" s="8">
        <v>118.67</v>
      </c>
      <c r="F314" s="15">
        <f t="shared" si="79"/>
        <v>257.21160335412554</v>
      </c>
      <c r="G314" s="8">
        <v>0.88</v>
      </c>
      <c r="H314" s="34">
        <v>314.6096</v>
      </c>
      <c r="I314" s="47">
        <f t="shared" si="86"/>
        <v>251.68768</v>
      </c>
      <c r="J314" s="15">
        <f t="shared" si="88"/>
        <v>188.76576</v>
      </c>
      <c r="K314" s="47">
        <f t="shared" si="90"/>
        <v>571.8212033541256</v>
      </c>
      <c r="L314" s="15">
        <f t="shared" si="89"/>
        <v>479.88767999999999</v>
      </c>
      <c r="M314" s="47">
        <f t="shared" si="94"/>
        <v>307.43576000000002</v>
      </c>
      <c r="N314" s="15">
        <f t="shared" si="95"/>
        <v>0.83922680233808733</v>
      </c>
      <c r="O314" s="4">
        <v>446.32</v>
      </c>
      <c r="Q314" s="14">
        <v>1</v>
      </c>
      <c r="R314" s="43">
        <f t="shared" si="91"/>
        <v>0</v>
      </c>
      <c r="S314" s="23">
        <f t="shared" si="80"/>
        <v>571.8212033541256</v>
      </c>
      <c r="T314" s="43">
        <f t="shared" si="81"/>
        <v>310.94582034428089</v>
      </c>
      <c r="U314" s="15">
        <f t="shared" si="82"/>
        <v>479.88767999999999</v>
      </c>
      <c r="V314" s="43">
        <f t="shared" si="92"/>
        <v>0</v>
      </c>
      <c r="W314" s="23">
        <f t="shared" si="93"/>
        <v>310.94582034428089</v>
      </c>
      <c r="X314" s="43">
        <f t="shared" si="87"/>
        <v>1.498304617854842</v>
      </c>
      <c r="Y314" s="23">
        <f t="shared" si="83"/>
        <v>177.43576000000002</v>
      </c>
      <c r="Z314" s="47">
        <f t="shared" si="84"/>
        <v>511.64014144959344</v>
      </c>
      <c r="AA314" s="6">
        <f t="shared" si="85"/>
        <v>0.93793985483697295</v>
      </c>
      <c r="AB314" s="4" t="s">
        <v>331</v>
      </c>
      <c r="AT314" s="1">
        <v>0.9</v>
      </c>
      <c r="AU314" s="1">
        <v>1</v>
      </c>
    </row>
    <row r="315" spans="2:47" x14ac:dyDescent="0.25">
      <c r="B315" s="16" t="s">
        <v>332</v>
      </c>
      <c r="C315" s="4">
        <v>377.82</v>
      </c>
      <c r="D315" s="8">
        <v>256.81</v>
      </c>
      <c r="E315" s="8">
        <v>118.11</v>
      </c>
      <c r="F315" s="15">
        <f t="shared" si="79"/>
        <v>282.66826528636</v>
      </c>
      <c r="G315" s="8">
        <v>0.9</v>
      </c>
      <c r="H315" s="34">
        <v>314.6096</v>
      </c>
      <c r="I315" s="47">
        <f t="shared" si="86"/>
        <v>251.68768</v>
      </c>
      <c r="J315" s="15">
        <f t="shared" si="88"/>
        <v>188.76576</v>
      </c>
      <c r="K315" s="47">
        <f t="shared" si="90"/>
        <v>597.27786528636</v>
      </c>
      <c r="L315" s="15">
        <f t="shared" si="89"/>
        <v>508.49768</v>
      </c>
      <c r="M315" s="47">
        <f t="shared" si="94"/>
        <v>306.87576000000001</v>
      </c>
      <c r="N315" s="15">
        <f t="shared" si="95"/>
        <v>0.85135865491383134</v>
      </c>
      <c r="O315" s="4">
        <v>446.63</v>
      </c>
      <c r="Q315" s="14">
        <v>1</v>
      </c>
      <c r="R315" s="43">
        <f t="shared" si="91"/>
        <v>0</v>
      </c>
      <c r="S315" s="23">
        <f t="shared" si="80"/>
        <v>597.27786528636</v>
      </c>
      <c r="T315" s="43">
        <f t="shared" si="81"/>
        <v>313.32245019412323</v>
      </c>
      <c r="U315" s="15">
        <f t="shared" si="82"/>
        <v>508.49768</v>
      </c>
      <c r="V315" s="43">
        <f t="shared" si="92"/>
        <v>0</v>
      </c>
      <c r="W315" s="23">
        <f t="shared" si="93"/>
        <v>313.32245019412323</v>
      </c>
      <c r="X315" s="43">
        <f t="shared" si="87"/>
        <v>2.3766298498423453</v>
      </c>
      <c r="Y315" s="23">
        <f t="shared" si="83"/>
        <v>176.87576000000001</v>
      </c>
      <c r="Z315" s="47">
        <f t="shared" si="84"/>
        <v>538.38176514529164</v>
      </c>
      <c r="AA315" s="6">
        <f t="shared" si="85"/>
        <v>0.94449276130808979</v>
      </c>
      <c r="AB315" s="4" t="s">
        <v>332</v>
      </c>
      <c r="AT315" s="1">
        <v>0.9</v>
      </c>
      <c r="AU315" s="1">
        <v>1</v>
      </c>
    </row>
    <row r="316" spans="2:47" x14ac:dyDescent="0.25">
      <c r="B316" s="16" t="s">
        <v>333</v>
      </c>
      <c r="C316" s="4">
        <v>282.7</v>
      </c>
      <c r="D316" s="8">
        <v>254.8</v>
      </c>
      <c r="E316" s="8">
        <v>117.63</v>
      </c>
      <c r="F316" s="15">
        <f t="shared" si="79"/>
        <v>280.64186590742304</v>
      </c>
      <c r="G316" s="8">
        <v>0.9</v>
      </c>
      <c r="H316" s="34">
        <v>314.6096</v>
      </c>
      <c r="I316" s="47">
        <f t="shared" si="86"/>
        <v>251.68768</v>
      </c>
      <c r="J316" s="15">
        <f t="shared" si="88"/>
        <v>188.76576</v>
      </c>
      <c r="K316" s="47">
        <f t="shared" si="90"/>
        <v>595.25146590742304</v>
      </c>
      <c r="L316" s="15">
        <f t="shared" si="89"/>
        <v>506.48768000000001</v>
      </c>
      <c r="M316" s="47">
        <f t="shared" si="94"/>
        <v>306.39576</v>
      </c>
      <c r="N316" s="15">
        <f t="shared" si="95"/>
        <v>0.85088018931274989</v>
      </c>
      <c r="O316" s="4">
        <v>446.2</v>
      </c>
      <c r="Q316" s="14">
        <v>1</v>
      </c>
      <c r="R316" s="43">
        <f t="shared" si="91"/>
        <v>0</v>
      </c>
      <c r="S316" s="23">
        <f t="shared" si="80"/>
        <v>595.25146590742304</v>
      </c>
      <c r="T316" s="43">
        <f t="shared" si="81"/>
        <v>312.72118200268045</v>
      </c>
      <c r="U316" s="15">
        <f t="shared" si="82"/>
        <v>506.48768000000001</v>
      </c>
      <c r="V316" s="43">
        <f t="shared" si="92"/>
        <v>0</v>
      </c>
      <c r="W316" s="23">
        <f t="shared" si="93"/>
        <v>312.72118200268045</v>
      </c>
      <c r="X316" s="43">
        <f t="shared" si="87"/>
        <v>-0.60126819144278443</v>
      </c>
      <c r="Y316" s="23">
        <f t="shared" si="83"/>
        <v>176.39576</v>
      </c>
      <c r="Z316" s="47">
        <f t="shared" si="84"/>
        <v>536.32567917055769</v>
      </c>
      <c r="AA316" s="6">
        <f t="shared" si="85"/>
        <v>0.94436589496012391</v>
      </c>
      <c r="AB316" s="4" t="s">
        <v>333</v>
      </c>
      <c r="AT316" s="1">
        <v>0.9</v>
      </c>
      <c r="AU316" s="1">
        <v>1</v>
      </c>
    </row>
    <row r="317" spans="2:47" x14ac:dyDescent="0.25">
      <c r="B317" s="16" t="s">
        <v>334</v>
      </c>
      <c r="C317" s="4">
        <v>364.56</v>
      </c>
      <c r="D317" s="8">
        <v>245.57</v>
      </c>
      <c r="E317" s="8">
        <v>119.4</v>
      </c>
      <c r="F317" s="15">
        <f t="shared" si="79"/>
        <v>273.05857411918049</v>
      </c>
      <c r="G317" s="8">
        <v>0.89</v>
      </c>
      <c r="H317" s="34">
        <v>314.6096</v>
      </c>
      <c r="I317" s="47">
        <f t="shared" si="86"/>
        <v>251.68768</v>
      </c>
      <c r="J317" s="15">
        <f t="shared" si="88"/>
        <v>188.76576</v>
      </c>
      <c r="K317" s="47">
        <f t="shared" si="90"/>
        <v>587.66817411918055</v>
      </c>
      <c r="L317" s="15">
        <f t="shared" si="89"/>
        <v>497.25767999999999</v>
      </c>
      <c r="M317" s="47">
        <f t="shared" si="94"/>
        <v>308.16575999999998</v>
      </c>
      <c r="N317" s="15">
        <f t="shared" si="95"/>
        <v>0.8461538362959824</v>
      </c>
      <c r="O317" s="4">
        <v>445.97</v>
      </c>
      <c r="Q317" s="14">
        <v>1</v>
      </c>
      <c r="R317" s="43">
        <f t="shared" si="91"/>
        <v>0</v>
      </c>
      <c r="S317" s="23">
        <f t="shared" si="80"/>
        <v>587.66817411918055</v>
      </c>
      <c r="T317" s="43">
        <f t="shared" si="81"/>
        <v>313.19112783345116</v>
      </c>
      <c r="U317" s="15">
        <f t="shared" si="82"/>
        <v>497.25767999999999</v>
      </c>
      <c r="V317" s="43">
        <f t="shared" si="92"/>
        <v>0</v>
      </c>
      <c r="W317" s="23">
        <f t="shared" si="93"/>
        <v>313.19112783345116</v>
      </c>
      <c r="X317" s="43">
        <f t="shared" si="87"/>
        <v>0.46994583077071184</v>
      </c>
      <c r="Y317" s="23">
        <f t="shared" si="83"/>
        <v>178.16575999999998</v>
      </c>
      <c r="Z317" s="47">
        <f t="shared" si="84"/>
        <v>528.21230424457167</v>
      </c>
      <c r="AA317" s="6">
        <f t="shared" si="85"/>
        <v>0.94139738132597695</v>
      </c>
      <c r="AB317" s="4" t="s">
        <v>334</v>
      </c>
      <c r="AT317" s="1">
        <v>0.9</v>
      </c>
      <c r="AU317" s="1">
        <v>1</v>
      </c>
    </row>
    <row r="318" spans="2:47" x14ac:dyDescent="0.25">
      <c r="B318" s="16" t="s">
        <v>335</v>
      </c>
      <c r="C318" s="4">
        <v>331.26</v>
      </c>
      <c r="D318" s="8">
        <v>262.79000000000002</v>
      </c>
      <c r="E318" s="8">
        <v>119.99</v>
      </c>
      <c r="F318" s="15">
        <f t="shared" si="79"/>
        <v>288.88784017331017</v>
      </c>
      <c r="G318" s="8">
        <v>0.9</v>
      </c>
      <c r="H318" s="34">
        <v>314.6096</v>
      </c>
      <c r="I318" s="47">
        <f t="shared" si="86"/>
        <v>251.68768</v>
      </c>
      <c r="J318" s="15">
        <f t="shared" si="88"/>
        <v>188.76576</v>
      </c>
      <c r="K318" s="47">
        <f t="shared" si="90"/>
        <v>603.49744017331022</v>
      </c>
      <c r="L318" s="15">
        <f t="shared" si="89"/>
        <v>514.47767999999996</v>
      </c>
      <c r="M318" s="47">
        <f t="shared" si="94"/>
        <v>308.75576000000001</v>
      </c>
      <c r="N318" s="15">
        <f t="shared" si="95"/>
        <v>0.85249355797143744</v>
      </c>
      <c r="O318" s="4">
        <v>446.66</v>
      </c>
      <c r="Q318" s="14">
        <v>1</v>
      </c>
      <c r="R318" s="43">
        <f t="shared" si="91"/>
        <v>0</v>
      </c>
      <c r="S318" s="23">
        <f t="shared" si="80"/>
        <v>603.49744017331022</v>
      </c>
      <c r="T318" s="43">
        <f t="shared" si="81"/>
        <v>315.47088150502225</v>
      </c>
      <c r="U318" s="15">
        <f t="shared" si="82"/>
        <v>514.47767999999996</v>
      </c>
      <c r="V318" s="43">
        <f t="shared" si="92"/>
        <v>0</v>
      </c>
      <c r="W318" s="23">
        <f t="shared" si="93"/>
        <v>315.47088150502225</v>
      </c>
      <c r="X318" s="43">
        <f t="shared" si="87"/>
        <v>2.2797536715710862</v>
      </c>
      <c r="Y318" s="23">
        <f t="shared" si="83"/>
        <v>178.75576000000001</v>
      </c>
      <c r="Z318" s="47">
        <f t="shared" si="84"/>
        <v>544.64750522825318</v>
      </c>
      <c r="AA318" s="6">
        <f t="shared" si="85"/>
        <v>0.94460669526869578</v>
      </c>
      <c r="AB318" s="4" t="s">
        <v>335</v>
      </c>
      <c r="AT318" s="1">
        <v>0.9</v>
      </c>
      <c r="AU318" s="1">
        <v>1</v>
      </c>
    </row>
    <row r="319" spans="2:47" x14ac:dyDescent="0.25">
      <c r="B319" s="16" t="s">
        <v>336</v>
      </c>
      <c r="C319" s="4">
        <v>346.08</v>
      </c>
      <c r="D319" s="8">
        <v>239.69</v>
      </c>
      <c r="E319" s="8">
        <v>119.1</v>
      </c>
      <c r="F319" s="15">
        <f t="shared" si="79"/>
        <v>267.64922211730789</v>
      </c>
      <c r="G319" s="8">
        <v>0.89</v>
      </c>
      <c r="H319" s="34">
        <v>314.6096</v>
      </c>
      <c r="I319" s="47">
        <f t="shared" si="86"/>
        <v>251.68768</v>
      </c>
      <c r="J319" s="15">
        <f t="shared" si="88"/>
        <v>188.76576</v>
      </c>
      <c r="K319" s="47">
        <f t="shared" si="90"/>
        <v>582.25882211730789</v>
      </c>
      <c r="L319" s="15">
        <f t="shared" si="89"/>
        <v>491.37768</v>
      </c>
      <c r="M319" s="47">
        <f t="shared" si="94"/>
        <v>307.86576000000002</v>
      </c>
      <c r="N319" s="15">
        <f t="shared" si="95"/>
        <v>0.84391624709638491</v>
      </c>
      <c r="O319" s="4">
        <v>449.05</v>
      </c>
      <c r="Q319" s="14">
        <v>1</v>
      </c>
      <c r="R319" s="43">
        <f t="shared" si="91"/>
        <v>0</v>
      </c>
      <c r="S319" s="23">
        <f t="shared" si="80"/>
        <v>582.25882211730789</v>
      </c>
      <c r="T319" s="43">
        <f t="shared" si="81"/>
        <v>312.36727026251054</v>
      </c>
      <c r="U319" s="15">
        <f t="shared" si="82"/>
        <v>491.37768</v>
      </c>
      <c r="V319" s="43">
        <f t="shared" si="92"/>
        <v>0</v>
      </c>
      <c r="W319" s="23">
        <f t="shared" si="93"/>
        <v>312.36727026251054</v>
      </c>
      <c r="X319" s="43">
        <f t="shared" si="87"/>
        <v>-3.1036112425117039</v>
      </c>
      <c r="Y319" s="23">
        <f t="shared" si="83"/>
        <v>177.86576000000002</v>
      </c>
      <c r="Z319" s="47">
        <f t="shared" si="84"/>
        <v>522.57846586188373</v>
      </c>
      <c r="AA319" s="6">
        <f t="shared" si="85"/>
        <v>0.94029454349898522</v>
      </c>
      <c r="AB319" s="4" t="s">
        <v>336</v>
      </c>
      <c r="AT319" s="1">
        <v>0.9</v>
      </c>
      <c r="AU319" s="1">
        <v>1</v>
      </c>
    </row>
    <row r="320" spans="2:47" x14ac:dyDescent="0.25">
      <c r="B320" s="16" t="s">
        <v>337</v>
      </c>
      <c r="C320" s="4">
        <v>393.26</v>
      </c>
      <c r="D320" s="8">
        <v>274.08</v>
      </c>
      <c r="E320" s="8">
        <v>118.15</v>
      </c>
      <c r="F320" s="15">
        <f t="shared" si="79"/>
        <v>298.46150321272592</v>
      </c>
      <c r="G320" s="8">
        <v>0.91</v>
      </c>
      <c r="H320" s="34">
        <v>314.6096</v>
      </c>
      <c r="I320" s="47">
        <f t="shared" si="86"/>
        <v>251.68768</v>
      </c>
      <c r="J320" s="15">
        <f t="shared" si="88"/>
        <v>188.76576</v>
      </c>
      <c r="K320" s="47">
        <f t="shared" si="90"/>
        <v>613.07110321272592</v>
      </c>
      <c r="L320" s="15">
        <f t="shared" si="89"/>
        <v>525.76767999999993</v>
      </c>
      <c r="M320" s="47">
        <f t="shared" si="94"/>
        <v>306.91575999999998</v>
      </c>
      <c r="N320" s="15">
        <f t="shared" si="95"/>
        <v>0.85759657769674214</v>
      </c>
      <c r="O320" s="4">
        <v>449.31</v>
      </c>
      <c r="Q320" s="14">
        <v>1</v>
      </c>
      <c r="R320" s="43">
        <f t="shared" si="91"/>
        <v>0</v>
      </c>
      <c r="S320" s="23">
        <f t="shared" si="80"/>
        <v>613.07110321272592</v>
      </c>
      <c r="T320" s="43">
        <f t="shared" si="81"/>
        <v>315.31654612767545</v>
      </c>
      <c r="U320" s="15">
        <f t="shared" si="82"/>
        <v>525.76767999999993</v>
      </c>
      <c r="V320" s="43">
        <f t="shared" si="92"/>
        <v>0</v>
      </c>
      <c r="W320" s="23">
        <f t="shared" si="93"/>
        <v>315.31654612767545</v>
      </c>
      <c r="X320" s="43">
        <f t="shared" si="87"/>
        <v>2.9492758651649069</v>
      </c>
      <c r="Y320" s="23">
        <f t="shared" si="83"/>
        <v>176.91575999999998</v>
      </c>
      <c r="Z320" s="47">
        <f t="shared" si="84"/>
        <v>554.73492721205139</v>
      </c>
      <c r="AA320" s="6">
        <f t="shared" si="85"/>
        <v>0.9477818219277574</v>
      </c>
      <c r="AB320" s="4" t="s">
        <v>337</v>
      </c>
      <c r="AT320" s="1">
        <v>0.9</v>
      </c>
      <c r="AU320" s="1">
        <v>1</v>
      </c>
    </row>
    <row r="321" spans="2:47" x14ac:dyDescent="0.25">
      <c r="B321" s="16" t="s">
        <v>338</v>
      </c>
      <c r="C321" s="4">
        <v>349.36</v>
      </c>
      <c r="D321" s="8">
        <v>258.51</v>
      </c>
      <c r="E321" s="8">
        <v>118.47</v>
      </c>
      <c r="F321" s="15">
        <f t="shared" si="79"/>
        <v>284.36343119325312</v>
      </c>
      <c r="G321" s="8">
        <v>0.9</v>
      </c>
      <c r="H321" s="34">
        <v>314.6096</v>
      </c>
      <c r="I321" s="47">
        <f t="shared" si="86"/>
        <v>251.68768</v>
      </c>
      <c r="J321" s="15">
        <f t="shared" si="88"/>
        <v>188.76576</v>
      </c>
      <c r="K321" s="47">
        <f t="shared" si="90"/>
        <v>598.97303119325306</v>
      </c>
      <c r="L321" s="15">
        <f t="shared" si="89"/>
        <v>510.19767999999999</v>
      </c>
      <c r="M321" s="47">
        <f t="shared" si="94"/>
        <v>307.23576000000003</v>
      </c>
      <c r="N321" s="15">
        <f t="shared" si="95"/>
        <v>0.85178739848036578</v>
      </c>
      <c r="O321" s="4">
        <v>448.99</v>
      </c>
      <c r="Q321" s="14">
        <v>1</v>
      </c>
      <c r="R321" s="43">
        <f t="shared" si="91"/>
        <v>0</v>
      </c>
      <c r="S321" s="23">
        <f t="shared" si="80"/>
        <v>598.97303119325306</v>
      </c>
      <c r="T321" s="43">
        <f t="shared" si="81"/>
        <v>313.79454969685384</v>
      </c>
      <c r="U321" s="15">
        <f t="shared" si="82"/>
        <v>510.19767999999999</v>
      </c>
      <c r="V321" s="43">
        <f t="shared" si="92"/>
        <v>0</v>
      </c>
      <c r="W321" s="23">
        <f t="shared" si="93"/>
        <v>313.79454969685384</v>
      </c>
      <c r="X321" s="43">
        <f t="shared" si="87"/>
        <v>-1.5219964308216163</v>
      </c>
      <c r="Y321" s="23">
        <f t="shared" si="83"/>
        <v>177.23576000000003</v>
      </c>
      <c r="Z321" s="47">
        <f t="shared" si="84"/>
        <v>540.10571863308394</v>
      </c>
      <c r="AA321" s="6">
        <f t="shared" si="85"/>
        <v>0.94462558421196474</v>
      </c>
      <c r="AB321" s="4" t="s">
        <v>338</v>
      </c>
      <c r="AT321" s="1">
        <v>0.9</v>
      </c>
      <c r="AU321" s="1">
        <v>1</v>
      </c>
    </row>
    <row r="322" spans="2:47" x14ac:dyDescent="0.25">
      <c r="B322" s="16" t="s">
        <v>339</v>
      </c>
      <c r="C322" s="4">
        <v>292.5</v>
      </c>
      <c r="D322" s="8">
        <v>262.24</v>
      </c>
      <c r="E322" s="8">
        <v>118.56</v>
      </c>
      <c r="F322" s="15">
        <f t="shared" si="79"/>
        <v>287.79557189088229</v>
      </c>
      <c r="G322" s="8">
        <v>0.91</v>
      </c>
      <c r="H322" s="34">
        <v>314.6096</v>
      </c>
      <c r="I322" s="47">
        <f t="shared" si="86"/>
        <v>251.68768</v>
      </c>
      <c r="J322" s="15">
        <f t="shared" si="88"/>
        <v>188.76576</v>
      </c>
      <c r="K322" s="47">
        <f t="shared" si="90"/>
        <v>602.40517189088223</v>
      </c>
      <c r="L322" s="15">
        <f t="shared" si="89"/>
        <v>513.92768000000001</v>
      </c>
      <c r="M322" s="47">
        <f t="shared" si="94"/>
        <v>307.32576</v>
      </c>
      <c r="N322" s="15">
        <f t="shared" si="95"/>
        <v>0.85312627444223077</v>
      </c>
      <c r="O322" s="4">
        <v>450.97</v>
      </c>
      <c r="Q322" s="14">
        <v>1</v>
      </c>
      <c r="R322" s="43">
        <f t="shared" si="91"/>
        <v>0</v>
      </c>
      <c r="S322" s="23">
        <f t="shared" si="80"/>
        <v>602.40517189088223</v>
      </c>
      <c r="T322" s="43">
        <f t="shared" si="81"/>
        <v>314.27747429731733</v>
      </c>
      <c r="U322" s="15">
        <f t="shared" si="82"/>
        <v>513.92768000000001</v>
      </c>
      <c r="V322" s="43">
        <f t="shared" si="92"/>
        <v>0</v>
      </c>
      <c r="W322" s="23">
        <f t="shared" si="93"/>
        <v>314.27747429731733</v>
      </c>
      <c r="X322" s="43">
        <f t="shared" si="87"/>
        <v>0.48292460046349106</v>
      </c>
      <c r="Y322" s="23">
        <f t="shared" si="83"/>
        <v>177.32576</v>
      </c>
      <c r="Z322" s="47">
        <f t="shared" si="84"/>
        <v>543.65989867725216</v>
      </c>
      <c r="AA322" s="6">
        <f t="shared" si="85"/>
        <v>0.94531099544109853</v>
      </c>
      <c r="AB322" s="4" t="s">
        <v>339</v>
      </c>
      <c r="AT322" s="1">
        <v>0.9</v>
      </c>
      <c r="AU322" s="1">
        <v>1</v>
      </c>
    </row>
    <row r="323" spans="2:47" x14ac:dyDescent="0.25">
      <c r="B323" s="16" t="s">
        <v>340</v>
      </c>
      <c r="C323" s="4">
        <v>354.68</v>
      </c>
      <c r="D323" s="8">
        <v>224.75</v>
      </c>
      <c r="E323" s="8">
        <v>118.12</v>
      </c>
      <c r="F323" s="15">
        <f t="shared" si="79"/>
        <v>253.89938341792009</v>
      </c>
      <c r="G323" s="8">
        <v>0.88</v>
      </c>
      <c r="H323" s="34">
        <v>314.6096</v>
      </c>
      <c r="I323" s="47">
        <f t="shared" si="86"/>
        <v>251.68768</v>
      </c>
      <c r="J323" s="15">
        <f t="shared" si="88"/>
        <v>188.76576</v>
      </c>
      <c r="K323" s="47">
        <f t="shared" si="90"/>
        <v>568.50898341792004</v>
      </c>
      <c r="L323" s="15">
        <f t="shared" si="89"/>
        <v>476.43768</v>
      </c>
      <c r="M323" s="47">
        <f t="shared" si="94"/>
        <v>306.88576</v>
      </c>
      <c r="N323" s="15">
        <f t="shared" si="95"/>
        <v>0.83804775983594804</v>
      </c>
      <c r="O323" s="4">
        <v>451.21</v>
      </c>
      <c r="Q323" s="14">
        <v>1</v>
      </c>
      <c r="R323" s="43">
        <f t="shared" si="91"/>
        <v>0</v>
      </c>
      <c r="S323" s="23">
        <f t="shared" si="80"/>
        <v>568.50898341792004</v>
      </c>
      <c r="T323" s="43">
        <f t="shared" si="81"/>
        <v>310.17672592103753</v>
      </c>
      <c r="U323" s="15">
        <f t="shared" si="82"/>
        <v>476.43768</v>
      </c>
      <c r="V323" s="43">
        <f t="shared" si="92"/>
        <v>0</v>
      </c>
      <c r="W323" s="23">
        <f t="shared" si="93"/>
        <v>310.17672592103753</v>
      </c>
      <c r="X323" s="43">
        <f t="shared" si="87"/>
        <v>-4.100748376279796</v>
      </c>
      <c r="Y323" s="23">
        <f t="shared" si="83"/>
        <v>176.88576</v>
      </c>
      <c r="Z323" s="47">
        <f t="shared" si="84"/>
        <v>508.21396578071329</v>
      </c>
      <c r="AA323" s="6">
        <f t="shared" si="85"/>
        <v>0.93747459156912605</v>
      </c>
      <c r="AB323" s="4" t="s">
        <v>340</v>
      </c>
      <c r="AT323" s="1">
        <v>0.9</v>
      </c>
      <c r="AU323" s="1">
        <v>1</v>
      </c>
    </row>
    <row r="324" spans="2:47" x14ac:dyDescent="0.25">
      <c r="B324" s="16" t="s">
        <v>341</v>
      </c>
      <c r="C324" s="4">
        <v>295.3</v>
      </c>
      <c r="D324" s="8">
        <v>234.85</v>
      </c>
      <c r="E324" s="8">
        <v>116.29</v>
      </c>
      <c r="F324" s="15">
        <f t="shared" ref="F324:F387" si="96">SQRT((D324)^2+(E324)^2)</f>
        <v>262.06466110485025</v>
      </c>
      <c r="G324" s="8">
        <v>0.89</v>
      </c>
      <c r="H324" s="34">
        <v>314.6096</v>
      </c>
      <c r="I324" s="47">
        <f t="shared" si="86"/>
        <v>251.68768</v>
      </c>
      <c r="J324" s="15">
        <f t="shared" si="88"/>
        <v>188.76576</v>
      </c>
      <c r="K324" s="47">
        <f t="shared" si="90"/>
        <v>576.6742611048503</v>
      </c>
      <c r="L324" s="15">
        <f t="shared" si="89"/>
        <v>486.53768000000002</v>
      </c>
      <c r="M324" s="47">
        <f t="shared" si="94"/>
        <v>305.05576000000002</v>
      </c>
      <c r="N324" s="15">
        <f t="shared" si="95"/>
        <v>0.84369584844630041</v>
      </c>
      <c r="O324" s="4">
        <v>452.53</v>
      </c>
      <c r="Q324" s="14">
        <v>1</v>
      </c>
      <c r="R324" s="43">
        <f t="shared" si="91"/>
        <v>0</v>
      </c>
      <c r="S324" s="23">
        <f t="shared" ref="S324:S387" si="97">L324/N324</f>
        <v>576.6742611048503</v>
      </c>
      <c r="T324" s="43">
        <f t="shared" ref="T324:T387" si="98">S324*SIN(ACOS(N324))</f>
        <v>309.57113780364369</v>
      </c>
      <c r="U324" s="15">
        <f t="shared" ref="U324:U387" si="99">L324/Q324</f>
        <v>486.53768000000002</v>
      </c>
      <c r="V324" s="43">
        <f t="shared" si="92"/>
        <v>0</v>
      </c>
      <c r="W324" s="23">
        <f t="shared" si="93"/>
        <v>309.57113780364369</v>
      </c>
      <c r="X324" s="43">
        <f t="shared" si="87"/>
        <v>-0.605588117393836</v>
      </c>
      <c r="Y324" s="23">
        <f t="shared" ref="Y324:Y387" si="100">M324-$AC$4</f>
        <v>175.05576000000002</v>
      </c>
      <c r="Z324" s="47">
        <f t="shared" ref="Z324:Z387" si="101">IF(Y324&gt;1,SQRT((L324)^2+(Y324)^2),0)</f>
        <v>517.07198064578984</v>
      </c>
      <c r="AA324" s="6">
        <f t="shared" ref="AA324:AA387" si="102">IF(Z324&gt;0,L324/Z324,1)</f>
        <v>0.94094767887508735</v>
      </c>
      <c r="AB324" s="4" t="s">
        <v>341</v>
      </c>
      <c r="AT324" s="1">
        <v>0.9</v>
      </c>
      <c r="AU324" s="1">
        <v>1</v>
      </c>
    </row>
    <row r="325" spans="2:47" x14ac:dyDescent="0.25">
      <c r="B325" s="16" t="s">
        <v>342</v>
      </c>
      <c r="C325" s="4">
        <v>334.26</v>
      </c>
      <c r="D325" s="8">
        <v>249.76</v>
      </c>
      <c r="E325" s="8">
        <v>116.12</v>
      </c>
      <c r="F325" s="15">
        <f t="shared" si="96"/>
        <v>275.43404292134989</v>
      </c>
      <c r="G325" s="8">
        <v>0.9</v>
      </c>
      <c r="H325" s="34">
        <v>314.6096</v>
      </c>
      <c r="I325" s="47">
        <f t="shared" ref="I325:I388" si="103">0.8*H325</f>
        <v>251.68768</v>
      </c>
      <c r="J325" s="15">
        <f t="shared" si="88"/>
        <v>188.76576</v>
      </c>
      <c r="K325" s="47">
        <f t="shared" si="90"/>
        <v>590.04364292134983</v>
      </c>
      <c r="L325" s="15">
        <f t="shared" si="89"/>
        <v>501.44767999999999</v>
      </c>
      <c r="M325" s="47">
        <f t="shared" si="94"/>
        <v>304.88576</v>
      </c>
      <c r="N325" s="15">
        <f t="shared" si="95"/>
        <v>0.84984845784846585</v>
      </c>
      <c r="O325" s="4">
        <v>447.68</v>
      </c>
      <c r="Q325" s="14">
        <v>1</v>
      </c>
      <c r="R325" s="43">
        <f t="shared" si="91"/>
        <v>0</v>
      </c>
      <c r="S325" s="23">
        <f t="shared" si="97"/>
        <v>590.04364292134983</v>
      </c>
      <c r="T325" s="43">
        <f t="shared" si="98"/>
        <v>310.96900934741865</v>
      </c>
      <c r="U325" s="15">
        <f t="shared" si="99"/>
        <v>501.44767999999999</v>
      </c>
      <c r="V325" s="43">
        <f t="shared" si="92"/>
        <v>0</v>
      </c>
      <c r="W325" s="23">
        <f t="shared" si="93"/>
        <v>310.96900934741865</v>
      </c>
      <c r="X325" s="43">
        <f t="shared" ref="X325:X388" si="104">W325-W324</f>
        <v>1.3978715437749543</v>
      </c>
      <c r="Y325" s="23">
        <f t="shared" si="100"/>
        <v>174.88576</v>
      </c>
      <c r="Z325" s="47">
        <f t="shared" si="101"/>
        <v>531.06949152456491</v>
      </c>
      <c r="AA325" s="6">
        <f t="shared" si="102"/>
        <v>0.94422234378493808</v>
      </c>
      <c r="AB325" s="4" t="s">
        <v>342</v>
      </c>
      <c r="AT325" s="1">
        <v>0.9</v>
      </c>
      <c r="AU325" s="1">
        <v>1</v>
      </c>
    </row>
    <row r="326" spans="2:47" x14ac:dyDescent="0.25">
      <c r="B326" s="16" t="s">
        <v>343</v>
      </c>
      <c r="C326" s="4">
        <v>360.34</v>
      </c>
      <c r="D326" s="8">
        <v>256.19</v>
      </c>
      <c r="E326" s="8">
        <v>118.24</v>
      </c>
      <c r="F326" s="15">
        <f t="shared" si="96"/>
        <v>282.1595536217053</v>
      </c>
      <c r="G326" s="8">
        <v>0.9</v>
      </c>
      <c r="H326" s="34">
        <v>314.6096</v>
      </c>
      <c r="I326" s="47">
        <f t="shared" si="103"/>
        <v>251.68768</v>
      </c>
      <c r="J326" s="15">
        <f t="shared" si="88"/>
        <v>188.76576</v>
      </c>
      <c r="K326" s="47">
        <f t="shared" si="90"/>
        <v>596.7691536217053</v>
      </c>
      <c r="L326" s="15">
        <f t="shared" si="89"/>
        <v>507.87768</v>
      </c>
      <c r="M326" s="47">
        <f t="shared" si="94"/>
        <v>307.00576000000001</v>
      </c>
      <c r="N326" s="15">
        <f t="shared" si="95"/>
        <v>0.85104546191398156</v>
      </c>
      <c r="O326" s="4">
        <v>448.64</v>
      </c>
      <c r="Q326" s="14">
        <v>1</v>
      </c>
      <c r="R326" s="43">
        <f t="shared" si="91"/>
        <v>0</v>
      </c>
      <c r="S326" s="23">
        <f t="shared" si="97"/>
        <v>596.7691536217053</v>
      </c>
      <c r="T326" s="43">
        <f t="shared" si="98"/>
        <v>313.35871596651668</v>
      </c>
      <c r="U326" s="15">
        <f t="shared" si="99"/>
        <v>507.87768</v>
      </c>
      <c r="V326" s="43">
        <f t="shared" si="92"/>
        <v>0</v>
      </c>
      <c r="W326" s="23">
        <f t="shared" si="93"/>
        <v>313.35871596651668</v>
      </c>
      <c r="X326" s="43">
        <f t="shared" si="104"/>
        <v>2.3897066190980354</v>
      </c>
      <c r="Y326" s="23">
        <f t="shared" si="100"/>
        <v>177.00576000000001</v>
      </c>
      <c r="Z326" s="47">
        <f t="shared" si="101"/>
        <v>537.83898790935564</v>
      </c>
      <c r="AA326" s="6">
        <f t="shared" si="102"/>
        <v>0.94429316471492919</v>
      </c>
      <c r="AB326" s="4" t="s">
        <v>343</v>
      </c>
      <c r="AT326" s="1">
        <v>0.9</v>
      </c>
      <c r="AU326" s="1">
        <v>1</v>
      </c>
    </row>
    <row r="327" spans="2:47" x14ac:dyDescent="0.25">
      <c r="B327" s="16" t="s">
        <v>344</v>
      </c>
      <c r="C327" s="4">
        <v>346.36</v>
      </c>
      <c r="D327" s="8">
        <v>275.89</v>
      </c>
      <c r="E327" s="8">
        <v>119.56</v>
      </c>
      <c r="F327" s="15">
        <f t="shared" si="96"/>
        <v>300.68236679260059</v>
      </c>
      <c r="G327" s="8">
        <v>0.91</v>
      </c>
      <c r="H327" s="34">
        <v>314.6096</v>
      </c>
      <c r="I327" s="47">
        <f t="shared" si="103"/>
        <v>251.68768</v>
      </c>
      <c r="J327" s="15">
        <f t="shared" si="88"/>
        <v>188.76576</v>
      </c>
      <c r="K327" s="47">
        <f t="shared" si="90"/>
        <v>615.29196679260053</v>
      </c>
      <c r="L327" s="15">
        <f t="shared" si="89"/>
        <v>527.57767999999999</v>
      </c>
      <c r="M327" s="47">
        <f t="shared" si="94"/>
        <v>308.32576</v>
      </c>
      <c r="N327" s="15">
        <f t="shared" si="95"/>
        <v>0.85744282141397299</v>
      </c>
      <c r="O327" s="4">
        <v>449.33</v>
      </c>
      <c r="Q327" s="14">
        <v>1</v>
      </c>
      <c r="R327" s="43">
        <f t="shared" si="91"/>
        <v>0</v>
      </c>
      <c r="S327" s="23">
        <f t="shared" si="97"/>
        <v>615.29196679260053</v>
      </c>
      <c r="T327" s="43">
        <f t="shared" si="98"/>
        <v>316.61648088077203</v>
      </c>
      <c r="U327" s="15">
        <f t="shared" si="99"/>
        <v>527.57767999999999</v>
      </c>
      <c r="V327" s="43">
        <f t="shared" si="92"/>
        <v>0</v>
      </c>
      <c r="W327" s="23">
        <f t="shared" si="93"/>
        <v>316.61648088077203</v>
      </c>
      <c r="X327" s="43">
        <f t="shared" si="104"/>
        <v>3.2577649142553469</v>
      </c>
      <c r="Y327" s="23">
        <f t="shared" si="100"/>
        <v>178.32576</v>
      </c>
      <c r="Z327" s="47">
        <f t="shared" si="101"/>
        <v>556.90060613520609</v>
      </c>
      <c r="AA327" s="6">
        <f t="shared" si="102"/>
        <v>0.94734621256977591</v>
      </c>
      <c r="AB327" s="4" t="s">
        <v>344</v>
      </c>
      <c r="AT327" s="1">
        <v>0.9</v>
      </c>
      <c r="AU327" s="1">
        <v>1</v>
      </c>
    </row>
    <row r="328" spans="2:47" x14ac:dyDescent="0.25">
      <c r="B328" s="16" t="s">
        <v>345</v>
      </c>
      <c r="C328" s="4">
        <v>418.12</v>
      </c>
      <c r="D328" s="8">
        <v>265.19</v>
      </c>
      <c r="E328" s="8">
        <v>118.2</v>
      </c>
      <c r="F328" s="15">
        <f t="shared" si="96"/>
        <v>290.33941534004646</v>
      </c>
      <c r="G328" s="8">
        <v>0.91</v>
      </c>
      <c r="H328" s="34">
        <v>314.6096</v>
      </c>
      <c r="I328" s="47">
        <f t="shared" si="103"/>
        <v>251.68768</v>
      </c>
      <c r="J328" s="15">
        <f t="shared" si="88"/>
        <v>188.76576</v>
      </c>
      <c r="K328" s="47">
        <f t="shared" si="90"/>
        <v>604.94901534004646</v>
      </c>
      <c r="L328" s="15">
        <f t="shared" si="89"/>
        <v>516.87768000000005</v>
      </c>
      <c r="M328" s="47">
        <f t="shared" si="94"/>
        <v>306.96575999999999</v>
      </c>
      <c r="N328" s="15">
        <f t="shared" si="95"/>
        <v>0.85441527615258483</v>
      </c>
      <c r="O328" s="4">
        <v>449.23</v>
      </c>
      <c r="Q328" s="14">
        <v>1</v>
      </c>
      <c r="R328" s="43">
        <f t="shared" si="91"/>
        <v>0</v>
      </c>
      <c r="S328" s="23">
        <f t="shared" si="97"/>
        <v>604.94901534004646</v>
      </c>
      <c r="T328" s="43">
        <f t="shared" si="98"/>
        <v>314.32590583454828</v>
      </c>
      <c r="U328" s="15">
        <f t="shared" si="99"/>
        <v>516.87768000000005</v>
      </c>
      <c r="V328" s="43">
        <f t="shared" si="92"/>
        <v>0</v>
      </c>
      <c r="W328" s="23">
        <f t="shared" si="93"/>
        <v>314.32590583454828</v>
      </c>
      <c r="X328" s="43">
        <f t="shared" si="104"/>
        <v>-2.2905750462237506</v>
      </c>
      <c r="Y328" s="23">
        <f t="shared" si="100"/>
        <v>176.96575999999999</v>
      </c>
      <c r="Z328" s="47">
        <f t="shared" si="101"/>
        <v>546.33269744228198</v>
      </c>
      <c r="AA328" s="6">
        <f t="shared" si="102"/>
        <v>0.94608593338788083</v>
      </c>
      <c r="AB328" s="4" t="s">
        <v>345</v>
      </c>
      <c r="AT328" s="1">
        <v>0.9</v>
      </c>
      <c r="AU328" s="1">
        <v>1</v>
      </c>
    </row>
    <row r="329" spans="2:47" x14ac:dyDescent="0.25">
      <c r="B329" s="16" t="s">
        <v>346</v>
      </c>
      <c r="C329" s="4">
        <v>367.74</v>
      </c>
      <c r="D329" s="8">
        <v>271.72000000000003</v>
      </c>
      <c r="E329" s="8">
        <v>119.97</v>
      </c>
      <c r="F329" s="15">
        <f t="shared" si="96"/>
        <v>297.02619295274286</v>
      </c>
      <c r="G329" s="8">
        <v>0.91</v>
      </c>
      <c r="H329" s="34">
        <v>314.6096</v>
      </c>
      <c r="I329" s="47">
        <f t="shared" si="103"/>
        <v>251.68768</v>
      </c>
      <c r="J329" s="15">
        <f t="shared" si="88"/>
        <v>188.76576</v>
      </c>
      <c r="K329" s="47">
        <f t="shared" si="90"/>
        <v>611.6357929527428</v>
      </c>
      <c r="L329" s="15">
        <f t="shared" si="89"/>
        <v>523.40768000000003</v>
      </c>
      <c r="M329" s="47">
        <f t="shared" si="94"/>
        <v>308.73576000000003</v>
      </c>
      <c r="N329" s="15">
        <f t="shared" si="95"/>
        <v>0.85575057253138942</v>
      </c>
      <c r="O329" s="4">
        <v>448.67</v>
      </c>
      <c r="Q329" s="14">
        <v>1</v>
      </c>
      <c r="R329" s="43">
        <f t="shared" si="91"/>
        <v>0</v>
      </c>
      <c r="S329" s="23">
        <f t="shared" si="97"/>
        <v>611.6357929527428</v>
      </c>
      <c r="T329" s="43">
        <f t="shared" si="98"/>
        <v>316.45338319877078</v>
      </c>
      <c r="U329" s="15">
        <f t="shared" si="99"/>
        <v>523.40768000000003</v>
      </c>
      <c r="V329" s="43">
        <f t="shared" si="92"/>
        <v>0</v>
      </c>
      <c r="W329" s="23">
        <f t="shared" si="93"/>
        <v>316.45338319877078</v>
      </c>
      <c r="X329" s="43">
        <f t="shared" si="104"/>
        <v>2.1274773642225</v>
      </c>
      <c r="Y329" s="23">
        <f t="shared" si="100"/>
        <v>178.73576000000003</v>
      </c>
      <c r="Z329" s="47">
        <f t="shared" si="101"/>
        <v>553.08414494158126</v>
      </c>
      <c r="AA329" s="6">
        <f t="shared" si="102"/>
        <v>0.94634367082658688</v>
      </c>
      <c r="AB329" s="4" t="s">
        <v>346</v>
      </c>
      <c r="AT329" s="1">
        <v>0.9</v>
      </c>
      <c r="AU329" s="1">
        <v>1</v>
      </c>
    </row>
    <row r="330" spans="2:47" x14ac:dyDescent="0.25">
      <c r="B330" s="16" t="s">
        <v>347</v>
      </c>
      <c r="C330" s="4">
        <v>278</v>
      </c>
      <c r="D330" s="8">
        <v>261.47000000000003</v>
      </c>
      <c r="E330" s="8">
        <v>120.83</v>
      </c>
      <c r="F330" s="15">
        <f t="shared" si="96"/>
        <v>288.03897271029143</v>
      </c>
      <c r="G330" s="8">
        <v>0.9</v>
      </c>
      <c r="H330" s="34">
        <v>314.6096</v>
      </c>
      <c r="I330" s="47">
        <f t="shared" si="103"/>
        <v>251.68768</v>
      </c>
      <c r="J330" s="15">
        <f t="shared" ref="J330:J393" si="105">SQRT((H330)^2-(I330)^2)</f>
        <v>188.76576</v>
      </c>
      <c r="K330" s="47">
        <f t="shared" si="90"/>
        <v>602.64857271029143</v>
      </c>
      <c r="L330" s="15">
        <f t="shared" si="89"/>
        <v>513.15768000000003</v>
      </c>
      <c r="M330" s="47">
        <f t="shared" si="94"/>
        <v>309.59575999999998</v>
      </c>
      <c r="N330" s="15">
        <f t="shared" si="95"/>
        <v>0.85150401616679516</v>
      </c>
      <c r="O330" s="4">
        <v>450.11</v>
      </c>
      <c r="Q330" s="14">
        <v>1</v>
      </c>
      <c r="R330" s="43">
        <f t="shared" si="91"/>
        <v>0</v>
      </c>
      <c r="S330" s="23">
        <f t="shared" si="97"/>
        <v>602.64857271029143</v>
      </c>
      <c r="T330" s="43">
        <f t="shared" si="98"/>
        <v>315.99762284987048</v>
      </c>
      <c r="U330" s="15">
        <f t="shared" si="99"/>
        <v>513.15768000000003</v>
      </c>
      <c r="V330" s="43">
        <f t="shared" si="92"/>
        <v>0</v>
      </c>
      <c r="W330" s="23">
        <f t="shared" si="93"/>
        <v>315.99762284987048</v>
      </c>
      <c r="X330" s="43">
        <f t="shared" si="104"/>
        <v>-0.4557603489002986</v>
      </c>
      <c r="Y330" s="23">
        <f t="shared" si="100"/>
        <v>179.59575999999998</v>
      </c>
      <c r="Z330" s="47">
        <f t="shared" si="101"/>
        <v>543.67770006959086</v>
      </c>
      <c r="AA330" s="6">
        <f t="shared" si="102"/>
        <v>0.943863763281657</v>
      </c>
      <c r="AB330" s="4" t="s">
        <v>347</v>
      </c>
      <c r="AT330" s="1">
        <v>0.9</v>
      </c>
      <c r="AU330" s="1">
        <v>1</v>
      </c>
    </row>
    <row r="331" spans="2:47" x14ac:dyDescent="0.25">
      <c r="B331" s="16" t="s">
        <v>348</v>
      </c>
      <c r="C331" s="4">
        <v>352.8</v>
      </c>
      <c r="D331" s="8">
        <v>234.1</v>
      </c>
      <c r="E331" s="8">
        <v>117.77</v>
      </c>
      <c r="F331" s="15">
        <f t="shared" si="96"/>
        <v>262.05454184196083</v>
      </c>
      <c r="G331" s="8">
        <v>0.89</v>
      </c>
      <c r="H331" s="34">
        <v>314.6096</v>
      </c>
      <c r="I331" s="47">
        <f t="shared" si="103"/>
        <v>251.68768</v>
      </c>
      <c r="J331" s="15">
        <f t="shared" si="105"/>
        <v>188.76576</v>
      </c>
      <c r="K331" s="47">
        <f t="shared" si="90"/>
        <v>576.66414184196083</v>
      </c>
      <c r="L331" s="15">
        <f t="shared" ref="L331:L394" si="106">D331+I331</f>
        <v>485.78768000000002</v>
      </c>
      <c r="M331" s="47">
        <f t="shared" si="94"/>
        <v>306.53575999999998</v>
      </c>
      <c r="N331" s="15">
        <f t="shared" si="95"/>
        <v>0.84241006983426037</v>
      </c>
      <c r="O331" s="4">
        <v>447.88</v>
      </c>
      <c r="Q331" s="14">
        <v>1</v>
      </c>
      <c r="R331" s="43">
        <f t="shared" si="91"/>
        <v>0</v>
      </c>
      <c r="S331" s="23">
        <f t="shared" si="97"/>
        <v>576.66414184196083</v>
      </c>
      <c r="T331" s="43">
        <f t="shared" si="98"/>
        <v>310.72795568880287</v>
      </c>
      <c r="U331" s="15">
        <f t="shared" si="99"/>
        <v>485.78768000000002</v>
      </c>
      <c r="V331" s="43">
        <f t="shared" si="92"/>
        <v>0</v>
      </c>
      <c r="W331" s="23">
        <f t="shared" si="93"/>
        <v>310.72795568880287</v>
      </c>
      <c r="X331" s="43">
        <f t="shared" si="104"/>
        <v>-5.2696671610676162</v>
      </c>
      <c r="Y331" s="23">
        <f t="shared" si="100"/>
        <v>176.53575999999998</v>
      </c>
      <c r="Z331" s="47">
        <f t="shared" si="101"/>
        <v>516.86994940561215</v>
      </c>
      <c r="AA331" s="6">
        <f t="shared" si="102"/>
        <v>0.9398644292604823</v>
      </c>
      <c r="AB331" s="4" t="s">
        <v>348</v>
      </c>
      <c r="AT331" s="1">
        <v>0.9</v>
      </c>
      <c r="AU331" s="1">
        <v>1</v>
      </c>
    </row>
    <row r="332" spans="2:47" x14ac:dyDescent="0.25">
      <c r="B332" s="16" t="s">
        <v>349</v>
      </c>
      <c r="C332" s="4">
        <v>296.36</v>
      </c>
      <c r="D332" s="8">
        <v>240.9</v>
      </c>
      <c r="E332" s="8">
        <v>125.64</v>
      </c>
      <c r="F332" s="15">
        <f t="shared" si="96"/>
        <v>271.69508571190613</v>
      </c>
      <c r="G332" s="8">
        <v>0.88</v>
      </c>
      <c r="H332" s="34">
        <v>314.6096</v>
      </c>
      <c r="I332" s="47">
        <f t="shared" si="103"/>
        <v>251.68768</v>
      </c>
      <c r="J332" s="15">
        <f t="shared" si="105"/>
        <v>188.76576</v>
      </c>
      <c r="K332" s="47">
        <f t="shared" ref="K332:K395" si="107">F332+H332</f>
        <v>586.30468571190613</v>
      </c>
      <c r="L332" s="15">
        <f t="shared" si="106"/>
        <v>492.58767999999998</v>
      </c>
      <c r="M332" s="47">
        <f t="shared" si="94"/>
        <v>314.40575999999999</v>
      </c>
      <c r="N332" s="15">
        <f t="shared" si="95"/>
        <v>0.84015647837077645</v>
      </c>
      <c r="O332" s="4">
        <v>447.95</v>
      </c>
      <c r="Q332" s="14">
        <v>1</v>
      </c>
      <c r="R332" s="43">
        <f t="shared" si="91"/>
        <v>0</v>
      </c>
      <c r="S332" s="23">
        <f t="shared" si="97"/>
        <v>586.30468571190613</v>
      </c>
      <c r="T332" s="43">
        <f t="shared" si="98"/>
        <v>317.9788703671278</v>
      </c>
      <c r="U332" s="15">
        <f t="shared" si="99"/>
        <v>492.58767999999998</v>
      </c>
      <c r="V332" s="43">
        <f t="shared" si="92"/>
        <v>0</v>
      </c>
      <c r="W332" s="23">
        <f t="shared" si="93"/>
        <v>317.9788703671278</v>
      </c>
      <c r="X332" s="43">
        <f t="shared" si="104"/>
        <v>7.2509146783249321</v>
      </c>
      <c r="Y332" s="23">
        <f t="shared" si="100"/>
        <v>184.40575999999999</v>
      </c>
      <c r="Z332" s="47">
        <f t="shared" si="101"/>
        <v>525.97348489154842</v>
      </c>
      <c r="AA332" s="6">
        <f t="shared" si="102"/>
        <v>0.93652568836538908</v>
      </c>
      <c r="AB332" s="4" t="s">
        <v>349</v>
      </c>
      <c r="AT332" s="1">
        <v>0.9</v>
      </c>
      <c r="AU332" s="1">
        <v>1</v>
      </c>
    </row>
    <row r="333" spans="2:47" x14ac:dyDescent="0.25">
      <c r="B333" s="16" t="s">
        <v>350</v>
      </c>
      <c r="C333" s="4">
        <v>338.32</v>
      </c>
      <c r="D333" s="8">
        <v>200.68</v>
      </c>
      <c r="E333" s="8">
        <v>120.12</v>
      </c>
      <c r="F333" s="15">
        <f t="shared" si="96"/>
        <v>233.88304085589448</v>
      </c>
      <c r="G333" s="8">
        <v>0.84</v>
      </c>
      <c r="H333" s="34">
        <v>314.6096</v>
      </c>
      <c r="I333" s="47">
        <f t="shared" si="103"/>
        <v>251.68768</v>
      </c>
      <c r="J333" s="15">
        <f t="shared" si="105"/>
        <v>188.76576</v>
      </c>
      <c r="K333" s="47">
        <f t="shared" si="107"/>
        <v>548.49264085589448</v>
      </c>
      <c r="L333" s="15">
        <f t="shared" si="106"/>
        <v>452.36768000000001</v>
      </c>
      <c r="M333" s="47">
        <f t="shared" si="94"/>
        <v>308.88576</v>
      </c>
      <c r="N333" s="15">
        <f t="shared" si="95"/>
        <v>0.8247470363396372</v>
      </c>
      <c r="O333" s="4">
        <v>443.16</v>
      </c>
      <c r="Q333" s="14">
        <v>1</v>
      </c>
      <c r="R333" s="43">
        <f t="shared" si="91"/>
        <v>0</v>
      </c>
      <c r="S333" s="23">
        <f t="shared" si="97"/>
        <v>548.49264085589448</v>
      </c>
      <c r="T333" s="43">
        <f t="shared" si="98"/>
        <v>310.17359520837817</v>
      </c>
      <c r="U333" s="15">
        <f t="shared" si="99"/>
        <v>452.36768000000001</v>
      </c>
      <c r="V333" s="43">
        <f t="shared" si="92"/>
        <v>0</v>
      </c>
      <c r="W333" s="23">
        <f t="shared" si="93"/>
        <v>310.17359520837817</v>
      </c>
      <c r="X333" s="43">
        <f t="shared" si="104"/>
        <v>-7.8052751587496232</v>
      </c>
      <c r="Y333" s="23">
        <f t="shared" si="100"/>
        <v>178.88576</v>
      </c>
      <c r="Z333" s="47">
        <f t="shared" si="101"/>
        <v>486.45311494465733</v>
      </c>
      <c r="AA333" s="6">
        <f t="shared" si="102"/>
        <v>0.92993068828732828</v>
      </c>
      <c r="AB333" s="4" t="s">
        <v>350</v>
      </c>
      <c r="AT333" s="1">
        <v>0.9</v>
      </c>
      <c r="AU333" s="1">
        <v>1</v>
      </c>
    </row>
    <row r="334" spans="2:47" x14ac:dyDescent="0.25">
      <c r="B334" s="16" t="s">
        <v>351</v>
      </c>
      <c r="C334" s="4">
        <v>399.74</v>
      </c>
      <c r="D334" s="8">
        <v>279.72000000000003</v>
      </c>
      <c r="E334" s="8">
        <v>110.07</v>
      </c>
      <c r="F334" s="15">
        <f t="shared" si="96"/>
        <v>300.59721106490662</v>
      </c>
      <c r="G334" s="8">
        <v>0.93</v>
      </c>
      <c r="H334" s="34">
        <v>314.6096</v>
      </c>
      <c r="I334" s="47">
        <f t="shared" si="103"/>
        <v>251.68768</v>
      </c>
      <c r="J334" s="15">
        <f t="shared" si="105"/>
        <v>188.76576</v>
      </c>
      <c r="K334" s="47">
        <f t="shared" si="107"/>
        <v>615.20681106490656</v>
      </c>
      <c r="L334" s="15">
        <f t="shared" si="106"/>
        <v>531.40768000000003</v>
      </c>
      <c r="M334" s="47">
        <f t="shared" si="94"/>
        <v>298.83575999999999</v>
      </c>
      <c r="N334" s="15">
        <f t="shared" si="95"/>
        <v>0.86378705573845571</v>
      </c>
      <c r="O334" s="4">
        <v>442.4</v>
      </c>
      <c r="Q334" s="14">
        <v>1</v>
      </c>
      <c r="R334" s="43">
        <f t="shared" ref="R334:R397" si="108">DEGREES(ACOS(Q334))</f>
        <v>0</v>
      </c>
      <c r="S334" s="23">
        <f t="shared" si="97"/>
        <v>615.20681106490656</v>
      </c>
      <c r="T334" s="43">
        <f t="shared" si="98"/>
        <v>309.97628621826738</v>
      </c>
      <c r="U334" s="15">
        <f t="shared" si="99"/>
        <v>531.40768000000003</v>
      </c>
      <c r="V334" s="43">
        <f t="shared" ref="V334:V397" si="109">U334*SIN(ACOS(Q334))</f>
        <v>0</v>
      </c>
      <c r="W334" s="23">
        <f t="shared" ref="W334:W397" si="110">T334-V334</f>
        <v>309.97628621826738</v>
      </c>
      <c r="X334" s="43">
        <f t="shared" si="104"/>
        <v>-0.19730899011079828</v>
      </c>
      <c r="Y334" s="23">
        <f t="shared" si="100"/>
        <v>168.83575999999999</v>
      </c>
      <c r="Z334" s="47">
        <f t="shared" si="101"/>
        <v>557.5837481650268</v>
      </c>
      <c r="AA334" s="6">
        <f t="shared" si="102"/>
        <v>0.95305446356503287</v>
      </c>
      <c r="AB334" s="4" t="s">
        <v>351</v>
      </c>
      <c r="AT334" s="1">
        <v>0.9</v>
      </c>
      <c r="AU334" s="1">
        <v>1</v>
      </c>
    </row>
    <row r="335" spans="2:47" x14ac:dyDescent="0.25">
      <c r="B335" s="16" t="s">
        <v>352</v>
      </c>
      <c r="C335" s="4">
        <v>314.32</v>
      </c>
      <c r="D335" s="8">
        <v>250.93</v>
      </c>
      <c r="E335" s="8">
        <v>110</v>
      </c>
      <c r="F335" s="15">
        <f t="shared" si="96"/>
        <v>273.98150466774212</v>
      </c>
      <c r="G335" s="8">
        <v>0.91</v>
      </c>
      <c r="H335" s="34">
        <v>314.6096</v>
      </c>
      <c r="I335" s="47">
        <f t="shared" si="103"/>
        <v>251.68768</v>
      </c>
      <c r="J335" s="15">
        <f t="shared" si="105"/>
        <v>188.76576</v>
      </c>
      <c r="K335" s="47">
        <f t="shared" si="107"/>
        <v>588.59110466774212</v>
      </c>
      <c r="L335" s="15">
        <f t="shared" si="106"/>
        <v>502.61768000000001</v>
      </c>
      <c r="M335" s="47">
        <f t="shared" si="94"/>
        <v>298.76576</v>
      </c>
      <c r="N335" s="15">
        <f t="shared" si="95"/>
        <v>0.85393353044933662</v>
      </c>
      <c r="O335" s="4">
        <v>444.07</v>
      </c>
      <c r="Q335" s="14">
        <v>1</v>
      </c>
      <c r="R335" s="43">
        <f t="shared" si="108"/>
        <v>0</v>
      </c>
      <c r="S335" s="23">
        <f t="shared" si="97"/>
        <v>588.59110466774212</v>
      </c>
      <c r="T335" s="43">
        <f t="shared" si="98"/>
        <v>306.29227258520655</v>
      </c>
      <c r="U335" s="15">
        <f t="shared" si="99"/>
        <v>502.61768000000001</v>
      </c>
      <c r="V335" s="43">
        <f t="shared" si="109"/>
        <v>0</v>
      </c>
      <c r="W335" s="23">
        <f t="shared" si="110"/>
        <v>306.29227258520655</v>
      </c>
      <c r="X335" s="43">
        <f t="shared" si="104"/>
        <v>-3.6840136330608289</v>
      </c>
      <c r="Y335" s="23">
        <f t="shared" si="100"/>
        <v>168.76576</v>
      </c>
      <c r="Z335" s="47">
        <f t="shared" si="101"/>
        <v>530.19469442551008</v>
      </c>
      <c r="AA335" s="6">
        <f t="shared" si="102"/>
        <v>0.94798700417892523</v>
      </c>
      <c r="AB335" s="4" t="s">
        <v>352</v>
      </c>
      <c r="AT335" s="1">
        <v>0.9</v>
      </c>
      <c r="AU335" s="1">
        <v>1</v>
      </c>
    </row>
    <row r="336" spans="2:47" x14ac:dyDescent="0.25">
      <c r="B336" s="16" t="s">
        <v>353</v>
      </c>
      <c r="C336" s="4">
        <v>310.60000000000002</v>
      </c>
      <c r="D336" s="8">
        <v>265.26</v>
      </c>
      <c r="E336" s="8">
        <v>111.38</v>
      </c>
      <c r="F336" s="15">
        <f t="shared" si="96"/>
        <v>287.69492870052471</v>
      </c>
      <c r="G336" s="8">
        <v>0.92</v>
      </c>
      <c r="H336" s="34">
        <v>314.6096</v>
      </c>
      <c r="I336" s="47">
        <f t="shared" si="103"/>
        <v>251.68768</v>
      </c>
      <c r="J336" s="15">
        <f t="shared" si="105"/>
        <v>188.76576</v>
      </c>
      <c r="K336" s="47">
        <f t="shared" si="107"/>
        <v>602.30452870052477</v>
      </c>
      <c r="L336" s="15">
        <f t="shared" si="106"/>
        <v>516.94767999999999</v>
      </c>
      <c r="M336" s="47">
        <f t="shared" si="94"/>
        <v>300.14576</v>
      </c>
      <c r="N336" s="15">
        <f t="shared" si="95"/>
        <v>0.85828290402417751</v>
      </c>
      <c r="O336" s="4">
        <v>444.54</v>
      </c>
      <c r="Q336" s="14">
        <v>1</v>
      </c>
      <c r="R336" s="43">
        <f t="shared" si="108"/>
        <v>0</v>
      </c>
      <c r="S336" s="23">
        <f t="shared" si="97"/>
        <v>602.30452870052477</v>
      </c>
      <c r="T336" s="43">
        <f t="shared" si="98"/>
        <v>309.08872744857399</v>
      </c>
      <c r="U336" s="15">
        <f t="shared" si="99"/>
        <v>516.94767999999999</v>
      </c>
      <c r="V336" s="43">
        <f t="shared" si="109"/>
        <v>0</v>
      </c>
      <c r="W336" s="23">
        <f t="shared" si="110"/>
        <v>309.08872744857399</v>
      </c>
      <c r="X336" s="43">
        <f t="shared" si="104"/>
        <v>2.796454863367444</v>
      </c>
      <c r="Y336" s="23">
        <f t="shared" si="100"/>
        <v>170.14576</v>
      </c>
      <c r="Z336" s="47">
        <f t="shared" si="101"/>
        <v>544.22833765190876</v>
      </c>
      <c r="AA336" s="6">
        <f t="shared" si="102"/>
        <v>0.94987277257628278</v>
      </c>
      <c r="AB336" s="4" t="s">
        <v>353</v>
      </c>
      <c r="AT336" s="1">
        <v>0.9</v>
      </c>
      <c r="AU336" s="1">
        <v>1</v>
      </c>
    </row>
    <row r="337" spans="2:47" x14ac:dyDescent="0.25">
      <c r="B337" s="16" t="s">
        <v>354</v>
      </c>
      <c r="C337" s="4">
        <v>404.22</v>
      </c>
      <c r="D337" s="8">
        <v>252.22</v>
      </c>
      <c r="E337" s="8">
        <v>111.14</v>
      </c>
      <c r="F337" s="15">
        <f t="shared" si="96"/>
        <v>275.62116754705181</v>
      </c>
      <c r="G337" s="8">
        <v>0.91</v>
      </c>
      <c r="H337" s="34">
        <v>314.6096</v>
      </c>
      <c r="I337" s="47">
        <f t="shared" si="103"/>
        <v>251.68768</v>
      </c>
      <c r="J337" s="15">
        <f t="shared" si="105"/>
        <v>188.76576</v>
      </c>
      <c r="K337" s="47">
        <f t="shared" si="107"/>
        <v>590.23076754705176</v>
      </c>
      <c r="L337" s="15">
        <f t="shared" si="106"/>
        <v>503.90768000000003</v>
      </c>
      <c r="M337" s="47">
        <f t="shared" si="94"/>
        <v>299.90575999999999</v>
      </c>
      <c r="N337" s="15">
        <f t="shared" si="95"/>
        <v>0.85374688631397</v>
      </c>
      <c r="O337" s="4">
        <v>444.98</v>
      </c>
      <c r="Q337" s="14">
        <v>1</v>
      </c>
      <c r="R337" s="43">
        <f t="shared" si="108"/>
        <v>0</v>
      </c>
      <c r="S337" s="23">
        <f t="shared" si="97"/>
        <v>590.23076754705176</v>
      </c>
      <c r="T337" s="43">
        <f t="shared" si="98"/>
        <v>307.3262256889239</v>
      </c>
      <c r="U337" s="15">
        <f t="shared" si="99"/>
        <v>503.90768000000003</v>
      </c>
      <c r="V337" s="43">
        <f t="shared" si="109"/>
        <v>0</v>
      </c>
      <c r="W337" s="23">
        <f t="shared" si="110"/>
        <v>307.3262256889239</v>
      </c>
      <c r="X337" s="43">
        <f t="shared" si="104"/>
        <v>-1.7625017596500925</v>
      </c>
      <c r="Y337" s="23">
        <f t="shared" si="100"/>
        <v>169.90575999999999</v>
      </c>
      <c r="Z337" s="47">
        <f t="shared" si="101"/>
        <v>531.78089213900876</v>
      </c>
      <c r="AA337" s="6">
        <f t="shared" si="102"/>
        <v>0.94758515668569265</v>
      </c>
      <c r="AB337" s="4" t="s">
        <v>354</v>
      </c>
      <c r="AT337" s="1">
        <v>0.9</v>
      </c>
      <c r="AU337" s="1">
        <v>1</v>
      </c>
    </row>
    <row r="338" spans="2:47" x14ac:dyDescent="0.25">
      <c r="B338" s="16" t="s">
        <v>355</v>
      </c>
      <c r="C338" s="4">
        <v>378.78</v>
      </c>
      <c r="D338" s="8">
        <v>227.96</v>
      </c>
      <c r="E338" s="8">
        <v>110.27</v>
      </c>
      <c r="F338" s="15">
        <f t="shared" si="96"/>
        <v>253.22960826096147</v>
      </c>
      <c r="G338" s="8">
        <v>0.89</v>
      </c>
      <c r="H338" s="34">
        <v>314.6096</v>
      </c>
      <c r="I338" s="47">
        <f t="shared" si="103"/>
        <v>251.68768</v>
      </c>
      <c r="J338" s="15">
        <f t="shared" si="105"/>
        <v>188.76576</v>
      </c>
      <c r="K338" s="47">
        <f t="shared" si="107"/>
        <v>567.83920826096141</v>
      </c>
      <c r="L338" s="15">
        <f t="shared" si="106"/>
        <v>479.64768000000004</v>
      </c>
      <c r="M338" s="47">
        <f t="shared" si="94"/>
        <v>299.03575999999998</v>
      </c>
      <c r="N338" s="15">
        <f t="shared" si="95"/>
        <v>0.84468925889944668</v>
      </c>
      <c r="O338" s="4">
        <v>442.51</v>
      </c>
      <c r="Q338" s="14">
        <v>1</v>
      </c>
      <c r="R338" s="43">
        <f t="shared" si="108"/>
        <v>0</v>
      </c>
      <c r="S338" s="23">
        <f t="shared" si="97"/>
        <v>567.83920826096141</v>
      </c>
      <c r="T338" s="43">
        <f t="shared" si="98"/>
        <v>303.9399110170512</v>
      </c>
      <c r="U338" s="15">
        <f t="shared" si="99"/>
        <v>479.64768000000004</v>
      </c>
      <c r="V338" s="43">
        <f t="shared" si="109"/>
        <v>0</v>
      </c>
      <c r="W338" s="23">
        <f t="shared" si="110"/>
        <v>303.9399110170512</v>
      </c>
      <c r="X338" s="43">
        <f t="shared" si="104"/>
        <v>-3.3863146718726966</v>
      </c>
      <c r="Y338" s="23">
        <f t="shared" si="100"/>
        <v>169.03575999999998</v>
      </c>
      <c r="Z338" s="47">
        <f t="shared" si="101"/>
        <v>508.56168267788325</v>
      </c>
      <c r="AA338" s="6">
        <f t="shared" si="102"/>
        <v>0.94314553443029059</v>
      </c>
      <c r="AB338" s="4" t="s">
        <v>355</v>
      </c>
      <c r="AT338" s="1">
        <v>0.9</v>
      </c>
      <c r="AU338" s="1">
        <v>1</v>
      </c>
    </row>
    <row r="339" spans="2:47" x14ac:dyDescent="0.25">
      <c r="B339" s="16" t="s">
        <v>356</v>
      </c>
      <c r="C339" s="4">
        <v>325.5</v>
      </c>
      <c r="D339" s="8">
        <v>230.48</v>
      </c>
      <c r="E339" s="8">
        <v>110.01</v>
      </c>
      <c r="F339" s="15">
        <f t="shared" si="96"/>
        <v>255.38839147463221</v>
      </c>
      <c r="G339" s="8">
        <v>0.9</v>
      </c>
      <c r="H339" s="34">
        <v>314.6096</v>
      </c>
      <c r="I339" s="47">
        <f t="shared" si="103"/>
        <v>251.68768</v>
      </c>
      <c r="J339" s="15">
        <f t="shared" si="105"/>
        <v>188.76576</v>
      </c>
      <c r="K339" s="47">
        <f t="shared" si="107"/>
        <v>569.99799147463227</v>
      </c>
      <c r="L339" s="15">
        <f t="shared" si="106"/>
        <v>482.16768000000002</v>
      </c>
      <c r="M339" s="47">
        <f t="shared" ref="M339:M402" si="111">E339+J339</f>
        <v>298.77575999999999</v>
      </c>
      <c r="N339" s="15">
        <f t="shared" si="95"/>
        <v>0.84591119128787118</v>
      </c>
      <c r="O339" s="4">
        <v>443.01</v>
      </c>
      <c r="Q339" s="14">
        <v>1</v>
      </c>
      <c r="R339" s="43">
        <f t="shared" si="108"/>
        <v>0</v>
      </c>
      <c r="S339" s="23">
        <f t="shared" si="97"/>
        <v>569.99799147463227</v>
      </c>
      <c r="T339" s="43">
        <f t="shared" si="98"/>
        <v>303.99348454947608</v>
      </c>
      <c r="U339" s="15">
        <f t="shared" si="99"/>
        <v>482.16768000000002</v>
      </c>
      <c r="V339" s="43">
        <f t="shared" si="109"/>
        <v>0</v>
      </c>
      <c r="W339" s="23">
        <f t="shared" si="110"/>
        <v>303.99348454947608</v>
      </c>
      <c r="X339" s="43">
        <f t="shared" si="104"/>
        <v>5.3573532424877612E-2</v>
      </c>
      <c r="Y339" s="23">
        <f t="shared" si="100"/>
        <v>168.77575999999999</v>
      </c>
      <c r="Z339" s="47">
        <f t="shared" si="101"/>
        <v>510.85313819155499</v>
      </c>
      <c r="AA339" s="6">
        <f t="shared" si="102"/>
        <v>0.94384793584100724</v>
      </c>
      <c r="AB339" s="4" t="s">
        <v>356</v>
      </c>
      <c r="AT339" s="1">
        <v>0.9</v>
      </c>
      <c r="AU339" s="1">
        <v>1</v>
      </c>
    </row>
    <row r="340" spans="2:47" x14ac:dyDescent="0.25">
      <c r="B340" s="16" t="s">
        <v>357</v>
      </c>
      <c r="C340" s="4">
        <v>254.2</v>
      </c>
      <c r="D340" s="8">
        <v>225.8</v>
      </c>
      <c r="E340" s="8">
        <v>110.57</v>
      </c>
      <c r="F340" s="15">
        <f t="shared" si="96"/>
        <v>251.4187043559011</v>
      </c>
      <c r="G340" s="8">
        <v>0.89</v>
      </c>
      <c r="H340" s="34">
        <v>314.6096</v>
      </c>
      <c r="I340" s="47">
        <f t="shared" si="103"/>
        <v>251.68768</v>
      </c>
      <c r="J340" s="15">
        <f t="shared" si="105"/>
        <v>188.76576</v>
      </c>
      <c r="K340" s="47">
        <f t="shared" si="107"/>
        <v>566.02830435590113</v>
      </c>
      <c r="L340" s="15">
        <f t="shared" si="106"/>
        <v>477.48768000000001</v>
      </c>
      <c r="M340" s="47">
        <f t="shared" si="111"/>
        <v>299.33575999999999</v>
      </c>
      <c r="N340" s="15">
        <f t="shared" si="95"/>
        <v>0.84357562391397745</v>
      </c>
      <c r="O340" s="4">
        <v>445.61</v>
      </c>
      <c r="Q340" s="14">
        <v>1</v>
      </c>
      <c r="R340" s="43">
        <f t="shared" si="108"/>
        <v>0</v>
      </c>
      <c r="S340" s="23">
        <f t="shared" si="97"/>
        <v>566.02830435590113</v>
      </c>
      <c r="T340" s="43">
        <f t="shared" si="98"/>
        <v>303.96308456823215</v>
      </c>
      <c r="U340" s="15">
        <f t="shared" si="99"/>
        <v>477.48768000000001</v>
      </c>
      <c r="V340" s="43">
        <f t="shared" si="109"/>
        <v>0</v>
      </c>
      <c r="W340" s="23">
        <f t="shared" si="110"/>
        <v>303.96308456823215</v>
      </c>
      <c r="X340" s="43">
        <f t="shared" si="104"/>
        <v>-3.0399981243931506E-2</v>
      </c>
      <c r="Y340" s="23">
        <f t="shared" si="100"/>
        <v>169.33575999999999</v>
      </c>
      <c r="Z340" s="47">
        <f t="shared" si="101"/>
        <v>506.62519101063265</v>
      </c>
      <c r="AA340" s="6">
        <f t="shared" si="102"/>
        <v>0.94248704658268534</v>
      </c>
      <c r="AB340" s="4" t="s">
        <v>357</v>
      </c>
      <c r="AT340" s="1">
        <v>0.9</v>
      </c>
      <c r="AU340" s="1">
        <v>1</v>
      </c>
    </row>
    <row r="341" spans="2:47" x14ac:dyDescent="0.25">
      <c r="B341" s="16" t="s">
        <v>358</v>
      </c>
      <c r="C341" s="4">
        <v>331</v>
      </c>
      <c r="D341" s="8">
        <v>236.75</v>
      </c>
      <c r="E341" s="8">
        <v>112.03</v>
      </c>
      <c r="F341" s="15">
        <f t="shared" si="96"/>
        <v>261.91846708470177</v>
      </c>
      <c r="G341" s="8">
        <v>0.9</v>
      </c>
      <c r="H341" s="34">
        <v>314.6096</v>
      </c>
      <c r="I341" s="47">
        <f t="shared" si="103"/>
        <v>251.68768</v>
      </c>
      <c r="J341" s="15">
        <f t="shared" si="105"/>
        <v>188.76576</v>
      </c>
      <c r="K341" s="47">
        <f t="shared" si="107"/>
        <v>576.52806708470177</v>
      </c>
      <c r="L341" s="15">
        <f t="shared" si="106"/>
        <v>488.43768</v>
      </c>
      <c r="M341" s="47">
        <f t="shared" si="111"/>
        <v>300.79575999999997</v>
      </c>
      <c r="N341" s="15">
        <f t="shared" si="95"/>
        <v>0.84720537973087129</v>
      </c>
      <c r="O341" s="4">
        <v>446.09</v>
      </c>
      <c r="Q341" s="14">
        <v>1</v>
      </c>
      <c r="R341" s="43">
        <f t="shared" si="108"/>
        <v>0</v>
      </c>
      <c r="S341" s="23">
        <f t="shared" si="97"/>
        <v>576.52806708470177</v>
      </c>
      <c r="T341" s="43">
        <f t="shared" si="98"/>
        <v>306.28947891274356</v>
      </c>
      <c r="U341" s="15">
        <f t="shared" si="99"/>
        <v>488.43768</v>
      </c>
      <c r="V341" s="43">
        <f t="shared" si="109"/>
        <v>0</v>
      </c>
      <c r="W341" s="23">
        <f t="shared" si="110"/>
        <v>306.28947891274356</v>
      </c>
      <c r="X341" s="43">
        <f t="shared" si="104"/>
        <v>2.3263943445114137</v>
      </c>
      <c r="Y341" s="23">
        <f t="shared" si="100"/>
        <v>170.79575999999997</v>
      </c>
      <c r="Z341" s="47">
        <f t="shared" si="101"/>
        <v>517.43845902460714</v>
      </c>
      <c r="AA341" s="6">
        <f t="shared" si="102"/>
        <v>0.94395318222137026</v>
      </c>
      <c r="AB341" s="4" t="s">
        <v>358</v>
      </c>
      <c r="AT341" s="1">
        <v>0.9</v>
      </c>
      <c r="AU341" s="1">
        <v>1</v>
      </c>
    </row>
    <row r="342" spans="2:47" x14ac:dyDescent="0.25">
      <c r="B342" s="16" t="s">
        <v>359</v>
      </c>
      <c r="C342" s="4">
        <v>404.96</v>
      </c>
      <c r="D342" s="8">
        <v>249.12</v>
      </c>
      <c r="E342" s="8">
        <v>113.7</v>
      </c>
      <c r="F342" s="15">
        <f t="shared" si="96"/>
        <v>273.84021691490096</v>
      </c>
      <c r="G342" s="8">
        <v>0.9</v>
      </c>
      <c r="H342" s="34">
        <v>314.6096</v>
      </c>
      <c r="I342" s="47">
        <f t="shared" si="103"/>
        <v>251.68768</v>
      </c>
      <c r="J342" s="15">
        <f t="shared" si="105"/>
        <v>188.76576</v>
      </c>
      <c r="K342" s="47">
        <f t="shared" si="107"/>
        <v>588.44981691490102</v>
      </c>
      <c r="L342" s="15">
        <f t="shared" si="106"/>
        <v>500.80768</v>
      </c>
      <c r="M342" s="47">
        <f t="shared" si="111"/>
        <v>302.46575999999999</v>
      </c>
      <c r="N342" s="15">
        <f t="shared" ref="N342:N405" si="112">L342/K342</f>
        <v>0.851062683009424</v>
      </c>
      <c r="O342" s="4">
        <v>448.88</v>
      </c>
      <c r="Q342" s="14">
        <v>1</v>
      </c>
      <c r="R342" s="43">
        <f t="shared" si="108"/>
        <v>0</v>
      </c>
      <c r="S342" s="23">
        <f t="shared" si="97"/>
        <v>588.44981691490102</v>
      </c>
      <c r="T342" s="43">
        <f t="shared" si="98"/>
        <v>308.97387378255479</v>
      </c>
      <c r="U342" s="15">
        <f t="shared" si="99"/>
        <v>500.80768</v>
      </c>
      <c r="V342" s="43">
        <f t="shared" si="109"/>
        <v>0</v>
      </c>
      <c r="W342" s="23">
        <f t="shared" si="110"/>
        <v>308.97387378255479</v>
      </c>
      <c r="X342" s="43">
        <f t="shared" si="104"/>
        <v>2.6843948698112285</v>
      </c>
      <c r="Y342" s="23">
        <f t="shared" si="100"/>
        <v>172.46575999999999</v>
      </c>
      <c r="Z342" s="47">
        <f t="shared" si="101"/>
        <v>529.67232391296409</v>
      </c>
      <c r="AA342" s="6">
        <f t="shared" si="102"/>
        <v>0.94550471563300498</v>
      </c>
      <c r="AB342" s="4" t="s">
        <v>359</v>
      </c>
      <c r="AT342" s="1">
        <v>0.9</v>
      </c>
      <c r="AU342" s="1">
        <v>1</v>
      </c>
    </row>
    <row r="343" spans="2:47" x14ac:dyDescent="0.25">
      <c r="B343" s="16" t="s">
        <v>360</v>
      </c>
      <c r="C343" s="4">
        <v>349</v>
      </c>
      <c r="D343" s="8">
        <v>266.64999999999998</v>
      </c>
      <c r="E343" s="8">
        <v>116.67</v>
      </c>
      <c r="F343" s="15">
        <f t="shared" si="96"/>
        <v>291.05688687952392</v>
      </c>
      <c r="G343" s="8">
        <v>0.91</v>
      </c>
      <c r="H343" s="34">
        <v>314.6096</v>
      </c>
      <c r="I343" s="47">
        <f t="shared" si="103"/>
        <v>251.68768</v>
      </c>
      <c r="J343" s="15">
        <f t="shared" si="105"/>
        <v>188.76576</v>
      </c>
      <c r="K343" s="47">
        <f t="shared" si="107"/>
        <v>605.66648687952397</v>
      </c>
      <c r="L343" s="15">
        <f t="shared" si="106"/>
        <v>518.33767999999998</v>
      </c>
      <c r="M343" s="47">
        <f t="shared" si="111"/>
        <v>305.43576000000002</v>
      </c>
      <c r="N343" s="15">
        <f t="shared" si="112"/>
        <v>0.85581370478420582</v>
      </c>
      <c r="O343" s="4">
        <v>448.36</v>
      </c>
      <c r="Q343" s="14">
        <v>1</v>
      </c>
      <c r="R343" s="43">
        <f t="shared" si="108"/>
        <v>0</v>
      </c>
      <c r="S343" s="23">
        <f t="shared" si="97"/>
        <v>605.66648687952397</v>
      </c>
      <c r="T343" s="43">
        <f t="shared" si="98"/>
        <v>313.30168020807383</v>
      </c>
      <c r="U343" s="15">
        <f t="shared" si="99"/>
        <v>518.33767999999998</v>
      </c>
      <c r="V343" s="43">
        <f t="shared" si="109"/>
        <v>0</v>
      </c>
      <c r="W343" s="23">
        <f t="shared" si="110"/>
        <v>313.30168020807383</v>
      </c>
      <c r="X343" s="43">
        <f t="shared" si="104"/>
        <v>4.3278064255190429</v>
      </c>
      <c r="Y343" s="23">
        <f t="shared" si="100"/>
        <v>175.43576000000002</v>
      </c>
      <c r="Z343" s="47">
        <f t="shared" si="101"/>
        <v>547.22176162371318</v>
      </c>
      <c r="AA343" s="6">
        <f t="shared" si="102"/>
        <v>0.94721686224976043</v>
      </c>
      <c r="AB343" s="4" t="s">
        <v>360</v>
      </c>
      <c r="AT343" s="1">
        <v>0.9</v>
      </c>
      <c r="AU343" s="1">
        <v>1</v>
      </c>
    </row>
    <row r="344" spans="2:47" x14ac:dyDescent="0.25">
      <c r="B344" s="16" t="s">
        <v>361</v>
      </c>
      <c r="C344" s="4">
        <v>446.48</v>
      </c>
      <c r="D344" s="8">
        <v>265.19</v>
      </c>
      <c r="E344" s="8">
        <v>120.27</v>
      </c>
      <c r="F344" s="15">
        <f t="shared" si="96"/>
        <v>291.18827071157932</v>
      </c>
      <c r="G344" s="8">
        <v>0.9</v>
      </c>
      <c r="H344" s="34">
        <v>314.6096</v>
      </c>
      <c r="I344" s="47">
        <f t="shared" si="103"/>
        <v>251.68768</v>
      </c>
      <c r="J344" s="15">
        <f t="shared" si="105"/>
        <v>188.76576</v>
      </c>
      <c r="K344" s="47">
        <f t="shared" si="107"/>
        <v>605.79787071157932</v>
      </c>
      <c r="L344" s="15">
        <f t="shared" si="106"/>
        <v>516.87768000000005</v>
      </c>
      <c r="M344" s="47">
        <f t="shared" si="111"/>
        <v>309.03575999999998</v>
      </c>
      <c r="N344" s="15">
        <f t="shared" si="112"/>
        <v>0.85321805339604073</v>
      </c>
      <c r="O344" s="4">
        <v>448.98</v>
      </c>
      <c r="Q344" s="14">
        <v>1</v>
      </c>
      <c r="R344" s="43">
        <f t="shared" si="108"/>
        <v>0</v>
      </c>
      <c r="S344" s="23">
        <f t="shared" si="97"/>
        <v>605.79787071157932</v>
      </c>
      <c r="T344" s="43">
        <f t="shared" si="98"/>
        <v>315.95652244652405</v>
      </c>
      <c r="U344" s="15">
        <f t="shared" si="99"/>
        <v>516.87768000000005</v>
      </c>
      <c r="V344" s="43">
        <f t="shared" si="109"/>
        <v>0</v>
      </c>
      <c r="W344" s="23">
        <f t="shared" si="110"/>
        <v>315.95652244652405</v>
      </c>
      <c r="X344" s="43">
        <f t="shared" si="104"/>
        <v>2.6548422384502146</v>
      </c>
      <c r="Y344" s="23">
        <f t="shared" si="100"/>
        <v>179.03575999999998</v>
      </c>
      <c r="Z344" s="47">
        <f t="shared" si="101"/>
        <v>547.00670877143727</v>
      </c>
      <c r="AA344" s="6">
        <f t="shared" si="102"/>
        <v>0.94492018417999624</v>
      </c>
      <c r="AB344" s="4" t="s">
        <v>361</v>
      </c>
      <c r="AT344" s="1">
        <v>0.9</v>
      </c>
      <c r="AU344" s="1">
        <v>1</v>
      </c>
    </row>
    <row r="345" spans="2:47" x14ac:dyDescent="0.25">
      <c r="B345" s="16" t="s">
        <v>362</v>
      </c>
      <c r="C345" s="4">
        <v>459.86</v>
      </c>
      <c r="D345" s="8">
        <v>284.39999999999998</v>
      </c>
      <c r="E345" s="8">
        <v>119.06</v>
      </c>
      <c r="F345" s="15">
        <f t="shared" si="96"/>
        <v>308.31581795295546</v>
      </c>
      <c r="G345" s="8">
        <v>0.92</v>
      </c>
      <c r="H345" s="34">
        <v>314.6096</v>
      </c>
      <c r="I345" s="47">
        <f t="shared" si="103"/>
        <v>251.68768</v>
      </c>
      <c r="J345" s="15">
        <f t="shared" si="105"/>
        <v>188.76576</v>
      </c>
      <c r="K345" s="47">
        <f t="shared" si="107"/>
        <v>622.92541795295551</v>
      </c>
      <c r="L345" s="15">
        <f t="shared" si="106"/>
        <v>536.08767999999998</v>
      </c>
      <c r="M345" s="47">
        <f t="shared" si="111"/>
        <v>307.82576</v>
      </c>
      <c r="N345" s="15">
        <f t="shared" si="112"/>
        <v>0.86059689418627372</v>
      </c>
      <c r="O345" s="4">
        <v>447.28</v>
      </c>
      <c r="Q345" s="14">
        <v>1</v>
      </c>
      <c r="R345" s="43">
        <f t="shared" si="108"/>
        <v>0</v>
      </c>
      <c r="S345" s="23">
        <f t="shared" si="97"/>
        <v>622.92541795295551</v>
      </c>
      <c r="T345" s="43">
        <f t="shared" si="98"/>
        <v>317.24765670384687</v>
      </c>
      <c r="U345" s="15">
        <f t="shared" si="99"/>
        <v>536.08767999999998</v>
      </c>
      <c r="V345" s="43">
        <f t="shared" si="109"/>
        <v>0</v>
      </c>
      <c r="W345" s="23">
        <f t="shared" si="110"/>
        <v>317.24765670384687</v>
      </c>
      <c r="X345" s="43">
        <f t="shared" si="104"/>
        <v>1.2911342573228239</v>
      </c>
      <c r="Y345" s="23">
        <f t="shared" si="100"/>
        <v>177.82576</v>
      </c>
      <c r="Z345" s="47">
        <f t="shared" si="101"/>
        <v>564.8114743587987</v>
      </c>
      <c r="AA345" s="6">
        <f t="shared" si="102"/>
        <v>0.94914445675628778</v>
      </c>
      <c r="AB345" s="4" t="s">
        <v>362</v>
      </c>
      <c r="AT345" s="1">
        <v>0.9</v>
      </c>
      <c r="AU345" s="1">
        <v>1</v>
      </c>
    </row>
    <row r="346" spans="2:47" x14ac:dyDescent="0.25">
      <c r="B346" s="16" t="s">
        <v>363</v>
      </c>
      <c r="C346" s="4">
        <v>480.02</v>
      </c>
      <c r="D346" s="8">
        <v>277.60000000000002</v>
      </c>
      <c r="E346" s="8">
        <v>115.08</v>
      </c>
      <c r="F346" s="15">
        <f t="shared" si="96"/>
        <v>300.50818025471455</v>
      </c>
      <c r="G346" s="8">
        <v>0.92</v>
      </c>
      <c r="H346" s="34">
        <v>314.6096</v>
      </c>
      <c r="I346" s="47">
        <f t="shared" si="103"/>
        <v>251.68768</v>
      </c>
      <c r="J346" s="15">
        <f t="shared" si="105"/>
        <v>188.76576</v>
      </c>
      <c r="K346" s="47">
        <f t="shared" si="107"/>
        <v>615.11778025471449</v>
      </c>
      <c r="L346" s="15">
        <f t="shared" si="106"/>
        <v>529.28768000000002</v>
      </c>
      <c r="M346" s="47">
        <f t="shared" si="111"/>
        <v>303.84575999999998</v>
      </c>
      <c r="N346" s="15">
        <f t="shared" si="112"/>
        <v>0.86046558397454709</v>
      </c>
      <c r="O346" s="4">
        <v>447.28</v>
      </c>
      <c r="Q346" s="14">
        <v>1</v>
      </c>
      <c r="R346" s="43">
        <f t="shared" si="108"/>
        <v>0</v>
      </c>
      <c r="S346" s="23">
        <f t="shared" si="97"/>
        <v>615.11778025471449</v>
      </c>
      <c r="T346" s="43">
        <f t="shared" si="98"/>
        <v>313.40777811934538</v>
      </c>
      <c r="U346" s="15">
        <f t="shared" si="99"/>
        <v>529.28768000000002</v>
      </c>
      <c r="V346" s="43">
        <f t="shared" si="109"/>
        <v>0</v>
      </c>
      <c r="W346" s="23">
        <f t="shared" si="110"/>
        <v>313.40777811934538</v>
      </c>
      <c r="X346" s="43">
        <f t="shared" si="104"/>
        <v>-3.8398785845014913</v>
      </c>
      <c r="Y346" s="23">
        <f t="shared" si="100"/>
        <v>173.84575999999998</v>
      </c>
      <c r="Z346" s="47">
        <f t="shared" si="101"/>
        <v>557.10662935362745</v>
      </c>
      <c r="AA346" s="6">
        <f t="shared" si="102"/>
        <v>0.95006530547679202</v>
      </c>
      <c r="AB346" s="4" t="s">
        <v>363</v>
      </c>
      <c r="AT346" s="1">
        <v>0.9</v>
      </c>
      <c r="AU346" s="1">
        <v>1</v>
      </c>
    </row>
    <row r="347" spans="2:47" x14ac:dyDescent="0.25">
      <c r="B347" s="16" t="s">
        <v>364</v>
      </c>
      <c r="C347" s="4">
        <v>286.27999999999997</v>
      </c>
      <c r="D347" s="8">
        <v>281.37</v>
      </c>
      <c r="E347" s="8">
        <v>119.9</v>
      </c>
      <c r="F347" s="15">
        <f t="shared" si="96"/>
        <v>305.85141310773764</v>
      </c>
      <c r="G347" s="8">
        <v>0.92</v>
      </c>
      <c r="H347" s="34">
        <v>314.6096</v>
      </c>
      <c r="I347" s="47">
        <f t="shared" si="103"/>
        <v>251.68768</v>
      </c>
      <c r="J347" s="15">
        <f t="shared" si="105"/>
        <v>188.76576</v>
      </c>
      <c r="K347" s="47">
        <f t="shared" si="107"/>
        <v>620.4610131077377</v>
      </c>
      <c r="L347" s="15">
        <f t="shared" si="106"/>
        <v>533.05768</v>
      </c>
      <c r="M347" s="47">
        <f t="shared" si="111"/>
        <v>308.66575999999998</v>
      </c>
      <c r="N347" s="15">
        <f t="shared" si="112"/>
        <v>0.85913162751361971</v>
      </c>
      <c r="O347" s="4">
        <v>446.57</v>
      </c>
      <c r="Q347" s="14">
        <v>1</v>
      </c>
      <c r="R347" s="43">
        <f t="shared" si="108"/>
        <v>0</v>
      </c>
      <c r="S347" s="23">
        <f t="shared" si="97"/>
        <v>620.4610131077377</v>
      </c>
      <c r="T347" s="43">
        <f t="shared" si="98"/>
        <v>317.52382364115266</v>
      </c>
      <c r="U347" s="15">
        <f t="shared" si="99"/>
        <v>533.05768</v>
      </c>
      <c r="V347" s="43">
        <f t="shared" si="109"/>
        <v>0</v>
      </c>
      <c r="W347" s="23">
        <f t="shared" si="110"/>
        <v>317.52382364115266</v>
      </c>
      <c r="X347" s="43">
        <f t="shared" si="104"/>
        <v>4.1160455218072798</v>
      </c>
      <c r="Y347" s="23">
        <f t="shared" si="100"/>
        <v>178.66575999999998</v>
      </c>
      <c r="Z347" s="47">
        <f t="shared" si="101"/>
        <v>562.20276057963292</v>
      </c>
      <c r="AA347" s="6">
        <f t="shared" si="102"/>
        <v>0.94815912936894109</v>
      </c>
      <c r="AB347" s="4" t="s">
        <v>364</v>
      </c>
      <c r="AT347" s="1">
        <v>0.9</v>
      </c>
      <c r="AU347" s="1">
        <v>1</v>
      </c>
    </row>
    <row r="348" spans="2:47" x14ac:dyDescent="0.25">
      <c r="B348" s="16" t="s">
        <v>365</v>
      </c>
      <c r="C348" s="4">
        <v>389.18</v>
      </c>
      <c r="D348" s="8">
        <v>262.97000000000003</v>
      </c>
      <c r="E348" s="8">
        <v>122.36</v>
      </c>
      <c r="F348" s="15">
        <f t="shared" si="96"/>
        <v>290.04342864474626</v>
      </c>
      <c r="G348" s="8">
        <v>0.9</v>
      </c>
      <c r="H348" s="34">
        <v>314.6096</v>
      </c>
      <c r="I348" s="47">
        <f t="shared" si="103"/>
        <v>251.68768</v>
      </c>
      <c r="J348" s="15">
        <f t="shared" si="105"/>
        <v>188.76576</v>
      </c>
      <c r="K348" s="47">
        <f t="shared" si="107"/>
        <v>604.6530286447462</v>
      </c>
      <c r="L348" s="15">
        <f t="shared" si="106"/>
        <v>514.65768000000003</v>
      </c>
      <c r="M348" s="47">
        <f t="shared" si="111"/>
        <v>311.12576000000001</v>
      </c>
      <c r="N348" s="15">
        <f t="shared" si="112"/>
        <v>0.85116199806943915</v>
      </c>
      <c r="O348" s="4">
        <v>447.75</v>
      </c>
      <c r="Q348" s="14">
        <v>1</v>
      </c>
      <c r="R348" s="43">
        <f t="shared" si="108"/>
        <v>0</v>
      </c>
      <c r="S348" s="23">
        <f t="shared" si="97"/>
        <v>604.6530286447462</v>
      </c>
      <c r="T348" s="43">
        <f t="shared" si="98"/>
        <v>317.38424262442811</v>
      </c>
      <c r="U348" s="15">
        <f t="shared" si="99"/>
        <v>514.65768000000003</v>
      </c>
      <c r="V348" s="43">
        <f t="shared" si="109"/>
        <v>0</v>
      </c>
      <c r="W348" s="23">
        <f t="shared" si="110"/>
        <v>317.38424262442811</v>
      </c>
      <c r="X348" s="43">
        <f t="shared" si="104"/>
        <v>-0.13958101672454859</v>
      </c>
      <c r="Y348" s="23">
        <f t="shared" si="100"/>
        <v>181.12576000000001</v>
      </c>
      <c r="Z348" s="47">
        <f t="shared" si="101"/>
        <v>545.59973287984667</v>
      </c>
      <c r="AA348" s="6">
        <f t="shared" si="102"/>
        <v>0.9432879984810022</v>
      </c>
      <c r="AB348" s="4" t="s">
        <v>365</v>
      </c>
      <c r="AT348" s="1">
        <v>0.9</v>
      </c>
      <c r="AU348" s="1">
        <v>1</v>
      </c>
    </row>
    <row r="349" spans="2:47" x14ac:dyDescent="0.25">
      <c r="B349" s="16" t="s">
        <v>366</v>
      </c>
      <c r="C349" s="4">
        <v>338.32</v>
      </c>
      <c r="D349" s="8">
        <v>254.57</v>
      </c>
      <c r="E349" s="8">
        <v>121.18</v>
      </c>
      <c r="F349" s="15">
        <f t="shared" si="96"/>
        <v>281.94055632349171</v>
      </c>
      <c r="G349" s="8">
        <v>0.9</v>
      </c>
      <c r="H349" s="34">
        <v>314.6096</v>
      </c>
      <c r="I349" s="47">
        <f t="shared" si="103"/>
        <v>251.68768</v>
      </c>
      <c r="J349" s="15">
        <f t="shared" si="105"/>
        <v>188.76576</v>
      </c>
      <c r="K349" s="47">
        <f t="shared" si="107"/>
        <v>596.55015632349171</v>
      </c>
      <c r="L349" s="15">
        <f t="shared" si="106"/>
        <v>506.25767999999999</v>
      </c>
      <c r="M349" s="47">
        <f t="shared" si="111"/>
        <v>309.94576000000001</v>
      </c>
      <c r="N349" s="15">
        <f t="shared" si="112"/>
        <v>0.84864227195922692</v>
      </c>
      <c r="O349" s="4">
        <v>447.39</v>
      </c>
      <c r="Q349" s="14">
        <v>1</v>
      </c>
      <c r="R349" s="43">
        <f t="shared" si="108"/>
        <v>0</v>
      </c>
      <c r="S349" s="23">
        <f t="shared" si="97"/>
        <v>596.55015632349171</v>
      </c>
      <c r="T349" s="43">
        <f t="shared" si="98"/>
        <v>315.55546335089809</v>
      </c>
      <c r="U349" s="15">
        <f t="shared" si="99"/>
        <v>506.25767999999999</v>
      </c>
      <c r="V349" s="43">
        <f t="shared" si="109"/>
        <v>0</v>
      </c>
      <c r="W349" s="23">
        <f t="shared" si="110"/>
        <v>315.55546335089809</v>
      </c>
      <c r="X349" s="43">
        <f t="shared" si="104"/>
        <v>-1.8287792735300172</v>
      </c>
      <c r="Y349" s="23">
        <f t="shared" si="100"/>
        <v>179.94576000000001</v>
      </c>
      <c r="Z349" s="47">
        <f t="shared" si="101"/>
        <v>537.28699509755484</v>
      </c>
      <c r="AA349" s="6">
        <f t="shared" si="102"/>
        <v>0.94224815530493</v>
      </c>
      <c r="AB349" s="4" t="s">
        <v>366</v>
      </c>
      <c r="AT349" s="1">
        <v>0.9</v>
      </c>
      <c r="AU349" s="1">
        <v>1</v>
      </c>
    </row>
    <row r="350" spans="2:47" x14ac:dyDescent="0.25">
      <c r="B350" s="16" t="s">
        <v>367</v>
      </c>
      <c r="C350" s="4">
        <v>395.34</v>
      </c>
      <c r="D350" s="8">
        <v>275.41000000000003</v>
      </c>
      <c r="E350" s="8">
        <v>122.76</v>
      </c>
      <c r="F350" s="15">
        <f t="shared" si="96"/>
        <v>301.53057175019586</v>
      </c>
      <c r="G350" s="8">
        <v>0.91</v>
      </c>
      <c r="H350" s="34">
        <v>314.6096</v>
      </c>
      <c r="I350" s="47">
        <f t="shared" si="103"/>
        <v>251.68768</v>
      </c>
      <c r="J350" s="15">
        <f t="shared" si="105"/>
        <v>188.76576</v>
      </c>
      <c r="K350" s="47">
        <f t="shared" si="107"/>
        <v>616.1401717501958</v>
      </c>
      <c r="L350" s="15">
        <f t="shared" si="106"/>
        <v>527.09768000000008</v>
      </c>
      <c r="M350" s="47">
        <f t="shared" si="111"/>
        <v>311.52575999999999</v>
      </c>
      <c r="N350" s="15">
        <f t="shared" si="112"/>
        <v>0.85548338538410285</v>
      </c>
      <c r="O350" s="4">
        <v>446.6</v>
      </c>
      <c r="Q350" s="14">
        <v>1</v>
      </c>
      <c r="R350" s="43">
        <f t="shared" si="108"/>
        <v>0</v>
      </c>
      <c r="S350" s="23">
        <f t="shared" si="97"/>
        <v>616.1401717501958</v>
      </c>
      <c r="T350" s="43">
        <f t="shared" si="98"/>
        <v>319.0560248341634</v>
      </c>
      <c r="U350" s="15">
        <f t="shared" si="99"/>
        <v>527.09768000000008</v>
      </c>
      <c r="V350" s="43">
        <f t="shared" si="109"/>
        <v>0</v>
      </c>
      <c r="W350" s="23">
        <f t="shared" si="110"/>
        <v>319.0560248341634</v>
      </c>
      <c r="X350" s="43">
        <f t="shared" si="104"/>
        <v>3.5005614832653009</v>
      </c>
      <c r="Y350" s="23">
        <f t="shared" si="100"/>
        <v>181.52575999999999</v>
      </c>
      <c r="Z350" s="47">
        <f t="shared" si="101"/>
        <v>557.47965505923185</v>
      </c>
      <c r="AA350" s="6">
        <f t="shared" si="102"/>
        <v>0.94550119491624551</v>
      </c>
      <c r="AB350" s="4" t="s">
        <v>367</v>
      </c>
      <c r="AT350" s="1">
        <v>0.9</v>
      </c>
      <c r="AU350" s="1">
        <v>1</v>
      </c>
    </row>
    <row r="351" spans="2:47" x14ac:dyDescent="0.25">
      <c r="B351" s="16" t="s">
        <v>368</v>
      </c>
      <c r="C351" s="4">
        <v>436.22</v>
      </c>
      <c r="D351" s="8">
        <v>270.14999999999998</v>
      </c>
      <c r="E351" s="8">
        <v>118.14</v>
      </c>
      <c r="F351" s="15">
        <f t="shared" si="96"/>
        <v>294.85264472274963</v>
      </c>
      <c r="G351" s="8">
        <v>0.91</v>
      </c>
      <c r="H351" s="34">
        <v>314.6096</v>
      </c>
      <c r="I351" s="47">
        <f t="shared" si="103"/>
        <v>251.68768</v>
      </c>
      <c r="J351" s="15">
        <f t="shared" si="105"/>
        <v>188.76576</v>
      </c>
      <c r="K351" s="47">
        <f t="shared" si="107"/>
        <v>609.46224472274957</v>
      </c>
      <c r="L351" s="15">
        <f t="shared" si="106"/>
        <v>521.83767999999998</v>
      </c>
      <c r="M351" s="47">
        <f t="shared" si="111"/>
        <v>306.90575999999999</v>
      </c>
      <c r="N351" s="15">
        <f t="shared" si="112"/>
        <v>0.85622642668765991</v>
      </c>
      <c r="O351" s="4">
        <v>445.22</v>
      </c>
      <c r="Q351" s="14">
        <v>1</v>
      </c>
      <c r="R351" s="43">
        <f t="shared" si="108"/>
        <v>0</v>
      </c>
      <c r="S351" s="23">
        <f t="shared" si="97"/>
        <v>609.46224472274957</v>
      </c>
      <c r="T351" s="43">
        <f t="shared" si="98"/>
        <v>314.84863581522836</v>
      </c>
      <c r="U351" s="15">
        <f t="shared" si="99"/>
        <v>521.83767999999998</v>
      </c>
      <c r="V351" s="43">
        <f t="shared" si="109"/>
        <v>0</v>
      </c>
      <c r="W351" s="23">
        <f t="shared" si="110"/>
        <v>314.84863581522836</v>
      </c>
      <c r="X351" s="43">
        <f t="shared" si="104"/>
        <v>-4.2073890189350323</v>
      </c>
      <c r="Y351" s="23">
        <f t="shared" si="100"/>
        <v>176.90575999999999</v>
      </c>
      <c r="Z351" s="47">
        <f t="shared" si="101"/>
        <v>551.0083594547001</v>
      </c>
      <c r="AA351" s="6">
        <f t="shared" si="102"/>
        <v>0.94705946116031958</v>
      </c>
      <c r="AB351" s="4" t="s">
        <v>368</v>
      </c>
      <c r="AT351" s="1">
        <v>0.9</v>
      </c>
      <c r="AU351" s="1">
        <v>1</v>
      </c>
    </row>
    <row r="352" spans="2:47" x14ac:dyDescent="0.25">
      <c r="B352" s="16" t="s">
        <v>369</v>
      </c>
      <c r="C352" s="4">
        <v>384.88</v>
      </c>
      <c r="D352" s="8">
        <v>258.05</v>
      </c>
      <c r="E352" s="8">
        <v>109.69</v>
      </c>
      <c r="F352" s="15">
        <f t="shared" si="96"/>
        <v>280.39561087862984</v>
      </c>
      <c r="G352" s="8">
        <v>0.92</v>
      </c>
      <c r="H352" s="34">
        <v>314.6096</v>
      </c>
      <c r="I352" s="47">
        <f t="shared" si="103"/>
        <v>251.68768</v>
      </c>
      <c r="J352" s="15">
        <f t="shared" si="105"/>
        <v>188.76576</v>
      </c>
      <c r="K352" s="47">
        <f t="shared" si="107"/>
        <v>595.0052108786299</v>
      </c>
      <c r="L352" s="15">
        <f t="shared" si="106"/>
        <v>509.73768000000001</v>
      </c>
      <c r="M352" s="47">
        <f t="shared" si="111"/>
        <v>298.45576</v>
      </c>
      <c r="N352" s="15">
        <f t="shared" si="112"/>
        <v>0.85669448045216723</v>
      </c>
      <c r="O352" s="4">
        <v>446.24</v>
      </c>
      <c r="Q352" s="14">
        <v>1</v>
      </c>
      <c r="R352" s="43">
        <f t="shared" si="108"/>
        <v>0</v>
      </c>
      <c r="S352" s="23">
        <f t="shared" si="97"/>
        <v>595.0052108786299</v>
      </c>
      <c r="T352" s="43">
        <f t="shared" si="98"/>
        <v>306.91806489833795</v>
      </c>
      <c r="U352" s="15">
        <f t="shared" si="99"/>
        <v>509.73768000000001</v>
      </c>
      <c r="V352" s="43">
        <f t="shared" si="109"/>
        <v>0</v>
      </c>
      <c r="W352" s="23">
        <f t="shared" si="110"/>
        <v>306.91806489833795</v>
      </c>
      <c r="X352" s="43">
        <f t="shared" si="104"/>
        <v>-7.9305709168904173</v>
      </c>
      <c r="Y352" s="23">
        <f t="shared" si="100"/>
        <v>168.45576</v>
      </c>
      <c r="Z352" s="47">
        <f t="shared" si="101"/>
        <v>536.85179098980382</v>
      </c>
      <c r="AA352" s="6">
        <f t="shared" si="102"/>
        <v>0.94949423389309551</v>
      </c>
      <c r="AB352" s="4" t="s">
        <v>369</v>
      </c>
      <c r="AT352" s="1">
        <v>0.9</v>
      </c>
      <c r="AU352" s="1">
        <v>1</v>
      </c>
    </row>
    <row r="353" spans="2:47" x14ac:dyDescent="0.25">
      <c r="B353" s="16" t="s">
        <v>370</v>
      </c>
      <c r="C353" s="4">
        <v>313.94</v>
      </c>
      <c r="D353" s="8">
        <v>220.88</v>
      </c>
      <c r="E353" s="8">
        <v>108.97</v>
      </c>
      <c r="F353" s="15">
        <f t="shared" si="96"/>
        <v>246.29745288979339</v>
      </c>
      <c r="G353" s="8">
        <v>0.89</v>
      </c>
      <c r="H353" s="34">
        <v>314.6096</v>
      </c>
      <c r="I353" s="47">
        <f t="shared" si="103"/>
        <v>251.68768</v>
      </c>
      <c r="J353" s="15">
        <f t="shared" si="105"/>
        <v>188.76576</v>
      </c>
      <c r="K353" s="47">
        <f t="shared" si="107"/>
        <v>560.90705288979336</v>
      </c>
      <c r="L353" s="15">
        <f t="shared" si="106"/>
        <v>472.56768</v>
      </c>
      <c r="M353" s="47">
        <f t="shared" si="111"/>
        <v>297.73576000000003</v>
      </c>
      <c r="N353" s="15">
        <f t="shared" si="112"/>
        <v>0.84250621839274642</v>
      </c>
      <c r="O353" s="4">
        <v>445.27</v>
      </c>
      <c r="Q353" s="14">
        <v>1</v>
      </c>
      <c r="R353" s="43">
        <f t="shared" si="108"/>
        <v>0</v>
      </c>
      <c r="S353" s="23">
        <f t="shared" si="97"/>
        <v>560.90705288979336</v>
      </c>
      <c r="T353" s="43">
        <f t="shared" si="98"/>
        <v>302.15312310305683</v>
      </c>
      <c r="U353" s="15">
        <f t="shared" si="99"/>
        <v>472.56768</v>
      </c>
      <c r="V353" s="43">
        <f t="shared" si="109"/>
        <v>0</v>
      </c>
      <c r="W353" s="23">
        <f t="shared" si="110"/>
        <v>302.15312310305683</v>
      </c>
      <c r="X353" s="43">
        <f t="shared" si="104"/>
        <v>-4.7649417952811177</v>
      </c>
      <c r="Y353" s="23">
        <f t="shared" si="100"/>
        <v>167.73576000000003</v>
      </c>
      <c r="Z353" s="47">
        <f t="shared" si="101"/>
        <v>501.45338503529916</v>
      </c>
      <c r="AA353" s="6">
        <f t="shared" si="102"/>
        <v>0.9423960314212142</v>
      </c>
      <c r="AB353" s="4" t="s">
        <v>370</v>
      </c>
      <c r="AT353" s="1">
        <v>0.9</v>
      </c>
      <c r="AU353" s="1">
        <v>1</v>
      </c>
    </row>
    <row r="354" spans="2:47" x14ac:dyDescent="0.25">
      <c r="B354" s="16" t="s">
        <v>371</v>
      </c>
      <c r="C354" s="4">
        <v>398.3</v>
      </c>
      <c r="D354" s="8">
        <v>257.08</v>
      </c>
      <c r="E354" s="8">
        <v>114.17</v>
      </c>
      <c r="F354" s="15">
        <f t="shared" si="96"/>
        <v>281.29151302518886</v>
      </c>
      <c r="G354" s="8">
        <v>0.91</v>
      </c>
      <c r="H354" s="34">
        <v>314.6096</v>
      </c>
      <c r="I354" s="47">
        <f t="shared" si="103"/>
        <v>251.68768</v>
      </c>
      <c r="J354" s="15">
        <f t="shared" si="105"/>
        <v>188.76576</v>
      </c>
      <c r="K354" s="47">
        <f t="shared" si="107"/>
        <v>595.90111302518881</v>
      </c>
      <c r="L354" s="15">
        <f t="shared" si="106"/>
        <v>508.76767999999998</v>
      </c>
      <c r="M354" s="47">
        <f t="shared" si="111"/>
        <v>302.93576000000002</v>
      </c>
      <c r="N354" s="15">
        <f t="shared" si="112"/>
        <v>0.85377870401543343</v>
      </c>
      <c r="O354" s="4">
        <v>444.1</v>
      </c>
      <c r="Q354" s="14">
        <v>1</v>
      </c>
      <c r="R354" s="43">
        <f t="shared" si="108"/>
        <v>0</v>
      </c>
      <c r="S354" s="23">
        <f t="shared" si="97"/>
        <v>595.90111302518881</v>
      </c>
      <c r="T354" s="43">
        <f t="shared" si="98"/>
        <v>310.24761770572297</v>
      </c>
      <c r="U354" s="15">
        <f t="shared" si="99"/>
        <v>508.76767999999998</v>
      </c>
      <c r="V354" s="43">
        <f t="shared" si="109"/>
        <v>0</v>
      </c>
      <c r="W354" s="23">
        <f t="shared" si="110"/>
        <v>310.24761770572297</v>
      </c>
      <c r="X354" s="43">
        <f t="shared" si="104"/>
        <v>8.0944946026661455</v>
      </c>
      <c r="Y354" s="23">
        <f t="shared" si="100"/>
        <v>172.93576000000002</v>
      </c>
      <c r="Z354" s="47">
        <f t="shared" si="101"/>
        <v>537.35586839575876</v>
      </c>
      <c r="AA354" s="6">
        <f t="shared" si="102"/>
        <v>0.94679840664789428</v>
      </c>
      <c r="AB354" s="4" t="s">
        <v>371</v>
      </c>
      <c r="AT354" s="1">
        <v>0.9</v>
      </c>
      <c r="AU354" s="1">
        <v>1</v>
      </c>
    </row>
    <row r="355" spans="2:47" x14ac:dyDescent="0.25">
      <c r="B355" s="16" t="s">
        <v>372</v>
      </c>
      <c r="C355" s="4">
        <v>351.2</v>
      </c>
      <c r="D355" s="8">
        <v>246.56</v>
      </c>
      <c r="E355" s="8">
        <v>118.23</v>
      </c>
      <c r="F355" s="15">
        <f t="shared" si="96"/>
        <v>273.44134014446314</v>
      </c>
      <c r="G355" s="8">
        <v>0.9</v>
      </c>
      <c r="H355" s="34">
        <v>314.6096</v>
      </c>
      <c r="I355" s="47">
        <f t="shared" si="103"/>
        <v>251.68768</v>
      </c>
      <c r="J355" s="15">
        <f t="shared" si="105"/>
        <v>188.76576</v>
      </c>
      <c r="K355" s="47">
        <f t="shared" si="107"/>
        <v>588.05094014446308</v>
      </c>
      <c r="L355" s="15">
        <f t="shared" si="106"/>
        <v>498.24768</v>
      </c>
      <c r="M355" s="47">
        <f t="shared" si="111"/>
        <v>306.99576000000002</v>
      </c>
      <c r="N355" s="15">
        <f t="shared" si="112"/>
        <v>0.8472865971060235</v>
      </c>
      <c r="O355" s="4">
        <v>444.7</v>
      </c>
      <c r="Q355" s="14">
        <v>1</v>
      </c>
      <c r="R355" s="43">
        <f t="shared" si="108"/>
        <v>0</v>
      </c>
      <c r="S355" s="23">
        <f t="shared" si="97"/>
        <v>588.05094014446308</v>
      </c>
      <c r="T355" s="43">
        <f t="shared" si="98"/>
        <v>312.33500857157287</v>
      </c>
      <c r="U355" s="15">
        <f t="shared" si="99"/>
        <v>498.24768</v>
      </c>
      <c r="V355" s="43">
        <f t="shared" si="109"/>
        <v>0</v>
      </c>
      <c r="W355" s="23">
        <f t="shared" si="110"/>
        <v>312.33500857157287</v>
      </c>
      <c r="X355" s="43">
        <f t="shared" si="104"/>
        <v>2.0873908658498976</v>
      </c>
      <c r="Y355" s="23">
        <f t="shared" si="100"/>
        <v>176.99576000000002</v>
      </c>
      <c r="Z355" s="47">
        <f t="shared" si="101"/>
        <v>528.75159544285066</v>
      </c>
      <c r="AA355" s="6">
        <f t="shared" si="102"/>
        <v>0.94230955385145954</v>
      </c>
      <c r="AB355" s="4" t="s">
        <v>372</v>
      </c>
      <c r="AT355" s="1">
        <v>0.9</v>
      </c>
      <c r="AU355" s="1">
        <v>1</v>
      </c>
    </row>
    <row r="356" spans="2:47" x14ac:dyDescent="0.25">
      <c r="B356" s="16" t="s">
        <v>373</v>
      </c>
      <c r="C356" s="4">
        <v>332.96</v>
      </c>
      <c r="D356" s="8">
        <v>240.53</v>
      </c>
      <c r="E356" s="8">
        <v>117.98</v>
      </c>
      <c r="F356" s="15">
        <f t="shared" si="96"/>
        <v>267.90662795085905</v>
      </c>
      <c r="G356" s="8">
        <v>0.89</v>
      </c>
      <c r="H356" s="34">
        <v>314.6096</v>
      </c>
      <c r="I356" s="47">
        <f t="shared" si="103"/>
        <v>251.68768</v>
      </c>
      <c r="J356" s="15">
        <f t="shared" si="105"/>
        <v>188.76576</v>
      </c>
      <c r="K356" s="47">
        <f t="shared" si="107"/>
        <v>582.51622795085905</v>
      </c>
      <c r="L356" s="15">
        <f t="shared" si="106"/>
        <v>492.21767999999997</v>
      </c>
      <c r="M356" s="47">
        <f t="shared" si="111"/>
        <v>306.74576000000002</v>
      </c>
      <c r="N356" s="15">
        <f t="shared" si="112"/>
        <v>0.84498535213601522</v>
      </c>
      <c r="O356" s="4">
        <v>447.21</v>
      </c>
      <c r="Q356" s="14">
        <v>1</v>
      </c>
      <c r="R356" s="43">
        <f t="shared" si="108"/>
        <v>0</v>
      </c>
      <c r="S356" s="23">
        <f t="shared" si="97"/>
        <v>582.51622795085905</v>
      </c>
      <c r="T356" s="43">
        <f t="shared" si="98"/>
        <v>311.52353253247941</v>
      </c>
      <c r="U356" s="15">
        <f t="shared" si="99"/>
        <v>492.21767999999997</v>
      </c>
      <c r="V356" s="43">
        <f t="shared" si="109"/>
        <v>0</v>
      </c>
      <c r="W356" s="23">
        <f t="shared" si="110"/>
        <v>311.52353253247941</v>
      </c>
      <c r="X356" s="43">
        <f t="shared" si="104"/>
        <v>-0.81147603909346344</v>
      </c>
      <c r="Y356" s="23">
        <f t="shared" si="100"/>
        <v>176.74576000000002</v>
      </c>
      <c r="Z356" s="47">
        <f t="shared" si="101"/>
        <v>522.98882223481598</v>
      </c>
      <c r="AA356" s="6">
        <f t="shared" si="102"/>
        <v>0.94116290649707213</v>
      </c>
      <c r="AB356" s="4" t="s">
        <v>373</v>
      </c>
      <c r="AT356" s="1">
        <v>0.9</v>
      </c>
      <c r="AU356" s="1">
        <v>1</v>
      </c>
    </row>
    <row r="357" spans="2:47" x14ac:dyDescent="0.25">
      <c r="B357" s="16" t="s">
        <v>374</v>
      </c>
      <c r="C357" s="4">
        <v>256.94</v>
      </c>
      <c r="D357" s="8">
        <v>249.67</v>
      </c>
      <c r="E357" s="8">
        <v>120.38</v>
      </c>
      <c r="F357" s="15">
        <f t="shared" si="96"/>
        <v>277.17585266397214</v>
      </c>
      <c r="G357" s="8">
        <v>0.9</v>
      </c>
      <c r="H357" s="34">
        <v>314.6096</v>
      </c>
      <c r="I357" s="47">
        <f t="shared" si="103"/>
        <v>251.68768</v>
      </c>
      <c r="J357" s="15">
        <f t="shared" si="105"/>
        <v>188.76576</v>
      </c>
      <c r="K357" s="47">
        <f t="shared" si="107"/>
        <v>591.78545266397214</v>
      </c>
      <c r="L357" s="15">
        <f t="shared" si="106"/>
        <v>501.35767999999996</v>
      </c>
      <c r="M357" s="47">
        <f t="shared" si="111"/>
        <v>309.14576</v>
      </c>
      <c r="N357" s="15">
        <f t="shared" si="112"/>
        <v>0.84719500579660423</v>
      </c>
      <c r="O357" s="4">
        <v>444.41</v>
      </c>
      <c r="Q357" s="14">
        <v>1</v>
      </c>
      <c r="R357" s="43">
        <f t="shared" si="108"/>
        <v>0</v>
      </c>
      <c r="S357" s="23">
        <f t="shared" si="97"/>
        <v>591.78545266397214</v>
      </c>
      <c r="T357" s="43">
        <f t="shared" si="98"/>
        <v>314.4049915152749</v>
      </c>
      <c r="U357" s="15">
        <f t="shared" si="99"/>
        <v>501.35767999999996</v>
      </c>
      <c r="V357" s="43">
        <f t="shared" si="109"/>
        <v>0</v>
      </c>
      <c r="W357" s="23">
        <f t="shared" si="110"/>
        <v>314.4049915152749</v>
      </c>
      <c r="X357" s="43">
        <f t="shared" si="104"/>
        <v>2.8814589827954933</v>
      </c>
      <c r="Y357" s="23">
        <f t="shared" si="100"/>
        <v>179.14576</v>
      </c>
      <c r="Z357" s="47">
        <f t="shared" si="101"/>
        <v>532.40278607550499</v>
      </c>
      <c r="AA357" s="6">
        <f t="shared" si="102"/>
        <v>0.9416886859207716</v>
      </c>
      <c r="AB357" s="4" t="s">
        <v>374</v>
      </c>
      <c r="AT357" s="1">
        <v>0.9</v>
      </c>
      <c r="AU357" s="1">
        <v>1</v>
      </c>
    </row>
    <row r="358" spans="2:47" x14ac:dyDescent="0.25">
      <c r="B358" s="16" t="s">
        <v>375</v>
      </c>
      <c r="C358" s="4">
        <v>290.86</v>
      </c>
      <c r="D358" s="8">
        <v>246.76</v>
      </c>
      <c r="E358" s="8">
        <v>118.97</v>
      </c>
      <c r="F358" s="15">
        <f t="shared" si="96"/>
        <v>273.94225395144866</v>
      </c>
      <c r="G358" s="8">
        <v>0.89</v>
      </c>
      <c r="H358" s="34">
        <v>314.6096</v>
      </c>
      <c r="I358" s="47">
        <f t="shared" si="103"/>
        <v>251.68768</v>
      </c>
      <c r="J358" s="15">
        <f t="shared" si="105"/>
        <v>188.76576</v>
      </c>
      <c r="K358" s="47">
        <f t="shared" si="107"/>
        <v>588.55185395144872</v>
      </c>
      <c r="L358" s="15">
        <f t="shared" si="106"/>
        <v>498.44767999999999</v>
      </c>
      <c r="M358" s="47">
        <f t="shared" si="111"/>
        <v>307.73576000000003</v>
      </c>
      <c r="N358" s="15">
        <f t="shared" si="112"/>
        <v>0.84690529246233304</v>
      </c>
      <c r="O358" s="4">
        <v>446.91</v>
      </c>
      <c r="Q358" s="14">
        <v>1</v>
      </c>
      <c r="R358" s="43">
        <f t="shared" si="108"/>
        <v>0</v>
      </c>
      <c r="S358" s="23">
        <f t="shared" si="97"/>
        <v>588.55185395144872</v>
      </c>
      <c r="T358" s="43">
        <f t="shared" si="98"/>
        <v>312.95877538791757</v>
      </c>
      <c r="U358" s="15">
        <f t="shared" si="99"/>
        <v>498.44767999999999</v>
      </c>
      <c r="V358" s="43">
        <f t="shared" si="109"/>
        <v>0</v>
      </c>
      <c r="W358" s="23">
        <f t="shared" si="110"/>
        <v>312.95877538791757</v>
      </c>
      <c r="X358" s="43">
        <f t="shared" si="104"/>
        <v>-1.4462161273573315</v>
      </c>
      <c r="Y358" s="23">
        <f t="shared" si="100"/>
        <v>177.73576000000003</v>
      </c>
      <c r="Z358" s="47">
        <f t="shared" si="101"/>
        <v>529.18814242210681</v>
      </c>
      <c r="AA358" s="6">
        <f t="shared" si="102"/>
        <v>0.94191014507353288</v>
      </c>
      <c r="AB358" s="4" t="s">
        <v>375</v>
      </c>
      <c r="AT358" s="1">
        <v>0.9</v>
      </c>
      <c r="AU358" s="1">
        <v>1</v>
      </c>
    </row>
    <row r="359" spans="2:47" x14ac:dyDescent="0.25">
      <c r="B359" s="16" t="s">
        <v>376</v>
      </c>
      <c r="C359" s="4">
        <v>366.66</v>
      </c>
      <c r="D359" s="8">
        <v>257.94</v>
      </c>
      <c r="E359" s="8">
        <v>119.49</v>
      </c>
      <c r="F359" s="15">
        <f t="shared" si="96"/>
        <v>284.27258696539838</v>
      </c>
      <c r="G359" s="8">
        <v>0.9</v>
      </c>
      <c r="H359" s="34">
        <v>314.6096</v>
      </c>
      <c r="I359" s="47">
        <f t="shared" si="103"/>
        <v>251.68768</v>
      </c>
      <c r="J359" s="15">
        <f t="shared" si="105"/>
        <v>188.76576</v>
      </c>
      <c r="K359" s="47">
        <f t="shared" si="107"/>
        <v>598.88218696539843</v>
      </c>
      <c r="L359" s="15">
        <f t="shared" si="106"/>
        <v>509.62768</v>
      </c>
      <c r="M359" s="47">
        <f t="shared" si="111"/>
        <v>308.25576000000001</v>
      </c>
      <c r="N359" s="15">
        <f t="shared" si="112"/>
        <v>0.85096483263651435</v>
      </c>
      <c r="O359" s="4">
        <v>446.45</v>
      </c>
      <c r="Q359" s="14">
        <v>1</v>
      </c>
      <c r="R359" s="43">
        <f t="shared" si="108"/>
        <v>0</v>
      </c>
      <c r="S359" s="23">
        <f t="shared" si="97"/>
        <v>598.88218696539843</v>
      </c>
      <c r="T359" s="43">
        <f t="shared" si="98"/>
        <v>314.54650155783963</v>
      </c>
      <c r="U359" s="15">
        <f t="shared" si="99"/>
        <v>509.62768</v>
      </c>
      <c r="V359" s="43">
        <f t="shared" si="109"/>
        <v>0</v>
      </c>
      <c r="W359" s="23">
        <f t="shared" si="110"/>
        <v>314.54650155783963</v>
      </c>
      <c r="X359" s="43">
        <f t="shared" si="104"/>
        <v>1.5877261699220639</v>
      </c>
      <c r="Y359" s="23">
        <f t="shared" si="100"/>
        <v>178.25576000000001</v>
      </c>
      <c r="Z359" s="47">
        <f t="shared" si="101"/>
        <v>539.90322113815921</v>
      </c>
      <c r="AA359" s="6">
        <f t="shared" si="102"/>
        <v>0.94392413315420498</v>
      </c>
      <c r="AB359" s="4" t="s">
        <v>376</v>
      </c>
      <c r="AT359" s="1">
        <v>0.9</v>
      </c>
      <c r="AU359" s="1">
        <v>1</v>
      </c>
    </row>
    <row r="360" spans="2:47" x14ac:dyDescent="0.25">
      <c r="B360" s="16" t="s">
        <v>377</v>
      </c>
      <c r="C360" s="4">
        <v>369.1</v>
      </c>
      <c r="D360" s="8">
        <v>232.94</v>
      </c>
      <c r="E360" s="8">
        <v>116.4</v>
      </c>
      <c r="F360" s="15">
        <f t="shared" si="96"/>
        <v>260.40353991449501</v>
      </c>
      <c r="G360" s="8">
        <v>0.89</v>
      </c>
      <c r="H360" s="34">
        <v>314.6096</v>
      </c>
      <c r="I360" s="47">
        <f t="shared" si="103"/>
        <v>251.68768</v>
      </c>
      <c r="J360" s="15">
        <f t="shared" si="105"/>
        <v>188.76576</v>
      </c>
      <c r="K360" s="47">
        <f t="shared" si="107"/>
        <v>575.01313991449501</v>
      </c>
      <c r="L360" s="15">
        <f t="shared" si="106"/>
        <v>484.62768</v>
      </c>
      <c r="M360" s="47">
        <f t="shared" si="111"/>
        <v>305.16575999999998</v>
      </c>
      <c r="N360" s="15">
        <f t="shared" si="112"/>
        <v>0.84281148787671978</v>
      </c>
      <c r="O360" s="4">
        <v>443.04</v>
      </c>
      <c r="Q360" s="14">
        <v>1</v>
      </c>
      <c r="R360" s="43">
        <f t="shared" si="108"/>
        <v>0</v>
      </c>
      <c r="S360" s="23">
        <f t="shared" si="97"/>
        <v>575.01313991449501</v>
      </c>
      <c r="T360" s="43">
        <f t="shared" si="98"/>
        <v>309.47717662558614</v>
      </c>
      <c r="U360" s="15">
        <f t="shared" si="99"/>
        <v>484.62768</v>
      </c>
      <c r="V360" s="43">
        <f t="shared" si="109"/>
        <v>0</v>
      </c>
      <c r="W360" s="23">
        <f t="shared" si="110"/>
        <v>309.47717662558614</v>
      </c>
      <c r="X360" s="43">
        <f t="shared" si="104"/>
        <v>-5.0693249322534939</v>
      </c>
      <c r="Y360" s="23">
        <f t="shared" si="100"/>
        <v>175.16575999999998</v>
      </c>
      <c r="Z360" s="47">
        <f t="shared" si="101"/>
        <v>515.31255728786584</v>
      </c>
      <c r="AA360" s="6">
        <f t="shared" si="102"/>
        <v>0.94045385299872575</v>
      </c>
      <c r="AB360" s="4" t="s">
        <v>377</v>
      </c>
      <c r="AT360" s="1">
        <v>0.9</v>
      </c>
      <c r="AU360" s="1">
        <v>1</v>
      </c>
    </row>
    <row r="361" spans="2:47" x14ac:dyDescent="0.25">
      <c r="B361" s="16" t="s">
        <v>378</v>
      </c>
      <c r="C361" s="4">
        <v>388.58</v>
      </c>
      <c r="D361" s="8">
        <v>270.88</v>
      </c>
      <c r="E361" s="8">
        <v>116.59</v>
      </c>
      <c r="F361" s="15">
        <f t="shared" si="96"/>
        <v>294.90541280213898</v>
      </c>
      <c r="G361" s="8">
        <v>0.92</v>
      </c>
      <c r="H361" s="34">
        <v>314.6096</v>
      </c>
      <c r="I361" s="47">
        <f t="shared" si="103"/>
        <v>251.68768</v>
      </c>
      <c r="J361" s="15">
        <f t="shared" si="105"/>
        <v>188.76576</v>
      </c>
      <c r="K361" s="47">
        <f t="shared" si="107"/>
        <v>609.51501280213893</v>
      </c>
      <c r="L361" s="15">
        <f t="shared" si="106"/>
        <v>522.56768</v>
      </c>
      <c r="M361" s="47">
        <f t="shared" si="111"/>
        <v>305.35576000000003</v>
      </c>
      <c r="N361" s="15">
        <f t="shared" si="112"/>
        <v>0.857349973378976</v>
      </c>
      <c r="O361" s="4">
        <v>444.04</v>
      </c>
      <c r="Q361" s="14">
        <v>1</v>
      </c>
      <c r="R361" s="43">
        <f t="shared" si="108"/>
        <v>0</v>
      </c>
      <c r="S361" s="23">
        <f t="shared" si="97"/>
        <v>609.51501280213893</v>
      </c>
      <c r="T361" s="43">
        <f t="shared" si="98"/>
        <v>313.73806057061216</v>
      </c>
      <c r="U361" s="15">
        <f t="shared" si="99"/>
        <v>522.56768</v>
      </c>
      <c r="V361" s="43">
        <f t="shared" si="109"/>
        <v>0</v>
      </c>
      <c r="W361" s="23">
        <f t="shared" si="110"/>
        <v>313.73806057061216</v>
      </c>
      <c r="X361" s="43">
        <f t="shared" si="104"/>
        <v>4.2608839450260234</v>
      </c>
      <c r="Y361" s="23">
        <f t="shared" si="100"/>
        <v>175.35576000000003</v>
      </c>
      <c r="Z361" s="47">
        <f t="shared" si="101"/>
        <v>551.20470130955891</v>
      </c>
      <c r="AA361" s="6">
        <f t="shared" si="102"/>
        <v>0.94804648574019279</v>
      </c>
      <c r="AB361" s="4" t="s">
        <v>378</v>
      </c>
      <c r="AT361" s="1">
        <v>0.9</v>
      </c>
      <c r="AU361" s="1">
        <v>1</v>
      </c>
    </row>
    <row r="362" spans="2:47" x14ac:dyDescent="0.25">
      <c r="B362" s="16" t="s">
        <v>379</v>
      </c>
      <c r="C362" s="4">
        <v>333.34</v>
      </c>
      <c r="D362" s="8">
        <v>226.68</v>
      </c>
      <c r="E362" s="8">
        <v>110.13</v>
      </c>
      <c r="F362" s="15">
        <f t="shared" si="96"/>
        <v>252.01674408657851</v>
      </c>
      <c r="G362" s="8">
        <v>0.89</v>
      </c>
      <c r="H362" s="34">
        <v>314.6096</v>
      </c>
      <c r="I362" s="47">
        <f t="shared" si="103"/>
        <v>251.68768</v>
      </c>
      <c r="J362" s="15">
        <f t="shared" si="105"/>
        <v>188.76576</v>
      </c>
      <c r="K362" s="47">
        <f t="shared" si="107"/>
        <v>566.62634408657846</v>
      </c>
      <c r="L362" s="15">
        <f t="shared" si="106"/>
        <v>478.36768000000001</v>
      </c>
      <c r="M362" s="47">
        <f t="shared" si="111"/>
        <v>298.89576</v>
      </c>
      <c r="N362" s="15">
        <f t="shared" si="112"/>
        <v>0.84423833270785442</v>
      </c>
      <c r="O362" s="4">
        <v>442.86</v>
      </c>
      <c r="Q362" s="14">
        <v>1</v>
      </c>
      <c r="R362" s="43">
        <f t="shared" si="108"/>
        <v>0</v>
      </c>
      <c r="S362" s="23">
        <f t="shared" si="97"/>
        <v>566.62634408657846</v>
      </c>
      <c r="T362" s="43">
        <f t="shared" si="98"/>
        <v>303.69355696876278</v>
      </c>
      <c r="U362" s="15">
        <f t="shared" si="99"/>
        <v>478.36768000000001</v>
      </c>
      <c r="V362" s="43">
        <f t="shared" si="109"/>
        <v>0</v>
      </c>
      <c r="W362" s="23">
        <f t="shared" si="110"/>
        <v>303.69355696876278</v>
      </c>
      <c r="X362" s="43">
        <f t="shared" si="104"/>
        <v>-10.044503601849385</v>
      </c>
      <c r="Y362" s="23">
        <f t="shared" si="100"/>
        <v>168.89576</v>
      </c>
      <c r="Z362" s="47">
        <f t="shared" si="101"/>
        <v>507.30800803314747</v>
      </c>
      <c r="AA362" s="6">
        <f t="shared" si="102"/>
        <v>0.94295314173070077</v>
      </c>
      <c r="AB362" s="4" t="s">
        <v>379</v>
      </c>
      <c r="AT362" s="1">
        <v>0.9</v>
      </c>
      <c r="AU362" s="1">
        <v>1</v>
      </c>
    </row>
    <row r="363" spans="2:47" x14ac:dyDescent="0.25">
      <c r="B363" s="16" t="s">
        <v>380</v>
      </c>
      <c r="C363" s="4">
        <v>254</v>
      </c>
      <c r="D363" s="8">
        <v>228.44</v>
      </c>
      <c r="E363" s="8">
        <v>113.55</v>
      </c>
      <c r="F363" s="15">
        <f t="shared" si="96"/>
        <v>255.10475514972276</v>
      </c>
      <c r="G363" s="8">
        <v>0.89</v>
      </c>
      <c r="H363" s="34">
        <v>314.6096</v>
      </c>
      <c r="I363" s="47">
        <f t="shared" si="103"/>
        <v>251.68768</v>
      </c>
      <c r="J363" s="15">
        <f t="shared" si="105"/>
        <v>188.76576</v>
      </c>
      <c r="K363" s="47">
        <f t="shared" si="107"/>
        <v>569.71435514972279</v>
      </c>
      <c r="L363" s="15">
        <f t="shared" si="106"/>
        <v>480.12768</v>
      </c>
      <c r="M363" s="47">
        <f t="shared" si="111"/>
        <v>302.31576000000001</v>
      </c>
      <c r="N363" s="15">
        <f t="shared" si="112"/>
        <v>0.84275159237267394</v>
      </c>
      <c r="O363" s="4">
        <v>442.87</v>
      </c>
      <c r="Q363" s="14">
        <v>1</v>
      </c>
      <c r="R363" s="43">
        <f t="shared" si="108"/>
        <v>0</v>
      </c>
      <c r="S363" s="23">
        <f t="shared" si="97"/>
        <v>569.71435514972279</v>
      </c>
      <c r="T363" s="43">
        <f t="shared" si="98"/>
        <v>306.678752706284</v>
      </c>
      <c r="U363" s="15">
        <f t="shared" si="99"/>
        <v>480.12768</v>
      </c>
      <c r="V363" s="43">
        <f t="shared" si="109"/>
        <v>0</v>
      </c>
      <c r="W363" s="23">
        <f t="shared" si="110"/>
        <v>306.678752706284</v>
      </c>
      <c r="X363" s="43">
        <f t="shared" si="104"/>
        <v>2.9851957375212237</v>
      </c>
      <c r="Y363" s="23">
        <f t="shared" si="100"/>
        <v>172.31576000000001</v>
      </c>
      <c r="Z363" s="47">
        <f t="shared" si="101"/>
        <v>510.11303673456536</v>
      </c>
      <c r="AA363" s="6">
        <f t="shared" si="102"/>
        <v>0.94121821130760852</v>
      </c>
      <c r="AB363" s="4" t="s">
        <v>380</v>
      </c>
      <c r="AT363" s="1">
        <v>0.9</v>
      </c>
      <c r="AU363" s="1">
        <v>1</v>
      </c>
    </row>
    <row r="364" spans="2:47" x14ac:dyDescent="0.25">
      <c r="B364" s="16" t="s">
        <v>381</v>
      </c>
      <c r="C364" s="4">
        <v>330.1</v>
      </c>
      <c r="D364" s="8">
        <v>233.93</v>
      </c>
      <c r="E364" s="8">
        <v>109.19</v>
      </c>
      <c r="F364" s="15">
        <f t="shared" si="96"/>
        <v>258.15828671572797</v>
      </c>
      <c r="G364" s="8">
        <v>0.9</v>
      </c>
      <c r="H364" s="34">
        <v>314.6096</v>
      </c>
      <c r="I364" s="47">
        <f t="shared" si="103"/>
        <v>251.68768</v>
      </c>
      <c r="J364" s="15">
        <f t="shared" si="105"/>
        <v>188.76576</v>
      </c>
      <c r="K364" s="47">
        <f t="shared" si="107"/>
        <v>572.76788671572797</v>
      </c>
      <c r="L364" s="15">
        <f t="shared" si="106"/>
        <v>485.61768000000001</v>
      </c>
      <c r="M364" s="47">
        <f t="shared" si="111"/>
        <v>297.95576</v>
      </c>
      <c r="N364" s="15">
        <f t="shared" si="112"/>
        <v>0.84784376230404535</v>
      </c>
      <c r="O364" s="4">
        <v>442.83</v>
      </c>
      <c r="Q364" s="14">
        <v>1</v>
      </c>
      <c r="R364" s="43">
        <f t="shared" si="108"/>
        <v>0</v>
      </c>
      <c r="S364" s="23">
        <f t="shared" si="97"/>
        <v>572.76788671572797</v>
      </c>
      <c r="T364" s="43">
        <f t="shared" si="98"/>
        <v>303.7079533436991</v>
      </c>
      <c r="U364" s="15">
        <f t="shared" si="99"/>
        <v>485.61768000000001</v>
      </c>
      <c r="V364" s="43">
        <f t="shared" si="109"/>
        <v>0</v>
      </c>
      <c r="W364" s="23">
        <f t="shared" si="110"/>
        <v>303.7079533436991</v>
      </c>
      <c r="X364" s="43">
        <f t="shared" si="104"/>
        <v>-2.9707993625848985</v>
      </c>
      <c r="Y364" s="23">
        <f t="shared" si="100"/>
        <v>167.95576</v>
      </c>
      <c r="Z364" s="47">
        <f t="shared" si="101"/>
        <v>513.84206566391583</v>
      </c>
      <c r="AA364" s="6">
        <f t="shared" si="102"/>
        <v>0.94507186633805829</v>
      </c>
      <c r="AB364" s="4" t="s">
        <v>381</v>
      </c>
      <c r="AT364" s="1">
        <v>0.9</v>
      </c>
      <c r="AU364" s="1">
        <v>1</v>
      </c>
    </row>
    <row r="365" spans="2:47" x14ac:dyDescent="0.25">
      <c r="B365" s="16" t="s">
        <v>382</v>
      </c>
      <c r="C365" s="4">
        <v>333.26</v>
      </c>
      <c r="D365" s="8">
        <v>221.19</v>
      </c>
      <c r="E365" s="8">
        <v>106.2</v>
      </c>
      <c r="F365" s="15">
        <f t="shared" si="96"/>
        <v>245.36392583262929</v>
      </c>
      <c r="G365" s="8">
        <v>0.9</v>
      </c>
      <c r="H365" s="34">
        <v>314.6096</v>
      </c>
      <c r="I365" s="47">
        <f t="shared" si="103"/>
        <v>251.68768</v>
      </c>
      <c r="J365" s="15">
        <f t="shared" si="105"/>
        <v>188.76576</v>
      </c>
      <c r="K365" s="47">
        <f t="shared" si="107"/>
        <v>559.97352583262932</v>
      </c>
      <c r="L365" s="15">
        <f t="shared" si="106"/>
        <v>472.87768</v>
      </c>
      <c r="M365" s="47">
        <f t="shared" si="111"/>
        <v>294.96575999999999</v>
      </c>
      <c r="N365" s="15">
        <f t="shared" si="112"/>
        <v>0.84446435087600658</v>
      </c>
      <c r="O365" s="4">
        <v>442.59</v>
      </c>
      <c r="Q365" s="14">
        <v>1</v>
      </c>
      <c r="R365" s="43">
        <f t="shared" si="108"/>
        <v>0</v>
      </c>
      <c r="S365" s="23">
        <f t="shared" si="97"/>
        <v>559.97352583262932</v>
      </c>
      <c r="T365" s="43">
        <f t="shared" si="98"/>
        <v>299.92840710950327</v>
      </c>
      <c r="U365" s="15">
        <f t="shared" si="99"/>
        <v>472.87768</v>
      </c>
      <c r="V365" s="43">
        <f t="shared" si="109"/>
        <v>0</v>
      </c>
      <c r="W365" s="23">
        <f t="shared" si="110"/>
        <v>299.92840710950327</v>
      </c>
      <c r="X365" s="43">
        <f t="shared" si="104"/>
        <v>-3.7795462341958341</v>
      </c>
      <c r="Y365" s="23">
        <f t="shared" si="100"/>
        <v>164.96575999999999</v>
      </c>
      <c r="Z365" s="47">
        <f t="shared" si="101"/>
        <v>500.82631941079137</v>
      </c>
      <c r="AA365" s="6">
        <f t="shared" si="102"/>
        <v>0.94419494677581606</v>
      </c>
      <c r="AB365" s="4" t="s">
        <v>382</v>
      </c>
      <c r="AT365" s="1">
        <v>0.9</v>
      </c>
      <c r="AU365" s="1">
        <v>1</v>
      </c>
    </row>
    <row r="366" spans="2:47" x14ac:dyDescent="0.25">
      <c r="B366" s="16" t="s">
        <v>383</v>
      </c>
      <c r="C366" s="4">
        <v>357.86</v>
      </c>
      <c r="D366" s="8">
        <v>241.26</v>
      </c>
      <c r="E366" s="8">
        <v>106.75</v>
      </c>
      <c r="F366" s="15">
        <f t="shared" si="96"/>
        <v>263.82181505705699</v>
      </c>
      <c r="G366" s="8">
        <v>0.91</v>
      </c>
      <c r="H366" s="34">
        <v>314.6096</v>
      </c>
      <c r="I366" s="47">
        <f t="shared" si="103"/>
        <v>251.68768</v>
      </c>
      <c r="J366" s="15">
        <f t="shared" si="105"/>
        <v>188.76576</v>
      </c>
      <c r="K366" s="47">
        <f t="shared" si="107"/>
        <v>578.43141505705694</v>
      </c>
      <c r="L366" s="15">
        <f t="shared" si="106"/>
        <v>492.94767999999999</v>
      </c>
      <c r="M366" s="47">
        <f t="shared" si="111"/>
        <v>295.51576</v>
      </c>
      <c r="N366" s="15">
        <f t="shared" si="112"/>
        <v>0.85221457059239292</v>
      </c>
      <c r="O366" s="4">
        <v>441.04</v>
      </c>
      <c r="Q366" s="14">
        <v>1</v>
      </c>
      <c r="R366" s="43">
        <f t="shared" si="108"/>
        <v>0</v>
      </c>
      <c r="S366" s="23">
        <f t="shared" si="97"/>
        <v>578.43141505705694</v>
      </c>
      <c r="T366" s="43">
        <f t="shared" si="98"/>
        <v>302.63094142457885</v>
      </c>
      <c r="U366" s="15">
        <f t="shared" si="99"/>
        <v>492.94767999999999</v>
      </c>
      <c r="V366" s="43">
        <f t="shared" si="109"/>
        <v>0</v>
      </c>
      <c r="W366" s="23">
        <f t="shared" si="110"/>
        <v>302.63094142457885</v>
      </c>
      <c r="X366" s="43">
        <f t="shared" si="104"/>
        <v>2.7025343150755816</v>
      </c>
      <c r="Y366" s="23">
        <f t="shared" si="100"/>
        <v>165.51576</v>
      </c>
      <c r="Z366" s="47">
        <f t="shared" si="101"/>
        <v>519.99315574895797</v>
      </c>
      <c r="AA366" s="6">
        <f t="shared" si="102"/>
        <v>0.94798878514082796</v>
      </c>
      <c r="AB366" s="4" t="s">
        <v>383</v>
      </c>
      <c r="AT366" s="1">
        <v>0.9</v>
      </c>
      <c r="AU366" s="1">
        <v>1</v>
      </c>
    </row>
    <row r="367" spans="2:47" x14ac:dyDescent="0.25">
      <c r="B367" s="16" t="s">
        <v>384</v>
      </c>
      <c r="C367" s="4">
        <v>324.77999999999997</v>
      </c>
      <c r="D367" s="8">
        <v>217.93</v>
      </c>
      <c r="E367" s="8">
        <v>107.23</v>
      </c>
      <c r="F367" s="15">
        <f t="shared" si="96"/>
        <v>242.88218913703821</v>
      </c>
      <c r="G367" s="8">
        <v>0.89</v>
      </c>
      <c r="H367" s="34">
        <v>314.6096</v>
      </c>
      <c r="I367" s="47">
        <f t="shared" si="103"/>
        <v>251.68768</v>
      </c>
      <c r="J367" s="15">
        <f t="shared" si="105"/>
        <v>188.76576</v>
      </c>
      <c r="K367" s="47">
        <f t="shared" si="107"/>
        <v>557.49178913703827</v>
      </c>
      <c r="L367" s="15">
        <f t="shared" si="106"/>
        <v>469.61768000000001</v>
      </c>
      <c r="M367" s="47">
        <f t="shared" si="111"/>
        <v>295.99576000000002</v>
      </c>
      <c r="N367" s="15">
        <f t="shared" si="112"/>
        <v>0.84237595808709254</v>
      </c>
      <c r="O367" s="4">
        <v>440.08</v>
      </c>
      <c r="Q367" s="14">
        <v>1</v>
      </c>
      <c r="R367" s="43">
        <f t="shared" si="108"/>
        <v>0</v>
      </c>
      <c r="S367" s="23">
        <f t="shared" si="97"/>
        <v>557.49178913703827</v>
      </c>
      <c r="T367" s="43">
        <f t="shared" si="98"/>
        <v>300.42691222098188</v>
      </c>
      <c r="U367" s="15">
        <f t="shared" si="99"/>
        <v>469.61768000000001</v>
      </c>
      <c r="V367" s="43">
        <f t="shared" si="109"/>
        <v>0</v>
      </c>
      <c r="W367" s="23">
        <f t="shared" si="110"/>
        <v>300.42691222098188</v>
      </c>
      <c r="X367" s="43">
        <f t="shared" si="104"/>
        <v>-2.2040292035969742</v>
      </c>
      <c r="Y367" s="23">
        <f t="shared" si="100"/>
        <v>165.99576000000002</v>
      </c>
      <c r="Z367" s="47">
        <f t="shared" si="101"/>
        <v>498.09171615934349</v>
      </c>
      <c r="AA367" s="6">
        <f t="shared" si="102"/>
        <v>0.94283374881457693</v>
      </c>
      <c r="AB367" s="4" t="s">
        <v>384</v>
      </c>
      <c r="AT367" s="1">
        <v>0.9</v>
      </c>
      <c r="AU367" s="1">
        <v>1</v>
      </c>
    </row>
    <row r="368" spans="2:47" x14ac:dyDescent="0.25">
      <c r="B368" s="16" t="s">
        <v>385</v>
      </c>
      <c r="C368" s="4">
        <v>378.88</v>
      </c>
      <c r="D368" s="8">
        <v>228.06</v>
      </c>
      <c r="E368" s="8">
        <v>106.55</v>
      </c>
      <c r="F368" s="15">
        <f t="shared" si="96"/>
        <v>251.72259751559852</v>
      </c>
      <c r="G368" s="8">
        <v>0.9</v>
      </c>
      <c r="H368" s="34">
        <v>314.6096</v>
      </c>
      <c r="I368" s="47">
        <f t="shared" si="103"/>
        <v>251.68768</v>
      </c>
      <c r="J368" s="15">
        <f t="shared" si="105"/>
        <v>188.76576</v>
      </c>
      <c r="K368" s="47">
        <f t="shared" si="107"/>
        <v>566.33219751559852</v>
      </c>
      <c r="L368" s="15">
        <f t="shared" si="106"/>
        <v>479.74768</v>
      </c>
      <c r="M368" s="47">
        <f t="shared" si="111"/>
        <v>295.31576000000001</v>
      </c>
      <c r="N368" s="15">
        <f t="shared" si="112"/>
        <v>0.84711355297221347</v>
      </c>
      <c r="O368" s="4">
        <v>438.97</v>
      </c>
      <c r="Q368" s="14">
        <v>1</v>
      </c>
      <c r="R368" s="43">
        <f t="shared" si="108"/>
        <v>0</v>
      </c>
      <c r="S368" s="23">
        <f t="shared" si="97"/>
        <v>566.33219751559852</v>
      </c>
      <c r="T368" s="43">
        <f t="shared" si="98"/>
        <v>300.95568025452593</v>
      </c>
      <c r="U368" s="15">
        <f t="shared" si="99"/>
        <v>479.74768</v>
      </c>
      <c r="V368" s="43">
        <f t="shared" si="109"/>
        <v>0</v>
      </c>
      <c r="W368" s="23">
        <f t="shared" si="110"/>
        <v>300.95568025452593</v>
      </c>
      <c r="X368" s="43">
        <f t="shared" si="104"/>
        <v>0.52876803354405411</v>
      </c>
      <c r="Y368" s="23">
        <f t="shared" si="100"/>
        <v>165.31576000000001</v>
      </c>
      <c r="Z368" s="47">
        <f t="shared" si="101"/>
        <v>507.43190377602394</v>
      </c>
      <c r="AA368" s="6">
        <f t="shared" si="102"/>
        <v>0.94544248485360605</v>
      </c>
      <c r="AB368" s="4" t="s">
        <v>385</v>
      </c>
      <c r="AT368" s="1">
        <v>0.9</v>
      </c>
      <c r="AU368" s="1">
        <v>1</v>
      </c>
    </row>
    <row r="369" spans="2:47" x14ac:dyDescent="0.25">
      <c r="B369" s="16" t="s">
        <v>386</v>
      </c>
      <c r="C369" s="4">
        <v>249.78</v>
      </c>
      <c r="D369" s="8">
        <v>227.04</v>
      </c>
      <c r="E369" s="8">
        <v>107.39</v>
      </c>
      <c r="F369" s="15">
        <f t="shared" si="96"/>
        <v>251.15687070036526</v>
      </c>
      <c r="G369" s="8">
        <v>0.9</v>
      </c>
      <c r="H369" s="34">
        <v>314.6096</v>
      </c>
      <c r="I369" s="47">
        <f t="shared" si="103"/>
        <v>251.68768</v>
      </c>
      <c r="J369" s="15">
        <f t="shared" si="105"/>
        <v>188.76576</v>
      </c>
      <c r="K369" s="47">
        <f t="shared" si="107"/>
        <v>565.76647070036529</v>
      </c>
      <c r="L369" s="15">
        <f t="shared" si="106"/>
        <v>478.72767999999996</v>
      </c>
      <c r="M369" s="47">
        <f t="shared" si="111"/>
        <v>296.15575999999999</v>
      </c>
      <c r="N369" s="15">
        <f t="shared" si="112"/>
        <v>0.8461577431539562</v>
      </c>
      <c r="O369" s="4">
        <v>440.77</v>
      </c>
      <c r="Q369" s="14">
        <v>1</v>
      </c>
      <c r="R369" s="43">
        <f t="shared" si="108"/>
        <v>0</v>
      </c>
      <c r="S369" s="23">
        <f t="shared" si="97"/>
        <v>565.76647070036529</v>
      </c>
      <c r="T369" s="43">
        <f t="shared" si="98"/>
        <v>301.51535246246561</v>
      </c>
      <c r="U369" s="15">
        <f t="shared" si="99"/>
        <v>478.72767999999996</v>
      </c>
      <c r="V369" s="43">
        <f t="shared" si="109"/>
        <v>0</v>
      </c>
      <c r="W369" s="23">
        <f t="shared" si="110"/>
        <v>301.51535246246561</v>
      </c>
      <c r="X369" s="43">
        <f t="shared" si="104"/>
        <v>0.55967220793968409</v>
      </c>
      <c r="Y369" s="23">
        <f t="shared" si="100"/>
        <v>166.15575999999999</v>
      </c>
      <c r="Z369" s="47">
        <f t="shared" si="101"/>
        <v>506.74246731388121</v>
      </c>
      <c r="AA369" s="6">
        <f t="shared" si="102"/>
        <v>0.94471592747617772</v>
      </c>
      <c r="AB369" s="4" t="s">
        <v>386</v>
      </c>
      <c r="AT369" s="1">
        <v>0.9</v>
      </c>
      <c r="AU369" s="1">
        <v>1</v>
      </c>
    </row>
    <row r="370" spans="2:47" x14ac:dyDescent="0.25">
      <c r="B370" s="16" t="s">
        <v>387</v>
      </c>
      <c r="C370" s="4">
        <v>401</v>
      </c>
      <c r="D370" s="8">
        <v>238.63</v>
      </c>
      <c r="E370" s="8">
        <v>109.25</v>
      </c>
      <c r="F370" s="15">
        <f t="shared" si="96"/>
        <v>262.44968927396349</v>
      </c>
      <c r="G370" s="8">
        <v>0.9</v>
      </c>
      <c r="H370" s="34">
        <v>314.6096</v>
      </c>
      <c r="I370" s="47">
        <f t="shared" si="103"/>
        <v>251.68768</v>
      </c>
      <c r="J370" s="15">
        <f t="shared" si="105"/>
        <v>188.76576</v>
      </c>
      <c r="K370" s="47">
        <f t="shared" si="107"/>
        <v>577.05928927396349</v>
      </c>
      <c r="L370" s="15">
        <f t="shared" si="106"/>
        <v>490.31768</v>
      </c>
      <c r="M370" s="47">
        <f t="shared" si="111"/>
        <v>298.01576</v>
      </c>
      <c r="N370" s="15">
        <f t="shared" si="112"/>
        <v>0.84968336722713733</v>
      </c>
      <c r="O370" s="4">
        <v>443.53</v>
      </c>
      <c r="Q370" s="14">
        <v>1</v>
      </c>
      <c r="R370" s="43">
        <f t="shared" si="108"/>
        <v>0</v>
      </c>
      <c r="S370" s="23">
        <f t="shared" si="97"/>
        <v>577.05928927396349</v>
      </c>
      <c r="T370" s="43">
        <f t="shared" si="98"/>
        <v>304.27947025192071</v>
      </c>
      <c r="U370" s="15">
        <f t="shared" si="99"/>
        <v>490.31768</v>
      </c>
      <c r="V370" s="43">
        <f t="shared" si="109"/>
        <v>0</v>
      </c>
      <c r="W370" s="23">
        <f t="shared" si="110"/>
        <v>304.27947025192071</v>
      </c>
      <c r="X370" s="43">
        <f t="shared" si="104"/>
        <v>2.7641177894550992</v>
      </c>
      <c r="Y370" s="23">
        <f t="shared" si="100"/>
        <v>168.01576</v>
      </c>
      <c r="Z370" s="47">
        <f t="shared" si="101"/>
        <v>518.30562695089463</v>
      </c>
      <c r="AA370" s="6">
        <f t="shared" si="102"/>
        <v>0.94600107447117054</v>
      </c>
      <c r="AB370" s="4" t="s">
        <v>387</v>
      </c>
      <c r="AT370" s="1">
        <v>0.9</v>
      </c>
      <c r="AU370" s="1">
        <v>1</v>
      </c>
    </row>
    <row r="371" spans="2:47" x14ac:dyDescent="0.25">
      <c r="B371" s="16" t="s">
        <v>388</v>
      </c>
      <c r="C371" s="4">
        <v>444.46</v>
      </c>
      <c r="D371" s="8">
        <v>266.62</v>
      </c>
      <c r="E371" s="8">
        <v>116.18</v>
      </c>
      <c r="F371" s="15">
        <f t="shared" si="96"/>
        <v>290.83331446036237</v>
      </c>
      <c r="G371" s="8">
        <v>0.91</v>
      </c>
      <c r="H371" s="34">
        <v>314.6096</v>
      </c>
      <c r="I371" s="47">
        <f t="shared" si="103"/>
        <v>251.68768</v>
      </c>
      <c r="J371" s="15">
        <f t="shared" si="105"/>
        <v>188.76576</v>
      </c>
      <c r="K371" s="47">
        <f t="shared" si="107"/>
        <v>605.44291446036232</v>
      </c>
      <c r="L371" s="15">
        <f t="shared" si="106"/>
        <v>518.30768</v>
      </c>
      <c r="M371" s="47">
        <f t="shared" si="111"/>
        <v>304.94576000000001</v>
      </c>
      <c r="N371" s="15">
        <f t="shared" si="112"/>
        <v>0.85608018133629182</v>
      </c>
      <c r="O371" s="4">
        <v>443.36</v>
      </c>
      <c r="Q371" s="14">
        <v>1</v>
      </c>
      <c r="R371" s="43">
        <f t="shared" si="108"/>
        <v>0</v>
      </c>
      <c r="S371" s="23">
        <f t="shared" si="97"/>
        <v>605.44291446036232</v>
      </c>
      <c r="T371" s="43">
        <f t="shared" si="98"/>
        <v>312.91895360184753</v>
      </c>
      <c r="U371" s="15">
        <f t="shared" si="99"/>
        <v>518.30768</v>
      </c>
      <c r="V371" s="43">
        <f t="shared" si="109"/>
        <v>0</v>
      </c>
      <c r="W371" s="23">
        <f t="shared" si="110"/>
        <v>312.91895360184753</v>
      </c>
      <c r="X371" s="43">
        <f t="shared" si="104"/>
        <v>8.6394833499268202</v>
      </c>
      <c r="Y371" s="23">
        <f t="shared" si="100"/>
        <v>174.94576000000001</v>
      </c>
      <c r="Z371" s="47">
        <f t="shared" si="101"/>
        <v>547.03644310864695</v>
      </c>
      <c r="AA371" s="6">
        <f t="shared" si="102"/>
        <v>0.94748290818544034</v>
      </c>
      <c r="AB371" s="4" t="s">
        <v>388</v>
      </c>
      <c r="AT371" s="1">
        <v>0.9</v>
      </c>
      <c r="AU371" s="1">
        <v>1</v>
      </c>
    </row>
    <row r="372" spans="2:47" x14ac:dyDescent="0.25">
      <c r="B372" s="16" t="s">
        <v>389</v>
      </c>
      <c r="C372" s="4">
        <v>384.32</v>
      </c>
      <c r="D372" s="8">
        <v>246.54</v>
      </c>
      <c r="E372" s="8">
        <v>118.52</v>
      </c>
      <c r="F372" s="15">
        <f t="shared" si="96"/>
        <v>273.54882927916179</v>
      </c>
      <c r="G372" s="8">
        <v>0.9</v>
      </c>
      <c r="H372" s="34">
        <v>314.6096</v>
      </c>
      <c r="I372" s="47">
        <f t="shared" si="103"/>
        <v>251.68768</v>
      </c>
      <c r="J372" s="15">
        <f t="shared" si="105"/>
        <v>188.76576</v>
      </c>
      <c r="K372" s="47">
        <f t="shared" si="107"/>
        <v>588.15842927916174</v>
      </c>
      <c r="L372" s="15">
        <f t="shared" si="106"/>
        <v>498.22767999999996</v>
      </c>
      <c r="M372" s="47">
        <f t="shared" si="111"/>
        <v>307.28575999999998</v>
      </c>
      <c r="N372" s="15">
        <f t="shared" si="112"/>
        <v>0.84709774645348601</v>
      </c>
      <c r="O372" s="4">
        <v>442.69</v>
      </c>
      <c r="Q372" s="14">
        <v>1</v>
      </c>
      <c r="R372" s="43">
        <f t="shared" si="108"/>
        <v>0</v>
      </c>
      <c r="S372" s="23">
        <f t="shared" si="97"/>
        <v>588.15842927916174</v>
      </c>
      <c r="T372" s="43">
        <f t="shared" si="98"/>
        <v>312.56921923623315</v>
      </c>
      <c r="U372" s="15">
        <f t="shared" si="99"/>
        <v>498.22767999999996</v>
      </c>
      <c r="V372" s="43">
        <f t="shared" si="109"/>
        <v>0</v>
      </c>
      <c r="W372" s="23">
        <f t="shared" si="110"/>
        <v>312.56921923623315</v>
      </c>
      <c r="X372" s="43">
        <f t="shared" si="104"/>
        <v>-0.3497343656143812</v>
      </c>
      <c r="Y372" s="23">
        <f t="shared" si="100"/>
        <v>177.28575999999998</v>
      </c>
      <c r="Z372" s="47">
        <f t="shared" si="101"/>
        <v>528.82989875475073</v>
      </c>
      <c r="AA372" s="6">
        <f t="shared" si="102"/>
        <v>0.94213220767810102</v>
      </c>
      <c r="AB372" s="4" t="s">
        <v>389</v>
      </c>
      <c r="AT372" s="1">
        <v>0.9</v>
      </c>
      <c r="AU372" s="1">
        <v>1</v>
      </c>
    </row>
    <row r="373" spans="2:47" x14ac:dyDescent="0.25">
      <c r="B373" s="16" t="s">
        <v>390</v>
      </c>
      <c r="C373" s="4">
        <v>426.32</v>
      </c>
      <c r="D373" s="8">
        <v>288.51</v>
      </c>
      <c r="E373" s="8">
        <v>119.44</v>
      </c>
      <c r="F373" s="15">
        <f t="shared" si="96"/>
        <v>312.25619881757353</v>
      </c>
      <c r="G373" s="8">
        <v>0.92</v>
      </c>
      <c r="H373" s="34">
        <v>314.6096</v>
      </c>
      <c r="I373" s="47">
        <f t="shared" si="103"/>
        <v>251.68768</v>
      </c>
      <c r="J373" s="15">
        <f t="shared" si="105"/>
        <v>188.76576</v>
      </c>
      <c r="K373" s="47">
        <f t="shared" si="107"/>
        <v>626.86579881757348</v>
      </c>
      <c r="L373" s="15">
        <f t="shared" si="106"/>
        <v>540.19767999999999</v>
      </c>
      <c r="M373" s="47">
        <f t="shared" si="111"/>
        <v>308.20576</v>
      </c>
      <c r="N373" s="15">
        <f t="shared" si="112"/>
        <v>0.86174374326841352</v>
      </c>
      <c r="O373" s="4">
        <v>442.42</v>
      </c>
      <c r="Q373" s="14">
        <v>1</v>
      </c>
      <c r="R373" s="43">
        <f t="shared" si="108"/>
        <v>0</v>
      </c>
      <c r="S373" s="23">
        <f t="shared" si="97"/>
        <v>626.86579881757348</v>
      </c>
      <c r="T373" s="43">
        <f t="shared" si="98"/>
        <v>318.03646999960881</v>
      </c>
      <c r="U373" s="15">
        <f t="shared" si="99"/>
        <v>540.19767999999999</v>
      </c>
      <c r="V373" s="43">
        <f t="shared" si="109"/>
        <v>0</v>
      </c>
      <c r="W373" s="23">
        <f t="shared" si="110"/>
        <v>318.03646999960881</v>
      </c>
      <c r="X373" s="43">
        <f t="shared" si="104"/>
        <v>5.4672507633756595</v>
      </c>
      <c r="Y373" s="23">
        <f t="shared" si="100"/>
        <v>178.20576</v>
      </c>
      <c r="Z373" s="47">
        <f t="shared" si="101"/>
        <v>568.83286330394094</v>
      </c>
      <c r="AA373" s="6">
        <f t="shared" si="102"/>
        <v>0.94965975921711032</v>
      </c>
      <c r="AB373" s="4" t="s">
        <v>390</v>
      </c>
      <c r="AT373" s="1">
        <v>0.9</v>
      </c>
      <c r="AU373" s="1">
        <v>1</v>
      </c>
    </row>
    <row r="374" spans="2:47" x14ac:dyDescent="0.25">
      <c r="B374" s="16" t="s">
        <v>391</v>
      </c>
      <c r="C374" s="4">
        <v>422.88</v>
      </c>
      <c r="D374" s="8">
        <v>188.99</v>
      </c>
      <c r="E374" s="8">
        <v>120.23</v>
      </c>
      <c r="F374" s="15">
        <f t="shared" si="96"/>
        <v>223.99212709378872</v>
      </c>
      <c r="G374" s="8">
        <v>0.83</v>
      </c>
      <c r="H374" s="34">
        <v>314.6096</v>
      </c>
      <c r="I374" s="47">
        <f t="shared" si="103"/>
        <v>251.68768</v>
      </c>
      <c r="J374" s="15">
        <f t="shared" si="105"/>
        <v>188.76576</v>
      </c>
      <c r="K374" s="47">
        <f t="shared" si="107"/>
        <v>538.60172709378867</v>
      </c>
      <c r="L374" s="15">
        <f t="shared" si="106"/>
        <v>440.67768000000001</v>
      </c>
      <c r="M374" s="47">
        <f t="shared" si="111"/>
        <v>308.99576000000002</v>
      </c>
      <c r="N374" s="15">
        <f t="shared" si="112"/>
        <v>0.81818839010752598</v>
      </c>
      <c r="O374" s="4">
        <v>440.56</v>
      </c>
      <c r="Q374" s="14">
        <v>1</v>
      </c>
      <c r="R374" s="43">
        <f t="shared" si="108"/>
        <v>0</v>
      </c>
      <c r="S374" s="23">
        <f t="shared" si="97"/>
        <v>538.60172709378867</v>
      </c>
      <c r="T374" s="43">
        <f t="shared" si="98"/>
        <v>309.66918280356794</v>
      </c>
      <c r="U374" s="15">
        <f t="shared" si="99"/>
        <v>440.67768000000001</v>
      </c>
      <c r="V374" s="43">
        <f t="shared" si="109"/>
        <v>0</v>
      </c>
      <c r="W374" s="23">
        <f t="shared" si="110"/>
        <v>309.66918280356794</v>
      </c>
      <c r="X374" s="43">
        <f t="shared" si="104"/>
        <v>-8.367287196040877</v>
      </c>
      <c r="Y374" s="23">
        <f t="shared" si="100"/>
        <v>178.99576000000002</v>
      </c>
      <c r="Z374" s="47">
        <f t="shared" si="101"/>
        <v>475.64303815798672</v>
      </c>
      <c r="AA374" s="6">
        <f t="shared" si="102"/>
        <v>0.92648823728526264</v>
      </c>
      <c r="AB374" s="4" t="s">
        <v>391</v>
      </c>
      <c r="AT374" s="1">
        <v>0.9</v>
      </c>
      <c r="AU374" s="1">
        <v>1</v>
      </c>
    </row>
    <row r="375" spans="2:47" x14ac:dyDescent="0.25">
      <c r="B375" s="16" t="s">
        <v>392</v>
      </c>
      <c r="C375" s="4">
        <v>357.26</v>
      </c>
      <c r="D375" s="8">
        <v>271.39</v>
      </c>
      <c r="E375" s="8">
        <v>114.24</v>
      </c>
      <c r="F375" s="15">
        <f t="shared" si="96"/>
        <v>294.45425739832666</v>
      </c>
      <c r="G375" s="8">
        <v>0.92</v>
      </c>
      <c r="H375" s="34">
        <v>314.6096</v>
      </c>
      <c r="I375" s="47">
        <f t="shared" si="103"/>
        <v>251.68768</v>
      </c>
      <c r="J375" s="15">
        <f t="shared" si="105"/>
        <v>188.76576</v>
      </c>
      <c r="K375" s="47">
        <f t="shared" si="107"/>
        <v>609.06385739832672</v>
      </c>
      <c r="L375" s="15">
        <f t="shared" si="106"/>
        <v>523.07767999999999</v>
      </c>
      <c r="M375" s="47">
        <f t="shared" si="111"/>
        <v>303.00576000000001</v>
      </c>
      <c r="N375" s="15">
        <f t="shared" si="112"/>
        <v>0.85882239381987835</v>
      </c>
      <c r="O375" s="4">
        <v>441.15</v>
      </c>
      <c r="Q375" s="14">
        <v>1</v>
      </c>
      <c r="R375" s="43">
        <f t="shared" si="108"/>
        <v>0</v>
      </c>
      <c r="S375" s="23">
        <f t="shared" si="97"/>
        <v>609.06385739832672</v>
      </c>
      <c r="T375" s="43">
        <f t="shared" si="98"/>
        <v>312.00724843302424</v>
      </c>
      <c r="U375" s="15">
        <f t="shared" si="99"/>
        <v>523.07767999999999</v>
      </c>
      <c r="V375" s="43">
        <f t="shared" si="109"/>
        <v>0</v>
      </c>
      <c r="W375" s="23">
        <f t="shared" si="110"/>
        <v>312.00724843302424</v>
      </c>
      <c r="X375" s="43">
        <f t="shared" si="104"/>
        <v>2.3380656294563096</v>
      </c>
      <c r="Y375" s="23">
        <f t="shared" si="100"/>
        <v>173.00576000000001</v>
      </c>
      <c r="Z375" s="47">
        <f t="shared" si="101"/>
        <v>550.94577982534724</v>
      </c>
      <c r="AA375" s="6">
        <f t="shared" si="102"/>
        <v>0.9494177088820217</v>
      </c>
      <c r="AB375" s="4" t="s">
        <v>392</v>
      </c>
      <c r="AT375" s="1">
        <v>0.9</v>
      </c>
      <c r="AU375" s="1">
        <v>1</v>
      </c>
    </row>
    <row r="376" spans="2:47" x14ac:dyDescent="0.25">
      <c r="B376" s="16" t="s">
        <v>393</v>
      </c>
      <c r="C376" s="4">
        <v>437.42</v>
      </c>
      <c r="D376" s="8">
        <v>245.76</v>
      </c>
      <c r="E376" s="8">
        <v>112.87</v>
      </c>
      <c r="F376" s="15">
        <f t="shared" si="96"/>
        <v>270.43966887274507</v>
      </c>
      <c r="G376" s="8">
        <v>0.9</v>
      </c>
      <c r="H376" s="34">
        <v>314.6096</v>
      </c>
      <c r="I376" s="47">
        <f t="shared" si="103"/>
        <v>251.68768</v>
      </c>
      <c r="J376" s="15">
        <f t="shared" si="105"/>
        <v>188.76576</v>
      </c>
      <c r="K376" s="47">
        <f t="shared" si="107"/>
        <v>585.04926887274507</v>
      </c>
      <c r="L376" s="15">
        <f t="shared" si="106"/>
        <v>497.44767999999999</v>
      </c>
      <c r="M376" s="47">
        <f t="shared" si="111"/>
        <v>301.63576</v>
      </c>
      <c r="N376" s="15">
        <f t="shared" si="112"/>
        <v>0.85026630485064425</v>
      </c>
      <c r="O376" s="4">
        <v>439.81</v>
      </c>
      <c r="Q376" s="14">
        <v>1</v>
      </c>
      <c r="R376" s="43">
        <f t="shared" si="108"/>
        <v>0</v>
      </c>
      <c r="S376" s="23">
        <f t="shared" si="97"/>
        <v>585.04926887274507</v>
      </c>
      <c r="T376" s="43">
        <f t="shared" si="98"/>
        <v>307.94228789036288</v>
      </c>
      <c r="U376" s="15">
        <f t="shared" si="99"/>
        <v>497.44767999999999</v>
      </c>
      <c r="V376" s="43">
        <f t="shared" si="109"/>
        <v>0</v>
      </c>
      <c r="W376" s="23">
        <f t="shared" si="110"/>
        <v>307.94228789036288</v>
      </c>
      <c r="X376" s="43">
        <f t="shared" si="104"/>
        <v>-4.0649605426613675</v>
      </c>
      <c r="Y376" s="23">
        <f t="shared" si="100"/>
        <v>171.63576</v>
      </c>
      <c r="Z376" s="47">
        <f t="shared" si="101"/>
        <v>526.22526397747185</v>
      </c>
      <c r="AA376" s="6">
        <f t="shared" si="102"/>
        <v>0.94531318439567769</v>
      </c>
      <c r="AB376" s="4" t="s">
        <v>393</v>
      </c>
      <c r="AT376" s="1">
        <v>0.9</v>
      </c>
      <c r="AU376" s="1">
        <v>1</v>
      </c>
    </row>
    <row r="377" spans="2:47" x14ac:dyDescent="0.25">
      <c r="B377" s="16" t="s">
        <v>394</v>
      </c>
      <c r="C377" s="4">
        <v>285.27999999999997</v>
      </c>
      <c r="D377" s="8">
        <v>219.89</v>
      </c>
      <c r="E377" s="8">
        <v>115.04</v>
      </c>
      <c r="F377" s="15">
        <f t="shared" si="96"/>
        <v>248.16489215841952</v>
      </c>
      <c r="G377" s="8">
        <v>0.88</v>
      </c>
      <c r="H377" s="34">
        <v>314.6096</v>
      </c>
      <c r="I377" s="47">
        <f t="shared" si="103"/>
        <v>251.68768</v>
      </c>
      <c r="J377" s="15">
        <f t="shared" si="105"/>
        <v>188.76576</v>
      </c>
      <c r="K377" s="47">
        <f t="shared" si="107"/>
        <v>562.77449215841955</v>
      </c>
      <c r="L377" s="15">
        <f t="shared" si="106"/>
        <v>471.57767999999999</v>
      </c>
      <c r="M377" s="47">
        <f t="shared" si="111"/>
        <v>303.80576000000002</v>
      </c>
      <c r="N377" s="15">
        <f t="shared" si="112"/>
        <v>0.83795141139277529</v>
      </c>
      <c r="O377" s="4">
        <v>439.87</v>
      </c>
      <c r="Q377" s="14">
        <v>1</v>
      </c>
      <c r="R377" s="43">
        <f t="shared" si="108"/>
        <v>0</v>
      </c>
      <c r="S377" s="23">
        <f t="shared" si="97"/>
        <v>562.77449215841955</v>
      </c>
      <c r="T377" s="43">
        <f t="shared" si="98"/>
        <v>307.13127608562536</v>
      </c>
      <c r="U377" s="15">
        <f t="shared" si="99"/>
        <v>471.57767999999999</v>
      </c>
      <c r="V377" s="43">
        <f t="shared" si="109"/>
        <v>0</v>
      </c>
      <c r="W377" s="23">
        <f t="shared" si="110"/>
        <v>307.13127608562536</v>
      </c>
      <c r="X377" s="43">
        <f t="shared" si="104"/>
        <v>-0.8110118047375181</v>
      </c>
      <c r="Y377" s="23">
        <f t="shared" si="100"/>
        <v>173.80576000000002</v>
      </c>
      <c r="Z377" s="47">
        <f t="shared" si="101"/>
        <v>502.58725658671449</v>
      </c>
      <c r="AA377" s="6">
        <f t="shared" si="102"/>
        <v>0.93830011370102406</v>
      </c>
      <c r="AB377" s="4" t="s">
        <v>394</v>
      </c>
      <c r="AT377" s="1">
        <v>0.9</v>
      </c>
      <c r="AU377" s="1">
        <v>1</v>
      </c>
    </row>
    <row r="378" spans="2:47" x14ac:dyDescent="0.25">
      <c r="B378" s="16" t="s">
        <v>395</v>
      </c>
      <c r="C378" s="4">
        <v>348.56</v>
      </c>
      <c r="D378" s="8">
        <v>220.42</v>
      </c>
      <c r="E378" s="8">
        <v>111.83</v>
      </c>
      <c r="F378" s="15">
        <f t="shared" si="96"/>
        <v>247.16578505124852</v>
      </c>
      <c r="G378" s="8">
        <v>0.89</v>
      </c>
      <c r="H378" s="34">
        <v>314.6096</v>
      </c>
      <c r="I378" s="47">
        <f t="shared" si="103"/>
        <v>251.68768</v>
      </c>
      <c r="J378" s="15">
        <f t="shared" si="105"/>
        <v>188.76576</v>
      </c>
      <c r="K378" s="47">
        <f t="shared" si="107"/>
        <v>561.77538505124858</v>
      </c>
      <c r="L378" s="15">
        <f t="shared" si="106"/>
        <v>472.10767999999996</v>
      </c>
      <c r="M378" s="47">
        <f t="shared" si="111"/>
        <v>300.59575999999998</v>
      </c>
      <c r="N378" s="15">
        <f t="shared" si="112"/>
        <v>0.84038513000517356</v>
      </c>
      <c r="O378" s="4">
        <v>438.51</v>
      </c>
      <c r="Q378" s="14">
        <v>1</v>
      </c>
      <c r="R378" s="43">
        <f t="shared" si="108"/>
        <v>0</v>
      </c>
      <c r="S378" s="23">
        <f t="shared" si="97"/>
        <v>561.77538505124858</v>
      </c>
      <c r="T378" s="43">
        <f t="shared" si="98"/>
        <v>304.47647156142659</v>
      </c>
      <c r="U378" s="15">
        <f t="shared" si="99"/>
        <v>472.10767999999996</v>
      </c>
      <c r="V378" s="43">
        <f t="shared" si="109"/>
        <v>0</v>
      </c>
      <c r="W378" s="23">
        <f t="shared" si="110"/>
        <v>304.47647156142659</v>
      </c>
      <c r="X378" s="43">
        <f t="shared" si="104"/>
        <v>-2.6548045241987666</v>
      </c>
      <c r="Y378" s="23">
        <f t="shared" si="100"/>
        <v>170.59575999999998</v>
      </c>
      <c r="Z378" s="47">
        <f t="shared" si="101"/>
        <v>501.98463606465083</v>
      </c>
      <c r="AA378" s="6">
        <f t="shared" si="102"/>
        <v>0.94048232970061851</v>
      </c>
      <c r="AB378" s="4" t="s">
        <v>395</v>
      </c>
      <c r="AT378" s="1">
        <v>0.9</v>
      </c>
      <c r="AU378" s="1">
        <v>1</v>
      </c>
    </row>
    <row r="379" spans="2:47" x14ac:dyDescent="0.25">
      <c r="B379" s="16" t="s">
        <v>396</v>
      </c>
      <c r="C379" s="4">
        <v>362.64</v>
      </c>
      <c r="D379" s="8">
        <v>207.87</v>
      </c>
      <c r="E379" s="8">
        <v>114.42</v>
      </c>
      <c r="F379" s="15">
        <f t="shared" si="96"/>
        <v>237.28015783035883</v>
      </c>
      <c r="G379" s="8">
        <v>0.87</v>
      </c>
      <c r="H379" s="34">
        <v>314.6096</v>
      </c>
      <c r="I379" s="47">
        <f t="shared" si="103"/>
        <v>251.68768</v>
      </c>
      <c r="J379" s="15">
        <f t="shared" si="105"/>
        <v>188.76576</v>
      </c>
      <c r="K379" s="47">
        <f t="shared" si="107"/>
        <v>551.8897578303588</v>
      </c>
      <c r="L379" s="15">
        <f t="shared" si="106"/>
        <v>459.55768</v>
      </c>
      <c r="M379" s="47">
        <f t="shared" si="111"/>
        <v>303.18576000000002</v>
      </c>
      <c r="N379" s="15">
        <f t="shared" si="112"/>
        <v>0.83269833056271347</v>
      </c>
      <c r="O379" s="4">
        <v>438.58</v>
      </c>
      <c r="Q379" s="14">
        <v>1</v>
      </c>
      <c r="R379" s="43">
        <f t="shared" si="108"/>
        <v>0</v>
      </c>
      <c r="S379" s="23">
        <f t="shared" si="97"/>
        <v>551.8897578303588</v>
      </c>
      <c r="T379" s="43">
        <f t="shared" si="98"/>
        <v>305.59620997497609</v>
      </c>
      <c r="U379" s="15">
        <f t="shared" si="99"/>
        <v>459.55768</v>
      </c>
      <c r="V379" s="43">
        <f t="shared" si="109"/>
        <v>0</v>
      </c>
      <c r="W379" s="23">
        <f t="shared" si="110"/>
        <v>305.59620997497609</v>
      </c>
      <c r="X379" s="43">
        <f t="shared" si="104"/>
        <v>1.1197384135494985</v>
      </c>
      <c r="Y379" s="23">
        <f t="shared" si="100"/>
        <v>173.18576000000002</v>
      </c>
      <c r="Z379" s="47">
        <f t="shared" si="101"/>
        <v>491.10749201550573</v>
      </c>
      <c r="AA379" s="6">
        <f t="shared" si="102"/>
        <v>0.93575782791253037</v>
      </c>
      <c r="AB379" s="4" t="s">
        <v>396</v>
      </c>
      <c r="AT379" s="1">
        <v>0.9</v>
      </c>
      <c r="AU379" s="1">
        <v>1</v>
      </c>
    </row>
    <row r="380" spans="2:47" x14ac:dyDescent="0.25">
      <c r="B380" s="16" t="s">
        <v>397</v>
      </c>
      <c r="C380" s="4">
        <v>412.88</v>
      </c>
      <c r="D380" s="8">
        <v>249.44</v>
      </c>
      <c r="E380" s="8">
        <v>112.98</v>
      </c>
      <c r="F380" s="15">
        <f t="shared" si="96"/>
        <v>273.83351511456738</v>
      </c>
      <c r="G380" s="8">
        <v>0.91</v>
      </c>
      <c r="H380" s="34">
        <v>314.6096</v>
      </c>
      <c r="I380" s="47">
        <f t="shared" si="103"/>
        <v>251.68768</v>
      </c>
      <c r="J380" s="15">
        <f t="shared" si="105"/>
        <v>188.76576</v>
      </c>
      <c r="K380" s="47">
        <f t="shared" si="107"/>
        <v>588.44311511456738</v>
      </c>
      <c r="L380" s="15">
        <f t="shared" si="106"/>
        <v>501.12768</v>
      </c>
      <c r="M380" s="47">
        <f t="shared" si="111"/>
        <v>301.74576000000002</v>
      </c>
      <c r="N380" s="15">
        <f t="shared" si="112"/>
        <v>0.85161618366871805</v>
      </c>
      <c r="O380" s="4">
        <v>438.48</v>
      </c>
      <c r="Q380" s="14">
        <v>1</v>
      </c>
      <c r="R380" s="43">
        <f t="shared" si="108"/>
        <v>0</v>
      </c>
      <c r="S380" s="23">
        <f t="shared" si="97"/>
        <v>588.44311511456738</v>
      </c>
      <c r="T380" s="43">
        <f t="shared" si="98"/>
        <v>308.44180660791352</v>
      </c>
      <c r="U380" s="15">
        <f t="shared" si="99"/>
        <v>501.12768</v>
      </c>
      <c r="V380" s="43">
        <f t="shared" si="109"/>
        <v>0</v>
      </c>
      <c r="W380" s="23">
        <f t="shared" si="110"/>
        <v>308.44180660791352</v>
      </c>
      <c r="X380" s="43">
        <f t="shared" si="104"/>
        <v>2.8455966329374291</v>
      </c>
      <c r="Y380" s="23">
        <f t="shared" si="100"/>
        <v>171.74576000000002</v>
      </c>
      <c r="Z380" s="47">
        <f t="shared" si="101"/>
        <v>529.74102893787642</v>
      </c>
      <c r="AA380" s="6">
        <f t="shared" si="102"/>
        <v>0.94598615667877228</v>
      </c>
      <c r="AB380" s="4" t="s">
        <v>397</v>
      </c>
      <c r="AT380" s="1">
        <v>0.9</v>
      </c>
      <c r="AU380" s="1">
        <v>1</v>
      </c>
    </row>
    <row r="381" spans="2:47" x14ac:dyDescent="0.25">
      <c r="B381" s="16" t="s">
        <v>398</v>
      </c>
      <c r="C381" s="4">
        <v>441.28</v>
      </c>
      <c r="D381" s="8">
        <v>235.36</v>
      </c>
      <c r="E381" s="8">
        <v>116.6</v>
      </c>
      <c r="F381" s="15">
        <f t="shared" si="96"/>
        <v>262.6592652087491</v>
      </c>
      <c r="G381" s="8">
        <v>0.89</v>
      </c>
      <c r="H381" s="34">
        <v>314.6096</v>
      </c>
      <c r="I381" s="47">
        <f t="shared" si="103"/>
        <v>251.68768</v>
      </c>
      <c r="J381" s="15">
        <f t="shared" si="105"/>
        <v>188.76576</v>
      </c>
      <c r="K381" s="47">
        <f t="shared" si="107"/>
        <v>577.26886520874905</v>
      </c>
      <c r="L381" s="15">
        <f t="shared" si="106"/>
        <v>487.04768000000001</v>
      </c>
      <c r="M381" s="47">
        <f t="shared" si="111"/>
        <v>305.36576000000002</v>
      </c>
      <c r="N381" s="15">
        <f t="shared" si="112"/>
        <v>0.84371028710144669</v>
      </c>
      <c r="O381" s="4">
        <v>439.56</v>
      </c>
      <c r="Q381" s="14">
        <v>1</v>
      </c>
      <c r="R381" s="43">
        <f t="shared" si="108"/>
        <v>0</v>
      </c>
      <c r="S381" s="23">
        <f t="shared" si="97"/>
        <v>577.26886520874905</v>
      </c>
      <c r="T381" s="43">
        <f t="shared" si="98"/>
        <v>309.87723399116373</v>
      </c>
      <c r="U381" s="15">
        <f t="shared" si="99"/>
        <v>487.04768000000001</v>
      </c>
      <c r="V381" s="43">
        <f t="shared" si="109"/>
        <v>0</v>
      </c>
      <c r="W381" s="23">
        <f t="shared" si="110"/>
        <v>309.87723399116373</v>
      </c>
      <c r="X381" s="43">
        <f t="shared" si="104"/>
        <v>1.4354273832502145</v>
      </c>
      <c r="Y381" s="23">
        <f t="shared" si="100"/>
        <v>175.36576000000002</v>
      </c>
      <c r="Z381" s="47">
        <f t="shared" si="101"/>
        <v>517.65682877149413</v>
      </c>
      <c r="AA381" s="6">
        <f t="shared" si="102"/>
        <v>0.94086980588252667</v>
      </c>
      <c r="AB381" s="4" t="s">
        <v>398</v>
      </c>
      <c r="AT381" s="1">
        <v>0.9</v>
      </c>
      <c r="AU381" s="1">
        <v>1</v>
      </c>
    </row>
    <row r="382" spans="2:47" x14ac:dyDescent="0.25">
      <c r="B382" s="16" t="s">
        <v>399</v>
      </c>
      <c r="C382" s="4">
        <v>386.16</v>
      </c>
      <c r="D382" s="8">
        <v>228.98</v>
      </c>
      <c r="E382" s="8">
        <v>112.9</v>
      </c>
      <c r="F382" s="15">
        <f t="shared" si="96"/>
        <v>255.30031414003392</v>
      </c>
      <c r="G382" s="8">
        <v>0.89</v>
      </c>
      <c r="H382" s="34">
        <v>314.6096</v>
      </c>
      <c r="I382" s="47">
        <f t="shared" si="103"/>
        <v>251.68768</v>
      </c>
      <c r="J382" s="15">
        <f t="shared" si="105"/>
        <v>188.76576</v>
      </c>
      <c r="K382" s="47">
        <f t="shared" si="107"/>
        <v>569.90991414003395</v>
      </c>
      <c r="L382" s="15">
        <f t="shared" si="106"/>
        <v>480.66768000000002</v>
      </c>
      <c r="M382" s="47">
        <f t="shared" si="111"/>
        <v>301.66575999999998</v>
      </c>
      <c r="N382" s="15">
        <f t="shared" si="112"/>
        <v>0.84340992861179465</v>
      </c>
      <c r="O382" s="4">
        <v>436.68</v>
      </c>
      <c r="Q382" s="14">
        <v>1</v>
      </c>
      <c r="R382" s="43">
        <f t="shared" si="108"/>
        <v>0</v>
      </c>
      <c r="S382" s="23">
        <f t="shared" si="97"/>
        <v>569.90991414003395</v>
      </c>
      <c r="T382" s="43">
        <f t="shared" si="98"/>
        <v>306.19583870215871</v>
      </c>
      <c r="U382" s="15">
        <f t="shared" si="99"/>
        <v>480.66768000000002</v>
      </c>
      <c r="V382" s="43">
        <f t="shared" si="109"/>
        <v>0</v>
      </c>
      <c r="W382" s="23">
        <f t="shared" si="110"/>
        <v>306.19583870215871</v>
      </c>
      <c r="X382" s="43">
        <f t="shared" si="104"/>
        <v>-3.6813952890050246</v>
      </c>
      <c r="Y382" s="23">
        <f t="shared" si="100"/>
        <v>171.66575999999998</v>
      </c>
      <c r="Z382" s="47">
        <f t="shared" si="101"/>
        <v>510.40234301280401</v>
      </c>
      <c r="AA382" s="6">
        <f t="shared" si="102"/>
        <v>0.94174269883385298</v>
      </c>
      <c r="AB382" s="4" t="s">
        <v>399</v>
      </c>
      <c r="AT382" s="1">
        <v>0.9</v>
      </c>
      <c r="AU382" s="1">
        <v>1</v>
      </c>
    </row>
    <row r="383" spans="2:47" x14ac:dyDescent="0.25">
      <c r="B383" s="16" t="s">
        <v>400</v>
      </c>
      <c r="C383" s="4">
        <v>376.56</v>
      </c>
      <c r="D383" s="8">
        <v>235.82</v>
      </c>
      <c r="E383" s="8">
        <v>113.44</v>
      </c>
      <c r="F383" s="15">
        <f t="shared" si="96"/>
        <v>261.68627399999411</v>
      </c>
      <c r="G383" s="8">
        <v>0.9</v>
      </c>
      <c r="H383" s="34">
        <v>314.6096</v>
      </c>
      <c r="I383" s="47">
        <f t="shared" si="103"/>
        <v>251.68768</v>
      </c>
      <c r="J383" s="15">
        <f t="shared" si="105"/>
        <v>188.76576</v>
      </c>
      <c r="K383" s="47">
        <f t="shared" si="107"/>
        <v>576.29587399999411</v>
      </c>
      <c r="L383" s="15">
        <f t="shared" si="106"/>
        <v>487.50767999999999</v>
      </c>
      <c r="M383" s="47">
        <f t="shared" si="111"/>
        <v>302.20576</v>
      </c>
      <c r="N383" s="15">
        <f t="shared" si="112"/>
        <v>0.84593296949407792</v>
      </c>
      <c r="O383" s="4">
        <v>436.96</v>
      </c>
      <c r="Q383" s="14">
        <v>1</v>
      </c>
      <c r="R383" s="43">
        <f t="shared" si="108"/>
        <v>0</v>
      </c>
      <c r="S383" s="23">
        <f t="shared" si="97"/>
        <v>576.29587399999411</v>
      </c>
      <c r="T383" s="43">
        <f t="shared" si="98"/>
        <v>307.33238737633025</v>
      </c>
      <c r="U383" s="15">
        <f t="shared" si="99"/>
        <v>487.50767999999999</v>
      </c>
      <c r="V383" s="43">
        <f t="shared" si="109"/>
        <v>0</v>
      </c>
      <c r="W383" s="23">
        <f t="shared" si="110"/>
        <v>307.33238737633025</v>
      </c>
      <c r="X383" s="43">
        <f t="shared" si="104"/>
        <v>1.1365486741715358</v>
      </c>
      <c r="Y383" s="23">
        <f t="shared" si="100"/>
        <v>172.20576</v>
      </c>
      <c r="Z383" s="47">
        <f t="shared" si="101"/>
        <v>517.02858899306523</v>
      </c>
      <c r="AA383" s="6">
        <f t="shared" si="102"/>
        <v>0.94290275311359772</v>
      </c>
      <c r="AB383" s="4" t="s">
        <v>400</v>
      </c>
      <c r="AT383" s="1">
        <v>0.9</v>
      </c>
      <c r="AU383" s="1">
        <v>1</v>
      </c>
    </row>
    <row r="384" spans="2:47" x14ac:dyDescent="0.25">
      <c r="B384" s="16" t="s">
        <v>401</v>
      </c>
      <c r="C384" s="4">
        <v>435.44</v>
      </c>
      <c r="D384" s="8">
        <v>249.92</v>
      </c>
      <c r="E384" s="8">
        <v>115.19</v>
      </c>
      <c r="F384" s="15">
        <f t="shared" si="96"/>
        <v>275.18855808336218</v>
      </c>
      <c r="G384" s="8">
        <v>0.9</v>
      </c>
      <c r="H384" s="34">
        <v>314.6096</v>
      </c>
      <c r="I384" s="47">
        <f t="shared" si="103"/>
        <v>251.68768</v>
      </c>
      <c r="J384" s="15">
        <f t="shared" si="105"/>
        <v>188.76576</v>
      </c>
      <c r="K384" s="47">
        <f t="shared" si="107"/>
        <v>589.79815808336218</v>
      </c>
      <c r="L384" s="15">
        <f t="shared" si="106"/>
        <v>501.60767999999996</v>
      </c>
      <c r="M384" s="47">
        <f t="shared" si="111"/>
        <v>303.95576</v>
      </c>
      <c r="N384" s="15">
        <f t="shared" si="112"/>
        <v>0.85047345964939858</v>
      </c>
      <c r="O384" s="4">
        <v>438.57</v>
      </c>
      <c r="Q384" s="14">
        <v>1</v>
      </c>
      <c r="R384" s="43">
        <f t="shared" si="108"/>
        <v>0</v>
      </c>
      <c r="S384" s="23">
        <f t="shared" si="97"/>
        <v>589.79815808336218</v>
      </c>
      <c r="T384" s="43">
        <f t="shared" si="98"/>
        <v>310.244424032962</v>
      </c>
      <c r="U384" s="15">
        <f t="shared" si="99"/>
        <v>501.60767999999996</v>
      </c>
      <c r="V384" s="43">
        <f t="shared" si="109"/>
        <v>0</v>
      </c>
      <c r="W384" s="23">
        <f t="shared" si="110"/>
        <v>310.244424032962</v>
      </c>
      <c r="X384" s="43">
        <f t="shared" si="104"/>
        <v>2.9120366566317557</v>
      </c>
      <c r="Y384" s="23">
        <f t="shared" si="100"/>
        <v>173.95576</v>
      </c>
      <c r="Z384" s="47">
        <f t="shared" si="101"/>
        <v>530.91512605327034</v>
      </c>
      <c r="AA384" s="6">
        <f t="shared" si="102"/>
        <v>0.94479824624486253</v>
      </c>
      <c r="AB384" s="4" t="s">
        <v>401</v>
      </c>
      <c r="AT384" s="1">
        <v>0.9</v>
      </c>
      <c r="AU384" s="1">
        <v>1</v>
      </c>
    </row>
    <row r="385" spans="2:47" x14ac:dyDescent="0.25">
      <c r="B385" s="16" t="s">
        <v>402</v>
      </c>
      <c r="C385" s="4">
        <v>320.39999999999998</v>
      </c>
      <c r="D385" s="8">
        <v>258.94</v>
      </c>
      <c r="E385" s="8">
        <v>114.23</v>
      </c>
      <c r="F385" s="15">
        <f t="shared" si="96"/>
        <v>283.0166364368003</v>
      </c>
      <c r="G385" s="8">
        <v>0.91</v>
      </c>
      <c r="H385" s="34">
        <v>314.6096</v>
      </c>
      <c r="I385" s="47">
        <f t="shared" si="103"/>
        <v>251.68768</v>
      </c>
      <c r="J385" s="15">
        <f t="shared" si="105"/>
        <v>188.76576</v>
      </c>
      <c r="K385" s="47">
        <f t="shared" si="107"/>
        <v>597.62623643680035</v>
      </c>
      <c r="L385" s="15">
        <f t="shared" si="106"/>
        <v>510.62768</v>
      </c>
      <c r="M385" s="47">
        <f t="shared" si="111"/>
        <v>302.99576000000002</v>
      </c>
      <c r="N385" s="15">
        <f t="shared" si="112"/>
        <v>0.85442647739913846</v>
      </c>
      <c r="O385" s="4">
        <v>439.32</v>
      </c>
      <c r="Q385" s="14">
        <v>1</v>
      </c>
      <c r="R385" s="43">
        <f t="shared" si="108"/>
        <v>0</v>
      </c>
      <c r="S385" s="23">
        <f t="shared" si="97"/>
        <v>597.62623643680035</v>
      </c>
      <c r="T385" s="43">
        <f t="shared" si="98"/>
        <v>310.51004958846659</v>
      </c>
      <c r="U385" s="15">
        <f t="shared" si="99"/>
        <v>510.62768</v>
      </c>
      <c r="V385" s="43">
        <f t="shared" si="109"/>
        <v>0</v>
      </c>
      <c r="W385" s="23">
        <f t="shared" si="110"/>
        <v>310.51004958846659</v>
      </c>
      <c r="X385" s="43">
        <f t="shared" si="104"/>
        <v>0.26562555550458455</v>
      </c>
      <c r="Y385" s="23">
        <f t="shared" si="100"/>
        <v>172.99576000000002</v>
      </c>
      <c r="Z385" s="47">
        <f t="shared" si="101"/>
        <v>539.13649529609847</v>
      </c>
      <c r="AA385" s="6">
        <f t="shared" si="102"/>
        <v>0.94712134024530992</v>
      </c>
      <c r="AB385" s="4" t="s">
        <v>402</v>
      </c>
      <c r="AT385" s="1">
        <v>0.9</v>
      </c>
      <c r="AU385" s="1">
        <v>1</v>
      </c>
    </row>
    <row r="386" spans="2:47" x14ac:dyDescent="0.25">
      <c r="B386" s="16" t="s">
        <v>403</v>
      </c>
      <c r="C386" s="4">
        <v>373.32</v>
      </c>
      <c r="D386" s="8">
        <v>245.87</v>
      </c>
      <c r="E386" s="8">
        <v>113.87</v>
      </c>
      <c r="F386" s="15">
        <f t="shared" si="96"/>
        <v>270.95836174585941</v>
      </c>
      <c r="G386" s="8">
        <v>0.9</v>
      </c>
      <c r="H386" s="34">
        <v>314.6096</v>
      </c>
      <c r="I386" s="47">
        <f t="shared" si="103"/>
        <v>251.68768</v>
      </c>
      <c r="J386" s="15">
        <f t="shared" si="105"/>
        <v>188.76576</v>
      </c>
      <c r="K386" s="47">
        <f t="shared" si="107"/>
        <v>585.56796174585941</v>
      </c>
      <c r="L386" s="15">
        <f t="shared" si="106"/>
        <v>497.55768</v>
      </c>
      <c r="M386" s="47">
        <f t="shared" si="111"/>
        <v>302.63576</v>
      </c>
      <c r="N386" s="15">
        <f t="shared" si="112"/>
        <v>0.84970099545156386</v>
      </c>
      <c r="O386" s="4">
        <v>439.72</v>
      </c>
      <c r="Q386" s="14">
        <v>1</v>
      </c>
      <c r="R386" s="43">
        <f t="shared" si="108"/>
        <v>0</v>
      </c>
      <c r="S386" s="23">
        <f t="shared" si="97"/>
        <v>585.56796174585941</v>
      </c>
      <c r="T386" s="43">
        <f t="shared" si="98"/>
        <v>308.74940145078477</v>
      </c>
      <c r="U386" s="15">
        <f t="shared" si="99"/>
        <v>497.55768</v>
      </c>
      <c r="V386" s="43">
        <f t="shared" si="109"/>
        <v>0</v>
      </c>
      <c r="W386" s="23">
        <f t="shared" si="110"/>
        <v>308.74940145078477</v>
      </c>
      <c r="X386" s="43">
        <f t="shared" si="104"/>
        <v>-1.7606481376818124</v>
      </c>
      <c r="Y386" s="23">
        <f t="shared" si="100"/>
        <v>172.63576</v>
      </c>
      <c r="Z386" s="47">
        <f t="shared" si="101"/>
        <v>526.65619768285273</v>
      </c>
      <c r="AA386" s="6">
        <f t="shared" si="102"/>
        <v>0.94474855169106819</v>
      </c>
      <c r="AB386" s="4" t="s">
        <v>403</v>
      </c>
      <c r="AT386" s="1">
        <v>0.9</v>
      </c>
      <c r="AU386" s="1">
        <v>1</v>
      </c>
    </row>
    <row r="387" spans="2:47" x14ac:dyDescent="0.25">
      <c r="B387" s="16" t="s">
        <v>404</v>
      </c>
      <c r="C387" s="4">
        <v>288.26</v>
      </c>
      <c r="D387" s="8">
        <v>223.41</v>
      </c>
      <c r="E387" s="8">
        <v>113.73</v>
      </c>
      <c r="F387" s="15">
        <f t="shared" si="96"/>
        <v>250.692123928934</v>
      </c>
      <c r="G387" s="8">
        <v>0.89</v>
      </c>
      <c r="H387" s="34">
        <v>314.6096</v>
      </c>
      <c r="I387" s="47">
        <f t="shared" si="103"/>
        <v>251.68768</v>
      </c>
      <c r="J387" s="15">
        <f t="shared" si="105"/>
        <v>188.76576</v>
      </c>
      <c r="K387" s="47">
        <f t="shared" si="107"/>
        <v>565.30172392893405</v>
      </c>
      <c r="L387" s="15">
        <f t="shared" si="106"/>
        <v>475.09767999999997</v>
      </c>
      <c r="M387" s="47">
        <f t="shared" si="111"/>
        <v>302.49576000000002</v>
      </c>
      <c r="N387" s="15">
        <f t="shared" si="112"/>
        <v>0.84043203813000589</v>
      </c>
      <c r="O387" s="4">
        <v>441.93</v>
      </c>
      <c r="Q387" s="14">
        <v>1</v>
      </c>
      <c r="R387" s="43">
        <f t="shared" si="108"/>
        <v>0</v>
      </c>
      <c r="S387" s="23">
        <f t="shared" si="97"/>
        <v>565.30172392893405</v>
      </c>
      <c r="T387" s="43">
        <f t="shared" si="98"/>
        <v>306.34659054026105</v>
      </c>
      <c r="U387" s="15">
        <f t="shared" si="99"/>
        <v>475.09767999999997</v>
      </c>
      <c r="V387" s="43">
        <f t="shared" si="109"/>
        <v>0</v>
      </c>
      <c r="W387" s="23">
        <f t="shared" si="110"/>
        <v>306.34659054026105</v>
      </c>
      <c r="X387" s="43">
        <f t="shared" si="104"/>
        <v>-2.4028109105237263</v>
      </c>
      <c r="Y387" s="23">
        <f t="shared" si="100"/>
        <v>172.49576000000002</v>
      </c>
      <c r="Z387" s="47">
        <f t="shared" si="101"/>
        <v>505.44296687100115</v>
      </c>
      <c r="AA387" s="6">
        <f t="shared" si="102"/>
        <v>0.93996298522292843</v>
      </c>
      <c r="AB387" s="4" t="s">
        <v>404</v>
      </c>
      <c r="AT387" s="1">
        <v>0.9</v>
      </c>
      <c r="AU387" s="1">
        <v>1</v>
      </c>
    </row>
    <row r="388" spans="2:47" x14ac:dyDescent="0.25">
      <c r="B388" s="16" t="s">
        <v>405</v>
      </c>
      <c r="C388" s="4">
        <v>340.5</v>
      </c>
      <c r="D388" s="8">
        <v>216.57</v>
      </c>
      <c r="E388" s="8">
        <v>111.54</v>
      </c>
      <c r="F388" s="15">
        <f t="shared" ref="F388:F451" si="113">SQRT((D388)^2+(E388)^2)</f>
        <v>243.60569882496591</v>
      </c>
      <c r="G388" s="8">
        <v>0.88</v>
      </c>
      <c r="H388" s="34">
        <v>314.6096</v>
      </c>
      <c r="I388" s="47">
        <f t="shared" si="103"/>
        <v>251.68768</v>
      </c>
      <c r="J388" s="15">
        <f t="shared" si="105"/>
        <v>188.76576</v>
      </c>
      <c r="K388" s="47">
        <f t="shared" si="107"/>
        <v>558.21529882496588</v>
      </c>
      <c r="L388" s="15">
        <f t="shared" si="106"/>
        <v>468.25767999999999</v>
      </c>
      <c r="M388" s="47">
        <f t="shared" si="111"/>
        <v>300.30576000000002</v>
      </c>
      <c r="N388" s="15">
        <f t="shared" si="112"/>
        <v>0.83884780833788464</v>
      </c>
      <c r="O388" s="4">
        <v>442.34</v>
      </c>
      <c r="Q388" s="14">
        <v>1</v>
      </c>
      <c r="R388" s="43">
        <f t="shared" si="108"/>
        <v>0</v>
      </c>
      <c r="S388" s="23">
        <f t="shared" ref="S388:S451" si="114">L388/N388</f>
        <v>558.21529882496588</v>
      </c>
      <c r="T388" s="43">
        <f t="shared" ref="T388:T451" si="115">S388*SIN(ACOS(N388))</f>
        <v>303.87343576440435</v>
      </c>
      <c r="U388" s="15">
        <f t="shared" ref="U388:U451" si="116">L388/Q388</f>
        <v>468.25767999999999</v>
      </c>
      <c r="V388" s="43">
        <f t="shared" si="109"/>
        <v>0</v>
      </c>
      <c r="W388" s="23">
        <f t="shared" si="110"/>
        <v>303.87343576440435</v>
      </c>
      <c r="X388" s="43">
        <f t="shared" si="104"/>
        <v>-2.473154775856699</v>
      </c>
      <c r="Y388" s="23">
        <f t="shared" ref="Y388:Y451" si="117">M388-$AC$4</f>
        <v>170.30576000000002</v>
      </c>
      <c r="Z388" s="47">
        <f t="shared" ref="Z388:Z451" si="118">IF(Y388&gt;1,SQRT((L388)^2+(Y388)^2),0)</f>
        <v>498.26630105613208</v>
      </c>
      <c r="AA388" s="6">
        <f t="shared" ref="AA388:AA451" si="119">IF(Z388&gt;0,L388/Z388,1)</f>
        <v>0.93977393014031774</v>
      </c>
      <c r="AB388" s="4" t="s">
        <v>405</v>
      </c>
      <c r="AT388" s="1">
        <v>0.9</v>
      </c>
      <c r="AU388" s="1">
        <v>1</v>
      </c>
    </row>
    <row r="389" spans="2:47" x14ac:dyDescent="0.25">
      <c r="B389" s="16" t="s">
        <v>406</v>
      </c>
      <c r="C389" s="4">
        <v>366.34</v>
      </c>
      <c r="D389" s="8">
        <v>201.61</v>
      </c>
      <c r="E389" s="8">
        <v>112.92</v>
      </c>
      <c r="F389" s="15">
        <f t="shared" si="113"/>
        <v>231.07903085308283</v>
      </c>
      <c r="G389" s="8">
        <v>0.87</v>
      </c>
      <c r="H389" s="34">
        <v>314.6096</v>
      </c>
      <c r="I389" s="47">
        <f t="shared" ref="I389:I452" si="120">0.8*H389</f>
        <v>251.68768</v>
      </c>
      <c r="J389" s="15">
        <f t="shared" si="105"/>
        <v>188.76576</v>
      </c>
      <c r="K389" s="47">
        <f t="shared" si="107"/>
        <v>545.68863085308283</v>
      </c>
      <c r="L389" s="15">
        <f t="shared" si="106"/>
        <v>453.29768000000001</v>
      </c>
      <c r="M389" s="47">
        <f t="shared" si="111"/>
        <v>301.68576000000002</v>
      </c>
      <c r="N389" s="15">
        <f t="shared" si="112"/>
        <v>0.83068925092200163</v>
      </c>
      <c r="O389" s="4">
        <v>441.2</v>
      </c>
      <c r="Q389" s="14">
        <v>1</v>
      </c>
      <c r="R389" s="43">
        <f t="shared" si="108"/>
        <v>0</v>
      </c>
      <c r="S389" s="23">
        <f t="shared" si="114"/>
        <v>545.68863085308283</v>
      </c>
      <c r="T389" s="43">
        <f t="shared" si="115"/>
        <v>303.80469902378019</v>
      </c>
      <c r="U389" s="15">
        <f t="shared" si="116"/>
        <v>453.29768000000001</v>
      </c>
      <c r="V389" s="43">
        <f t="shared" si="109"/>
        <v>0</v>
      </c>
      <c r="W389" s="23">
        <f t="shared" si="110"/>
        <v>303.80469902378019</v>
      </c>
      <c r="X389" s="43">
        <f t="shared" ref="X389:X452" si="121">W389-W388</f>
        <v>-6.8736740624160575E-2</v>
      </c>
      <c r="Y389" s="23">
        <f t="shared" si="117"/>
        <v>171.68576000000002</v>
      </c>
      <c r="Z389" s="47">
        <f t="shared" si="118"/>
        <v>484.72134972596371</v>
      </c>
      <c r="AA389" s="6">
        <f t="shared" si="119"/>
        <v>0.9351716821556777</v>
      </c>
      <c r="AB389" s="4" t="s">
        <v>406</v>
      </c>
      <c r="AT389" s="1">
        <v>0.9</v>
      </c>
      <c r="AU389" s="1">
        <v>1</v>
      </c>
    </row>
    <row r="390" spans="2:47" x14ac:dyDescent="0.25">
      <c r="B390" s="16" t="s">
        <v>407</v>
      </c>
      <c r="C390" s="4">
        <v>254.24</v>
      </c>
      <c r="D390" s="8">
        <v>219.41</v>
      </c>
      <c r="E390" s="8">
        <v>114.05</v>
      </c>
      <c r="F390" s="15">
        <f t="shared" si="113"/>
        <v>247.28152094323585</v>
      </c>
      <c r="G390" s="8">
        <v>0.88</v>
      </c>
      <c r="H390" s="34">
        <v>314.6096</v>
      </c>
      <c r="I390" s="47">
        <f t="shared" si="120"/>
        <v>251.68768</v>
      </c>
      <c r="J390" s="15">
        <f t="shared" si="105"/>
        <v>188.76576</v>
      </c>
      <c r="K390" s="47">
        <f t="shared" si="107"/>
        <v>561.89112094323582</v>
      </c>
      <c r="L390" s="15">
        <f t="shared" si="106"/>
        <v>471.09767999999997</v>
      </c>
      <c r="M390" s="47">
        <f t="shared" si="111"/>
        <v>302.81576000000001</v>
      </c>
      <c r="N390" s="15">
        <f t="shared" si="112"/>
        <v>0.83841452986332543</v>
      </c>
      <c r="O390" s="4">
        <v>441.46</v>
      </c>
      <c r="Q390" s="14">
        <v>1</v>
      </c>
      <c r="R390" s="43">
        <f t="shared" si="108"/>
        <v>0</v>
      </c>
      <c r="S390" s="23">
        <f t="shared" si="114"/>
        <v>561.89112094323582</v>
      </c>
      <c r="T390" s="43">
        <f t="shared" si="115"/>
        <v>306.24925745781593</v>
      </c>
      <c r="U390" s="15">
        <f t="shared" si="116"/>
        <v>471.09767999999997</v>
      </c>
      <c r="V390" s="43">
        <f t="shared" si="109"/>
        <v>0</v>
      </c>
      <c r="W390" s="23">
        <f t="shared" si="110"/>
        <v>306.24925745781593</v>
      </c>
      <c r="X390" s="43">
        <f t="shared" si="121"/>
        <v>2.4445584340357414</v>
      </c>
      <c r="Y390" s="23">
        <f t="shared" si="117"/>
        <v>172.81576000000001</v>
      </c>
      <c r="Z390" s="47">
        <f t="shared" si="118"/>
        <v>501.79508866245391</v>
      </c>
      <c r="AA390" s="6">
        <f t="shared" si="119"/>
        <v>0.93882481244629445</v>
      </c>
      <c r="AB390" s="4" t="s">
        <v>407</v>
      </c>
      <c r="AT390" s="1">
        <v>0.9</v>
      </c>
      <c r="AU390" s="1">
        <v>1</v>
      </c>
    </row>
    <row r="391" spans="2:47" x14ac:dyDescent="0.25">
      <c r="B391" s="16" t="s">
        <v>408</v>
      </c>
      <c r="C391" s="4">
        <v>327.66000000000003</v>
      </c>
      <c r="D391" s="8">
        <v>212.68</v>
      </c>
      <c r="E391" s="8">
        <v>113.65</v>
      </c>
      <c r="F391" s="15">
        <f t="shared" si="113"/>
        <v>241.14125507677031</v>
      </c>
      <c r="G391" s="8">
        <v>0.88</v>
      </c>
      <c r="H391" s="34">
        <v>314.6096</v>
      </c>
      <c r="I391" s="47">
        <f t="shared" si="120"/>
        <v>251.68768</v>
      </c>
      <c r="J391" s="15">
        <f t="shared" si="105"/>
        <v>188.76576</v>
      </c>
      <c r="K391" s="47">
        <f t="shared" si="107"/>
        <v>555.75085507677034</v>
      </c>
      <c r="L391" s="15">
        <f t="shared" si="106"/>
        <v>464.36768000000001</v>
      </c>
      <c r="M391" s="47">
        <f t="shared" si="111"/>
        <v>302.41575999999998</v>
      </c>
      <c r="N391" s="15">
        <f t="shared" si="112"/>
        <v>0.83556808911405667</v>
      </c>
      <c r="O391" s="4">
        <v>441.67</v>
      </c>
      <c r="Q391" s="14">
        <v>1</v>
      </c>
      <c r="R391" s="43">
        <f t="shared" si="108"/>
        <v>0</v>
      </c>
      <c r="S391" s="23">
        <f t="shared" si="114"/>
        <v>555.75085507677034</v>
      </c>
      <c r="T391" s="43">
        <f t="shared" si="115"/>
        <v>305.32224073915569</v>
      </c>
      <c r="U391" s="15">
        <f t="shared" si="116"/>
        <v>464.36768000000001</v>
      </c>
      <c r="V391" s="43">
        <f t="shared" si="109"/>
        <v>0</v>
      </c>
      <c r="W391" s="23">
        <f t="shared" si="110"/>
        <v>305.32224073915569</v>
      </c>
      <c r="X391" s="43">
        <f t="shared" si="121"/>
        <v>-0.92701671866024071</v>
      </c>
      <c r="Y391" s="23">
        <f t="shared" si="117"/>
        <v>172.41575999999998</v>
      </c>
      <c r="Z391" s="47">
        <f t="shared" si="118"/>
        <v>495.34284745513384</v>
      </c>
      <c r="AA391" s="6">
        <f t="shared" si="119"/>
        <v>0.93746721565826296</v>
      </c>
      <c r="AB391" s="4" t="s">
        <v>408</v>
      </c>
      <c r="AT391" s="1">
        <v>0.9</v>
      </c>
      <c r="AU391" s="1">
        <v>1</v>
      </c>
    </row>
    <row r="392" spans="2:47" x14ac:dyDescent="0.25">
      <c r="B392" s="16" t="s">
        <v>409</v>
      </c>
      <c r="C392" s="4">
        <v>387.36</v>
      </c>
      <c r="D392" s="8">
        <v>232.91</v>
      </c>
      <c r="E392" s="8">
        <v>116.24</v>
      </c>
      <c r="F392" s="15">
        <f t="shared" si="113"/>
        <v>260.30521642871469</v>
      </c>
      <c r="G392" s="8">
        <v>0.89</v>
      </c>
      <c r="H392" s="34">
        <v>314.6096</v>
      </c>
      <c r="I392" s="47">
        <f t="shared" si="120"/>
        <v>251.68768</v>
      </c>
      <c r="J392" s="15">
        <f t="shared" si="105"/>
        <v>188.76576</v>
      </c>
      <c r="K392" s="47">
        <f t="shared" si="107"/>
        <v>574.91481642871463</v>
      </c>
      <c r="L392" s="15">
        <f t="shared" si="106"/>
        <v>484.59767999999997</v>
      </c>
      <c r="M392" s="47">
        <f t="shared" si="111"/>
        <v>305.00576000000001</v>
      </c>
      <c r="N392" s="15">
        <f t="shared" si="112"/>
        <v>0.84290344613180912</v>
      </c>
      <c r="O392" s="4">
        <v>443.99</v>
      </c>
      <c r="Q392" s="14">
        <v>1</v>
      </c>
      <c r="R392" s="43">
        <f t="shared" si="108"/>
        <v>0</v>
      </c>
      <c r="S392" s="23">
        <f t="shared" si="114"/>
        <v>574.91481642871463</v>
      </c>
      <c r="T392" s="43">
        <f t="shared" si="115"/>
        <v>309.34145323231462</v>
      </c>
      <c r="U392" s="15">
        <f t="shared" si="116"/>
        <v>484.59767999999997</v>
      </c>
      <c r="V392" s="43">
        <f t="shared" si="109"/>
        <v>0</v>
      </c>
      <c r="W392" s="23">
        <f t="shared" si="110"/>
        <v>309.34145323231462</v>
      </c>
      <c r="X392" s="43">
        <f t="shared" si="121"/>
        <v>4.0192124931589319</v>
      </c>
      <c r="Y392" s="23">
        <f t="shared" si="117"/>
        <v>175.00576000000001</v>
      </c>
      <c r="Z392" s="47">
        <f t="shared" si="118"/>
        <v>515.2299753455344</v>
      </c>
      <c r="AA392" s="6">
        <f t="shared" si="119"/>
        <v>0.94054636412605619</v>
      </c>
      <c r="AB392" s="4" t="s">
        <v>409</v>
      </c>
      <c r="AT392" s="1">
        <v>0.9</v>
      </c>
      <c r="AU392" s="1">
        <v>1</v>
      </c>
    </row>
    <row r="393" spans="2:47" x14ac:dyDescent="0.25">
      <c r="B393" s="16" t="s">
        <v>410</v>
      </c>
      <c r="C393" s="4">
        <v>399.76</v>
      </c>
      <c r="D393" s="8">
        <v>222.29</v>
      </c>
      <c r="E393" s="8">
        <v>118.34</v>
      </c>
      <c r="F393" s="15">
        <f t="shared" si="113"/>
        <v>251.82771829169243</v>
      </c>
      <c r="G393" s="8">
        <v>0.88</v>
      </c>
      <c r="H393" s="34">
        <v>314.6096</v>
      </c>
      <c r="I393" s="47">
        <f t="shared" si="120"/>
        <v>251.68768</v>
      </c>
      <c r="J393" s="15">
        <f t="shared" si="105"/>
        <v>188.76576</v>
      </c>
      <c r="K393" s="47">
        <f t="shared" si="107"/>
        <v>566.43731829169246</v>
      </c>
      <c r="L393" s="15">
        <f t="shared" si="106"/>
        <v>473.97767999999996</v>
      </c>
      <c r="M393" s="47">
        <f t="shared" si="111"/>
        <v>307.10576000000003</v>
      </c>
      <c r="N393" s="15">
        <f t="shared" si="112"/>
        <v>0.8367698678989941</v>
      </c>
      <c r="O393" s="4">
        <v>446.19</v>
      </c>
      <c r="Q393" s="14">
        <v>1</v>
      </c>
      <c r="R393" s="43">
        <f t="shared" si="108"/>
        <v>0</v>
      </c>
      <c r="S393" s="23">
        <f t="shared" si="114"/>
        <v>566.43731829169246</v>
      </c>
      <c r="T393" s="43">
        <f t="shared" si="115"/>
        <v>310.15543589513584</v>
      </c>
      <c r="U393" s="15">
        <f t="shared" si="116"/>
        <v>473.97767999999996</v>
      </c>
      <c r="V393" s="43">
        <f t="shared" si="109"/>
        <v>0</v>
      </c>
      <c r="W393" s="23">
        <f t="shared" si="110"/>
        <v>310.15543589513584</v>
      </c>
      <c r="X393" s="43">
        <f t="shared" si="121"/>
        <v>0.81398266282121767</v>
      </c>
      <c r="Y393" s="23">
        <f t="shared" si="117"/>
        <v>177.10576000000003</v>
      </c>
      <c r="Z393" s="47">
        <f t="shared" si="118"/>
        <v>505.98546556532625</v>
      </c>
      <c r="AA393" s="6">
        <f t="shared" si="119"/>
        <v>0.93674168974485328</v>
      </c>
      <c r="AB393" s="4" t="s">
        <v>410</v>
      </c>
      <c r="AT393" s="1">
        <v>0.9</v>
      </c>
      <c r="AU393" s="1">
        <v>1</v>
      </c>
    </row>
    <row r="394" spans="2:47" x14ac:dyDescent="0.25">
      <c r="B394" s="16" t="s">
        <v>411</v>
      </c>
      <c r="C394" s="4">
        <v>345.38</v>
      </c>
      <c r="D394" s="8">
        <v>225.5</v>
      </c>
      <c r="E394" s="8">
        <v>119.03</v>
      </c>
      <c r="F394" s="15">
        <f t="shared" si="113"/>
        <v>254.98704065108876</v>
      </c>
      <c r="G394" s="8">
        <v>0.88</v>
      </c>
      <c r="H394" s="34">
        <v>314.6096</v>
      </c>
      <c r="I394" s="47">
        <f t="shared" si="120"/>
        <v>251.68768</v>
      </c>
      <c r="J394" s="15">
        <f t="shared" ref="J394:J457" si="122">SQRT((H394)^2-(I394)^2)</f>
        <v>188.76576</v>
      </c>
      <c r="K394" s="47">
        <f t="shared" si="107"/>
        <v>569.59664065108882</v>
      </c>
      <c r="L394" s="15">
        <f t="shared" si="106"/>
        <v>477.18768</v>
      </c>
      <c r="M394" s="47">
        <f t="shared" si="111"/>
        <v>307.79575999999997</v>
      </c>
      <c r="N394" s="15">
        <f t="shared" si="112"/>
        <v>0.83776421057283812</v>
      </c>
      <c r="O394" s="4">
        <v>446.37</v>
      </c>
      <c r="Q394" s="14">
        <v>1</v>
      </c>
      <c r="R394" s="43">
        <f t="shared" si="108"/>
        <v>0</v>
      </c>
      <c r="S394" s="23">
        <f t="shared" si="114"/>
        <v>569.59664065108882</v>
      </c>
      <c r="T394" s="43">
        <f t="shared" si="115"/>
        <v>311.01808805473553</v>
      </c>
      <c r="U394" s="15">
        <f t="shared" si="116"/>
        <v>477.18768</v>
      </c>
      <c r="V394" s="43">
        <f t="shared" si="109"/>
        <v>0</v>
      </c>
      <c r="W394" s="23">
        <f t="shared" si="110"/>
        <v>311.01808805473553</v>
      </c>
      <c r="X394" s="43">
        <f t="shared" si="121"/>
        <v>0.86265215959969055</v>
      </c>
      <c r="Y394" s="23">
        <f t="shared" si="117"/>
        <v>177.79575999999997</v>
      </c>
      <c r="Z394" s="47">
        <f t="shared" si="118"/>
        <v>509.23414478779796</v>
      </c>
      <c r="AA394" s="6">
        <f t="shared" si="119"/>
        <v>0.93706929294548391</v>
      </c>
      <c r="AB394" s="4" t="s">
        <v>411</v>
      </c>
      <c r="AT394" s="1">
        <v>0.9</v>
      </c>
      <c r="AU394" s="1">
        <v>1</v>
      </c>
    </row>
    <row r="395" spans="2:47" x14ac:dyDescent="0.25">
      <c r="B395" s="16" t="s">
        <v>412</v>
      </c>
      <c r="C395" s="4">
        <v>309.62</v>
      </c>
      <c r="D395" s="8">
        <v>227.69</v>
      </c>
      <c r="E395" s="8">
        <v>118.49</v>
      </c>
      <c r="F395" s="15">
        <f t="shared" si="113"/>
        <v>256.67609199144357</v>
      </c>
      <c r="G395" s="8">
        <v>0.88</v>
      </c>
      <c r="H395" s="34">
        <v>314.6096</v>
      </c>
      <c r="I395" s="47">
        <f t="shared" si="120"/>
        <v>251.68768</v>
      </c>
      <c r="J395" s="15">
        <f t="shared" si="122"/>
        <v>188.76576</v>
      </c>
      <c r="K395" s="47">
        <f t="shared" si="107"/>
        <v>571.28569199144363</v>
      </c>
      <c r="L395" s="15">
        <f t="shared" ref="L395:L458" si="123">D395+I395</f>
        <v>479.37768</v>
      </c>
      <c r="M395" s="47">
        <f t="shared" si="111"/>
        <v>307.25576000000001</v>
      </c>
      <c r="N395" s="15">
        <f t="shared" si="112"/>
        <v>0.83912075292650568</v>
      </c>
      <c r="O395" s="4">
        <v>445.86</v>
      </c>
      <c r="Q395" s="14">
        <v>1</v>
      </c>
      <c r="R395" s="43">
        <f t="shared" si="108"/>
        <v>0</v>
      </c>
      <c r="S395" s="23">
        <f t="shared" si="114"/>
        <v>571.28569199144363</v>
      </c>
      <c r="T395" s="43">
        <f t="shared" si="115"/>
        <v>310.74810022260823</v>
      </c>
      <c r="U395" s="15">
        <f t="shared" si="116"/>
        <v>479.37768</v>
      </c>
      <c r="V395" s="43">
        <f t="shared" si="109"/>
        <v>0</v>
      </c>
      <c r="W395" s="23">
        <f t="shared" si="110"/>
        <v>310.74810022260823</v>
      </c>
      <c r="X395" s="43">
        <f t="shared" si="121"/>
        <v>-0.26998783212729904</v>
      </c>
      <c r="Y395" s="23">
        <f t="shared" si="117"/>
        <v>177.25576000000001</v>
      </c>
      <c r="Z395" s="47">
        <f t="shared" si="118"/>
        <v>511.09936855308285</v>
      </c>
      <c r="AA395" s="6">
        <f t="shared" si="119"/>
        <v>0.93793440081351176</v>
      </c>
      <c r="AB395" s="4" t="s">
        <v>412</v>
      </c>
      <c r="AT395" s="1">
        <v>0.9</v>
      </c>
      <c r="AU395" s="1">
        <v>1</v>
      </c>
    </row>
    <row r="396" spans="2:47" x14ac:dyDescent="0.25">
      <c r="B396" s="16" t="s">
        <v>413</v>
      </c>
      <c r="C396" s="4">
        <v>354.06</v>
      </c>
      <c r="D396" s="8">
        <v>210.43</v>
      </c>
      <c r="E396" s="8">
        <v>118.06</v>
      </c>
      <c r="F396" s="15">
        <f t="shared" si="113"/>
        <v>241.28603047006266</v>
      </c>
      <c r="G396" s="8">
        <v>0.87</v>
      </c>
      <c r="H396" s="34">
        <v>314.6096</v>
      </c>
      <c r="I396" s="47">
        <f t="shared" si="120"/>
        <v>251.68768</v>
      </c>
      <c r="J396" s="15">
        <f t="shared" si="122"/>
        <v>188.76576</v>
      </c>
      <c r="K396" s="47">
        <f t="shared" ref="K396:K459" si="124">F396+H396</f>
        <v>555.89563047006266</v>
      </c>
      <c r="L396" s="15">
        <f t="shared" si="123"/>
        <v>462.11768000000001</v>
      </c>
      <c r="M396" s="47">
        <f t="shared" si="111"/>
        <v>306.82576</v>
      </c>
      <c r="N396" s="15">
        <f t="shared" si="112"/>
        <v>0.83130295449387781</v>
      </c>
      <c r="O396" s="4">
        <v>446.15</v>
      </c>
      <c r="Q396" s="14">
        <v>1</v>
      </c>
      <c r="R396" s="43">
        <f t="shared" si="108"/>
        <v>0</v>
      </c>
      <c r="S396" s="23">
        <f t="shared" si="114"/>
        <v>555.89563047006266</v>
      </c>
      <c r="T396" s="43">
        <f t="shared" si="115"/>
        <v>308.97767202036789</v>
      </c>
      <c r="U396" s="15">
        <f t="shared" si="116"/>
        <v>462.11768000000001</v>
      </c>
      <c r="V396" s="43">
        <f t="shared" si="109"/>
        <v>0</v>
      </c>
      <c r="W396" s="23">
        <f t="shared" si="110"/>
        <v>308.97767202036789</v>
      </c>
      <c r="X396" s="43">
        <f t="shared" si="121"/>
        <v>-1.770428202240339</v>
      </c>
      <c r="Y396" s="23">
        <f t="shared" si="117"/>
        <v>176.82576</v>
      </c>
      <c r="Z396" s="47">
        <f t="shared" si="118"/>
        <v>494.79298657939768</v>
      </c>
      <c r="AA396" s="6">
        <f t="shared" si="119"/>
        <v>0.93396166181479534</v>
      </c>
      <c r="AB396" s="4" t="s">
        <v>413</v>
      </c>
      <c r="AT396" s="1">
        <v>0.9</v>
      </c>
      <c r="AU396" s="1">
        <v>1</v>
      </c>
    </row>
    <row r="397" spans="2:47" x14ac:dyDescent="0.25">
      <c r="B397" s="16" t="s">
        <v>414</v>
      </c>
      <c r="C397" s="4">
        <v>328.22</v>
      </c>
      <c r="D397" s="8">
        <v>253.45</v>
      </c>
      <c r="E397" s="8">
        <v>119.95</v>
      </c>
      <c r="F397" s="15">
        <f t="shared" si="113"/>
        <v>280.40132845619689</v>
      </c>
      <c r="G397" s="8">
        <v>0.9</v>
      </c>
      <c r="H397" s="34">
        <v>314.6096</v>
      </c>
      <c r="I397" s="47">
        <f t="shared" si="120"/>
        <v>251.68768</v>
      </c>
      <c r="J397" s="15">
        <f t="shared" si="122"/>
        <v>188.76576</v>
      </c>
      <c r="K397" s="47">
        <f t="shared" si="124"/>
        <v>595.01092845619689</v>
      </c>
      <c r="L397" s="15">
        <f t="shared" si="123"/>
        <v>505.13767999999999</v>
      </c>
      <c r="M397" s="47">
        <f t="shared" si="111"/>
        <v>308.71575999999999</v>
      </c>
      <c r="N397" s="15">
        <f t="shared" si="112"/>
        <v>0.84895529786422552</v>
      </c>
      <c r="O397" s="4">
        <v>447.48</v>
      </c>
      <c r="Q397" s="14">
        <v>1</v>
      </c>
      <c r="R397" s="43">
        <f t="shared" si="108"/>
        <v>0</v>
      </c>
      <c r="S397" s="23">
        <f t="shared" si="114"/>
        <v>595.01092845619689</v>
      </c>
      <c r="T397" s="43">
        <f t="shared" si="115"/>
        <v>314.4422510199974</v>
      </c>
      <c r="U397" s="15">
        <f t="shared" si="116"/>
        <v>505.13767999999999</v>
      </c>
      <c r="V397" s="43">
        <f t="shared" si="109"/>
        <v>0</v>
      </c>
      <c r="W397" s="23">
        <f t="shared" si="110"/>
        <v>314.4422510199974</v>
      </c>
      <c r="X397" s="43">
        <f t="shared" si="121"/>
        <v>5.4645789996295093</v>
      </c>
      <c r="Y397" s="23">
        <f t="shared" si="117"/>
        <v>178.71575999999999</v>
      </c>
      <c r="Z397" s="47">
        <f t="shared" si="118"/>
        <v>535.82030441945744</v>
      </c>
      <c r="AA397" s="6">
        <f t="shared" si="119"/>
        <v>0.94273710016886914</v>
      </c>
      <c r="AB397" s="4" t="s">
        <v>414</v>
      </c>
      <c r="AT397" s="1">
        <v>0.9</v>
      </c>
      <c r="AU397" s="1">
        <v>1</v>
      </c>
    </row>
    <row r="398" spans="2:47" x14ac:dyDescent="0.25">
      <c r="B398" s="16" t="s">
        <v>415</v>
      </c>
      <c r="C398" s="4">
        <v>268.92</v>
      </c>
      <c r="D398" s="8">
        <v>214.94</v>
      </c>
      <c r="E398" s="8">
        <v>116.38</v>
      </c>
      <c r="F398" s="15">
        <f t="shared" si="113"/>
        <v>244.424851437001</v>
      </c>
      <c r="G398" s="8">
        <v>0.87</v>
      </c>
      <c r="H398" s="34">
        <v>314.6096</v>
      </c>
      <c r="I398" s="47">
        <f t="shared" si="120"/>
        <v>251.68768</v>
      </c>
      <c r="J398" s="15">
        <f t="shared" si="122"/>
        <v>188.76576</v>
      </c>
      <c r="K398" s="47">
        <f t="shared" si="124"/>
        <v>559.03445143700105</v>
      </c>
      <c r="L398" s="15">
        <f t="shared" si="123"/>
        <v>466.62768</v>
      </c>
      <c r="M398" s="47">
        <f t="shared" si="111"/>
        <v>305.14576</v>
      </c>
      <c r="N398" s="15">
        <f t="shared" si="112"/>
        <v>0.83470290390964463</v>
      </c>
      <c r="O398" s="4">
        <v>448.91</v>
      </c>
      <c r="Q398" s="14">
        <v>1</v>
      </c>
      <c r="R398" s="43">
        <f t="shared" ref="R398:R461" si="125">DEGREES(ACOS(Q398))</f>
        <v>0</v>
      </c>
      <c r="S398" s="23">
        <f t="shared" si="114"/>
        <v>559.03445143700105</v>
      </c>
      <c r="T398" s="43">
        <f t="shared" si="115"/>
        <v>307.86056283857835</v>
      </c>
      <c r="U398" s="15">
        <f t="shared" si="116"/>
        <v>466.62768</v>
      </c>
      <c r="V398" s="43">
        <f t="shared" ref="V398:V461" si="126">U398*SIN(ACOS(Q398))</f>
        <v>0</v>
      </c>
      <c r="W398" s="23">
        <f t="shared" ref="W398:W461" si="127">T398-V398</f>
        <v>307.86056283857835</v>
      </c>
      <c r="X398" s="43">
        <f t="shared" si="121"/>
        <v>-6.5816881814190538</v>
      </c>
      <c r="Y398" s="23">
        <f t="shared" si="117"/>
        <v>175.14576</v>
      </c>
      <c r="Z398" s="47">
        <f t="shared" si="118"/>
        <v>498.41491649845312</v>
      </c>
      <c r="AA398" s="6">
        <f t="shared" si="119"/>
        <v>0.9362233443537965</v>
      </c>
      <c r="AB398" s="4" t="s">
        <v>415</v>
      </c>
      <c r="AT398" s="1">
        <v>0.9</v>
      </c>
      <c r="AU398" s="1">
        <v>1</v>
      </c>
    </row>
    <row r="399" spans="2:47" x14ac:dyDescent="0.25">
      <c r="B399" s="16" t="s">
        <v>416</v>
      </c>
      <c r="C399" s="4">
        <v>393.94</v>
      </c>
      <c r="D399" s="8">
        <v>222.18</v>
      </c>
      <c r="E399" s="8">
        <v>114.28</v>
      </c>
      <c r="F399" s="15">
        <f t="shared" si="113"/>
        <v>249.84769520649976</v>
      </c>
      <c r="G399" s="8">
        <v>0.88</v>
      </c>
      <c r="H399" s="34">
        <v>314.6096</v>
      </c>
      <c r="I399" s="47">
        <f t="shared" si="120"/>
        <v>251.68768</v>
      </c>
      <c r="J399" s="15">
        <f t="shared" si="122"/>
        <v>188.76576</v>
      </c>
      <c r="K399" s="47">
        <f t="shared" si="124"/>
        <v>564.45729520649979</v>
      </c>
      <c r="L399" s="15">
        <f t="shared" si="123"/>
        <v>473.86768000000001</v>
      </c>
      <c r="M399" s="47">
        <f t="shared" si="111"/>
        <v>303.04575999999997</v>
      </c>
      <c r="N399" s="15">
        <f t="shared" si="112"/>
        <v>0.83951024111866834</v>
      </c>
      <c r="O399" s="4">
        <v>448.86</v>
      </c>
      <c r="Q399" s="14">
        <v>1</v>
      </c>
      <c r="R399" s="43">
        <f t="shared" si="125"/>
        <v>0</v>
      </c>
      <c r="S399" s="23">
        <f t="shared" si="114"/>
        <v>564.45729520649979</v>
      </c>
      <c r="T399" s="43">
        <f t="shared" si="115"/>
        <v>306.69440810561787</v>
      </c>
      <c r="U399" s="15">
        <f t="shared" si="116"/>
        <v>473.86768000000001</v>
      </c>
      <c r="V399" s="43">
        <f t="shared" si="126"/>
        <v>0</v>
      </c>
      <c r="W399" s="23">
        <f t="shared" si="127"/>
        <v>306.69440810561787</v>
      </c>
      <c r="X399" s="43">
        <f t="shared" si="121"/>
        <v>-1.1661547329604787</v>
      </c>
      <c r="Y399" s="23">
        <f t="shared" si="117"/>
        <v>173.04575999999997</v>
      </c>
      <c r="Z399" s="47">
        <f t="shared" si="118"/>
        <v>504.47538413936508</v>
      </c>
      <c r="AA399" s="6">
        <f t="shared" si="119"/>
        <v>0.93932765581499722</v>
      </c>
      <c r="AB399" s="4" t="s">
        <v>416</v>
      </c>
      <c r="AT399" s="1">
        <v>0.9</v>
      </c>
      <c r="AU399" s="1">
        <v>1</v>
      </c>
    </row>
    <row r="400" spans="2:47" x14ac:dyDescent="0.25">
      <c r="B400" s="16" t="s">
        <v>417</v>
      </c>
      <c r="C400" s="4">
        <v>342.24</v>
      </c>
      <c r="D400" s="8">
        <v>217.13</v>
      </c>
      <c r="E400" s="8">
        <v>116.1</v>
      </c>
      <c r="F400" s="15">
        <f t="shared" si="113"/>
        <v>246.22072800639674</v>
      </c>
      <c r="G400" s="8">
        <v>0.88</v>
      </c>
      <c r="H400" s="34">
        <v>314.6096</v>
      </c>
      <c r="I400" s="47">
        <f t="shared" si="120"/>
        <v>251.68768</v>
      </c>
      <c r="J400" s="15">
        <f t="shared" si="122"/>
        <v>188.76576</v>
      </c>
      <c r="K400" s="47">
        <f t="shared" si="124"/>
        <v>560.83032800639671</v>
      </c>
      <c r="L400" s="15">
        <f t="shared" si="123"/>
        <v>468.81768</v>
      </c>
      <c r="M400" s="47">
        <f t="shared" si="111"/>
        <v>304.86576000000002</v>
      </c>
      <c r="N400" s="15">
        <f t="shared" si="112"/>
        <v>0.83593496390703881</v>
      </c>
      <c r="O400" s="4">
        <v>448.96</v>
      </c>
      <c r="Q400" s="14">
        <v>1</v>
      </c>
      <c r="R400" s="43">
        <f t="shared" si="125"/>
        <v>0</v>
      </c>
      <c r="S400" s="23">
        <f t="shared" si="114"/>
        <v>560.83032800639671</v>
      </c>
      <c r="T400" s="43">
        <f t="shared" si="115"/>
        <v>307.7996746768589</v>
      </c>
      <c r="U400" s="15">
        <f t="shared" si="116"/>
        <v>468.81768</v>
      </c>
      <c r="V400" s="43">
        <f t="shared" si="126"/>
        <v>0</v>
      </c>
      <c r="W400" s="23">
        <f t="shared" si="127"/>
        <v>307.7996746768589</v>
      </c>
      <c r="X400" s="43">
        <f t="shared" si="121"/>
        <v>1.1052665712410317</v>
      </c>
      <c r="Y400" s="23">
        <f t="shared" si="117"/>
        <v>174.86576000000002</v>
      </c>
      <c r="Z400" s="47">
        <f t="shared" si="118"/>
        <v>500.36791573896903</v>
      </c>
      <c r="AA400" s="6">
        <f t="shared" si="119"/>
        <v>0.93694592569474799</v>
      </c>
      <c r="AB400" s="4" t="s">
        <v>417</v>
      </c>
      <c r="AT400" s="1">
        <v>0.9</v>
      </c>
      <c r="AU400" s="1">
        <v>1</v>
      </c>
    </row>
    <row r="401" spans="2:47" x14ac:dyDescent="0.25">
      <c r="B401" s="16" t="s">
        <v>418</v>
      </c>
      <c r="C401" s="4">
        <v>256.04000000000002</v>
      </c>
      <c r="D401" s="8">
        <v>221.05</v>
      </c>
      <c r="E401" s="8">
        <v>119.31</v>
      </c>
      <c r="F401" s="15">
        <f t="shared" si="113"/>
        <v>251.19311017621484</v>
      </c>
      <c r="G401" s="8">
        <v>0.87</v>
      </c>
      <c r="H401" s="34">
        <v>314.6096</v>
      </c>
      <c r="I401" s="47">
        <f t="shared" si="120"/>
        <v>251.68768</v>
      </c>
      <c r="J401" s="15">
        <f t="shared" si="122"/>
        <v>188.76576</v>
      </c>
      <c r="K401" s="47">
        <f t="shared" si="124"/>
        <v>565.80271017621487</v>
      </c>
      <c r="L401" s="15">
        <f t="shared" si="123"/>
        <v>472.73768000000001</v>
      </c>
      <c r="M401" s="47">
        <f t="shared" si="111"/>
        <v>308.07576</v>
      </c>
      <c r="N401" s="15">
        <f t="shared" si="112"/>
        <v>0.83551681796075083</v>
      </c>
      <c r="O401" s="4">
        <v>448.64</v>
      </c>
      <c r="Q401" s="14">
        <v>1</v>
      </c>
      <c r="R401" s="43">
        <f t="shared" si="125"/>
        <v>0</v>
      </c>
      <c r="S401" s="23">
        <f t="shared" si="114"/>
        <v>565.80271017621487</v>
      </c>
      <c r="T401" s="43">
        <f t="shared" si="115"/>
        <v>310.88871441557251</v>
      </c>
      <c r="U401" s="15">
        <f t="shared" si="116"/>
        <v>472.73768000000001</v>
      </c>
      <c r="V401" s="43">
        <f t="shared" si="126"/>
        <v>0</v>
      </c>
      <c r="W401" s="23">
        <f t="shared" si="127"/>
        <v>310.88871441557251</v>
      </c>
      <c r="X401" s="43">
        <f t="shared" si="121"/>
        <v>3.089039738713609</v>
      </c>
      <c r="Y401" s="23">
        <f t="shared" si="117"/>
        <v>178.07576</v>
      </c>
      <c r="Z401" s="47">
        <f t="shared" si="118"/>
        <v>505.16521098682165</v>
      </c>
      <c r="AA401" s="6">
        <f t="shared" si="119"/>
        <v>0.9358080677735594</v>
      </c>
      <c r="AB401" s="4" t="s">
        <v>418</v>
      </c>
      <c r="AT401" s="1">
        <v>0.9</v>
      </c>
      <c r="AU401" s="1">
        <v>1</v>
      </c>
    </row>
    <row r="402" spans="2:47" x14ac:dyDescent="0.25">
      <c r="B402" s="16" t="s">
        <v>419</v>
      </c>
      <c r="C402" s="4">
        <v>344.3</v>
      </c>
      <c r="D402" s="8">
        <v>227.19</v>
      </c>
      <c r="E402" s="8">
        <v>118.75</v>
      </c>
      <c r="F402" s="15">
        <f t="shared" si="113"/>
        <v>256.35299608157499</v>
      </c>
      <c r="G402" s="8">
        <v>0.88</v>
      </c>
      <c r="H402" s="34">
        <v>314.6096</v>
      </c>
      <c r="I402" s="47">
        <f t="shared" si="120"/>
        <v>251.68768</v>
      </c>
      <c r="J402" s="15">
        <f t="shared" si="122"/>
        <v>188.76576</v>
      </c>
      <c r="K402" s="47">
        <f t="shared" si="124"/>
        <v>570.96259608157493</v>
      </c>
      <c r="L402" s="15">
        <f t="shared" si="123"/>
        <v>478.87768</v>
      </c>
      <c r="M402" s="47">
        <f t="shared" si="111"/>
        <v>307.51576</v>
      </c>
      <c r="N402" s="15">
        <f t="shared" si="112"/>
        <v>0.83871987987735275</v>
      </c>
      <c r="O402" s="4">
        <v>449.29</v>
      </c>
      <c r="Q402" s="14">
        <v>1</v>
      </c>
      <c r="R402" s="43">
        <f t="shared" si="125"/>
        <v>0</v>
      </c>
      <c r="S402" s="23">
        <f t="shared" si="114"/>
        <v>570.96259608157493</v>
      </c>
      <c r="T402" s="43">
        <f t="shared" si="115"/>
        <v>310.92515775026834</v>
      </c>
      <c r="U402" s="15">
        <f t="shared" si="116"/>
        <v>478.87768</v>
      </c>
      <c r="V402" s="43">
        <f t="shared" si="126"/>
        <v>0</v>
      </c>
      <c r="W402" s="23">
        <f t="shared" si="127"/>
        <v>310.92515775026834</v>
      </c>
      <c r="X402" s="43">
        <f t="shared" si="121"/>
        <v>3.6443334695832164E-2</v>
      </c>
      <c r="Y402" s="23">
        <f t="shared" si="117"/>
        <v>177.51576</v>
      </c>
      <c r="Z402" s="47">
        <f t="shared" si="118"/>
        <v>510.72074311756717</v>
      </c>
      <c r="AA402" s="6">
        <f t="shared" si="119"/>
        <v>0.93765073467901627</v>
      </c>
      <c r="AB402" s="4" t="s">
        <v>419</v>
      </c>
      <c r="AT402" s="1">
        <v>0.9</v>
      </c>
      <c r="AU402" s="1">
        <v>1</v>
      </c>
    </row>
    <row r="403" spans="2:47" x14ac:dyDescent="0.25">
      <c r="B403" s="16" t="s">
        <v>420</v>
      </c>
      <c r="C403" s="4">
        <v>310.06</v>
      </c>
      <c r="D403" s="8">
        <v>217.75</v>
      </c>
      <c r="E403" s="8">
        <v>119.7</v>
      </c>
      <c r="F403" s="15">
        <f t="shared" si="113"/>
        <v>248.48169449679787</v>
      </c>
      <c r="G403" s="8">
        <v>0.87</v>
      </c>
      <c r="H403" s="34">
        <v>314.6096</v>
      </c>
      <c r="I403" s="47">
        <f t="shared" si="120"/>
        <v>251.68768</v>
      </c>
      <c r="J403" s="15">
        <f t="shared" si="122"/>
        <v>188.76576</v>
      </c>
      <c r="K403" s="47">
        <f t="shared" si="124"/>
        <v>563.0912944967979</v>
      </c>
      <c r="L403" s="15">
        <f t="shared" si="123"/>
        <v>469.43768</v>
      </c>
      <c r="M403" s="47">
        <f t="shared" ref="M403:M466" si="128">E403+J403</f>
        <v>308.46575999999999</v>
      </c>
      <c r="N403" s="15">
        <f t="shared" si="112"/>
        <v>0.83367951980062005</v>
      </c>
      <c r="O403" s="4">
        <v>450.28</v>
      </c>
      <c r="Q403" s="14">
        <v>1</v>
      </c>
      <c r="R403" s="43">
        <f t="shared" si="125"/>
        <v>0</v>
      </c>
      <c r="S403" s="23">
        <f t="shared" si="114"/>
        <v>563.0912944967979</v>
      </c>
      <c r="T403" s="43">
        <f t="shared" si="115"/>
        <v>310.96634952080774</v>
      </c>
      <c r="U403" s="15">
        <f t="shared" si="116"/>
        <v>469.43768</v>
      </c>
      <c r="V403" s="43">
        <f t="shared" si="126"/>
        <v>0</v>
      </c>
      <c r="W403" s="23">
        <f t="shared" si="127"/>
        <v>310.96634952080774</v>
      </c>
      <c r="X403" s="43">
        <f t="shared" si="121"/>
        <v>4.1191770539398931E-2</v>
      </c>
      <c r="Y403" s="23">
        <f t="shared" si="117"/>
        <v>178.46575999999999</v>
      </c>
      <c r="Z403" s="47">
        <f t="shared" si="118"/>
        <v>502.21684847898121</v>
      </c>
      <c r="AA403" s="6">
        <f t="shared" si="119"/>
        <v>0.93473104580569821</v>
      </c>
      <c r="AB403" s="4" t="s">
        <v>420</v>
      </c>
      <c r="AT403" s="1">
        <v>0.9</v>
      </c>
      <c r="AU403" s="1">
        <v>1</v>
      </c>
    </row>
    <row r="404" spans="2:47" x14ac:dyDescent="0.25">
      <c r="B404" s="16" t="s">
        <v>421</v>
      </c>
      <c r="C404" s="4">
        <v>331.2</v>
      </c>
      <c r="D404" s="8">
        <v>231.38</v>
      </c>
      <c r="E404" s="8">
        <v>122.45</v>
      </c>
      <c r="F404" s="15">
        <f t="shared" si="113"/>
        <v>261.78370251029759</v>
      </c>
      <c r="G404" s="8">
        <v>0.88</v>
      </c>
      <c r="H404" s="34">
        <v>314.6096</v>
      </c>
      <c r="I404" s="47">
        <f t="shared" si="120"/>
        <v>251.68768</v>
      </c>
      <c r="J404" s="15">
        <f t="shared" si="122"/>
        <v>188.76576</v>
      </c>
      <c r="K404" s="47">
        <f t="shared" si="124"/>
        <v>576.39330251029764</v>
      </c>
      <c r="L404" s="15">
        <f t="shared" si="123"/>
        <v>483.06768</v>
      </c>
      <c r="M404" s="47">
        <f t="shared" si="128"/>
        <v>311.21575999999999</v>
      </c>
      <c r="N404" s="15">
        <f t="shared" si="112"/>
        <v>0.83808690679810538</v>
      </c>
      <c r="O404" s="4">
        <v>450.68</v>
      </c>
      <c r="Q404" s="14">
        <v>1</v>
      </c>
      <c r="R404" s="43">
        <f t="shared" si="125"/>
        <v>0</v>
      </c>
      <c r="S404" s="23">
        <f t="shared" si="114"/>
        <v>576.39330251029764</v>
      </c>
      <c r="T404" s="43">
        <f t="shared" si="115"/>
        <v>314.44372424671656</v>
      </c>
      <c r="U404" s="15">
        <f t="shared" si="116"/>
        <v>483.06768</v>
      </c>
      <c r="V404" s="43">
        <f t="shared" si="126"/>
        <v>0</v>
      </c>
      <c r="W404" s="23">
        <f t="shared" si="127"/>
        <v>314.44372424671656</v>
      </c>
      <c r="X404" s="43">
        <f t="shared" si="121"/>
        <v>3.4773747259088168</v>
      </c>
      <c r="Y404" s="23">
        <f t="shared" si="117"/>
        <v>181.21575999999999</v>
      </c>
      <c r="Z404" s="47">
        <f t="shared" si="118"/>
        <v>515.93946847761129</v>
      </c>
      <c r="AA404" s="6">
        <f t="shared" si="119"/>
        <v>0.93628750951229522</v>
      </c>
      <c r="AB404" s="4" t="s">
        <v>421</v>
      </c>
      <c r="AT404" s="1">
        <v>0.9</v>
      </c>
      <c r="AU404" s="1">
        <v>1</v>
      </c>
    </row>
    <row r="405" spans="2:47" x14ac:dyDescent="0.25">
      <c r="B405" s="16" t="s">
        <v>422</v>
      </c>
      <c r="C405" s="4">
        <v>345.86</v>
      </c>
      <c r="D405" s="8">
        <v>220.23</v>
      </c>
      <c r="E405" s="8">
        <v>120.84</v>
      </c>
      <c r="F405" s="15">
        <f t="shared" si="113"/>
        <v>251.20421672416248</v>
      </c>
      <c r="G405" s="8">
        <v>0.87</v>
      </c>
      <c r="H405" s="34">
        <v>314.6096</v>
      </c>
      <c r="I405" s="47">
        <f t="shared" si="120"/>
        <v>251.68768</v>
      </c>
      <c r="J405" s="15">
        <f t="shared" si="122"/>
        <v>188.76576</v>
      </c>
      <c r="K405" s="47">
        <f t="shared" si="124"/>
        <v>565.81381672416251</v>
      </c>
      <c r="L405" s="15">
        <f t="shared" si="123"/>
        <v>471.91768000000002</v>
      </c>
      <c r="M405" s="47">
        <f t="shared" si="128"/>
        <v>309.60576000000003</v>
      </c>
      <c r="N405" s="15">
        <f t="shared" si="112"/>
        <v>0.834051177350557</v>
      </c>
      <c r="O405" s="4">
        <v>451.08</v>
      </c>
      <c r="Q405" s="14">
        <v>1</v>
      </c>
      <c r="R405" s="43">
        <f t="shared" si="125"/>
        <v>0</v>
      </c>
      <c r="S405" s="23">
        <f t="shared" si="114"/>
        <v>565.81381672416251</v>
      </c>
      <c r="T405" s="43">
        <f t="shared" si="115"/>
        <v>312.15217202412953</v>
      </c>
      <c r="U405" s="15">
        <f t="shared" si="116"/>
        <v>471.91768000000002</v>
      </c>
      <c r="V405" s="43">
        <f t="shared" si="126"/>
        <v>0</v>
      </c>
      <c r="W405" s="23">
        <f t="shared" si="127"/>
        <v>312.15217202412953</v>
      </c>
      <c r="X405" s="43">
        <f t="shared" si="121"/>
        <v>-2.2915522225870291</v>
      </c>
      <c r="Y405" s="23">
        <f t="shared" si="117"/>
        <v>179.60576000000003</v>
      </c>
      <c r="Z405" s="47">
        <f t="shared" si="118"/>
        <v>504.94012092698676</v>
      </c>
      <c r="AA405" s="6">
        <f t="shared" si="119"/>
        <v>0.93460127338195464</v>
      </c>
      <c r="AB405" s="4" t="s">
        <v>422</v>
      </c>
      <c r="AT405" s="1">
        <v>0.9</v>
      </c>
      <c r="AU405" s="1">
        <v>1</v>
      </c>
    </row>
    <row r="406" spans="2:47" x14ac:dyDescent="0.25">
      <c r="B406" s="16" t="s">
        <v>423</v>
      </c>
      <c r="C406" s="4">
        <v>270.22000000000003</v>
      </c>
      <c r="D406" s="8">
        <v>240.53</v>
      </c>
      <c r="E406" s="8">
        <v>122.17</v>
      </c>
      <c r="F406" s="15">
        <f t="shared" si="113"/>
        <v>269.77803802385398</v>
      </c>
      <c r="G406" s="8">
        <v>0.89</v>
      </c>
      <c r="H406" s="34">
        <v>314.6096</v>
      </c>
      <c r="I406" s="47">
        <f t="shared" si="120"/>
        <v>251.68768</v>
      </c>
      <c r="J406" s="15">
        <f t="shared" si="122"/>
        <v>188.76576</v>
      </c>
      <c r="K406" s="47">
        <f t="shared" si="124"/>
        <v>584.38763802385392</v>
      </c>
      <c r="L406" s="15">
        <f t="shared" si="123"/>
        <v>492.21767999999997</v>
      </c>
      <c r="M406" s="47">
        <f t="shared" si="128"/>
        <v>310.93576000000002</v>
      </c>
      <c r="N406" s="15">
        <f t="shared" ref="N406:N469" si="129">L406/K406</f>
        <v>0.84227941861410205</v>
      </c>
      <c r="O406" s="4">
        <v>449.55</v>
      </c>
      <c r="Q406" s="14">
        <v>1</v>
      </c>
      <c r="R406" s="43">
        <f t="shared" si="125"/>
        <v>0</v>
      </c>
      <c r="S406" s="23">
        <f t="shared" si="114"/>
        <v>584.38763802385392</v>
      </c>
      <c r="T406" s="43">
        <f t="shared" si="115"/>
        <v>315.00899506286567</v>
      </c>
      <c r="U406" s="15">
        <f t="shared" si="116"/>
        <v>492.21767999999997</v>
      </c>
      <c r="V406" s="43">
        <f t="shared" si="126"/>
        <v>0</v>
      </c>
      <c r="W406" s="23">
        <f t="shared" si="127"/>
        <v>315.00899506286567</v>
      </c>
      <c r="X406" s="43">
        <f t="shared" si="121"/>
        <v>2.8568230387361382</v>
      </c>
      <c r="Y406" s="23">
        <f t="shared" si="117"/>
        <v>180.93576000000002</v>
      </c>
      <c r="Z406" s="47">
        <f t="shared" si="118"/>
        <v>524.41967330694217</v>
      </c>
      <c r="AA406" s="6">
        <f t="shared" si="119"/>
        <v>0.93859499376924704</v>
      </c>
      <c r="AB406" s="4" t="s">
        <v>423</v>
      </c>
      <c r="AT406" s="1">
        <v>0.9</v>
      </c>
      <c r="AU406" s="1">
        <v>1</v>
      </c>
    </row>
    <row r="407" spans="2:47" x14ac:dyDescent="0.25">
      <c r="B407" s="16" t="s">
        <v>424</v>
      </c>
      <c r="C407" s="4">
        <v>284.02</v>
      </c>
      <c r="D407" s="8">
        <v>250.42</v>
      </c>
      <c r="E407" s="8">
        <v>121.52</v>
      </c>
      <c r="F407" s="15">
        <f t="shared" si="113"/>
        <v>278.34742104068431</v>
      </c>
      <c r="G407" s="8">
        <v>0.89</v>
      </c>
      <c r="H407" s="34">
        <v>314.6096</v>
      </c>
      <c r="I407" s="47">
        <f t="shared" si="120"/>
        <v>251.68768</v>
      </c>
      <c r="J407" s="15">
        <f t="shared" si="122"/>
        <v>188.76576</v>
      </c>
      <c r="K407" s="47">
        <f t="shared" si="124"/>
        <v>592.95702104068437</v>
      </c>
      <c r="L407" s="15">
        <f t="shared" si="123"/>
        <v>502.10767999999996</v>
      </c>
      <c r="M407" s="47">
        <f t="shared" si="128"/>
        <v>310.28575999999998</v>
      </c>
      <c r="N407" s="15">
        <f t="shared" si="129"/>
        <v>0.84678595949292079</v>
      </c>
      <c r="O407" s="4">
        <v>449.62</v>
      </c>
      <c r="Q407" s="14">
        <v>1</v>
      </c>
      <c r="R407" s="43">
        <f t="shared" si="125"/>
        <v>0</v>
      </c>
      <c r="S407" s="23">
        <f t="shared" si="114"/>
        <v>592.95702104068437</v>
      </c>
      <c r="T407" s="43">
        <f t="shared" si="115"/>
        <v>315.4138653998271</v>
      </c>
      <c r="U407" s="15">
        <f t="shared" si="116"/>
        <v>502.10767999999996</v>
      </c>
      <c r="V407" s="43">
        <f t="shared" si="126"/>
        <v>0</v>
      </c>
      <c r="W407" s="23">
        <f t="shared" si="127"/>
        <v>315.4138653998271</v>
      </c>
      <c r="X407" s="43">
        <f t="shared" si="121"/>
        <v>0.40487033696143726</v>
      </c>
      <c r="Y407" s="23">
        <f t="shared" si="117"/>
        <v>180.28575999999998</v>
      </c>
      <c r="Z407" s="47">
        <f t="shared" si="118"/>
        <v>533.49327790869108</v>
      </c>
      <c r="AA407" s="6">
        <f t="shared" si="119"/>
        <v>0.94116964691340899</v>
      </c>
      <c r="AB407" s="4" t="s">
        <v>424</v>
      </c>
      <c r="AT407" s="1">
        <v>0.9</v>
      </c>
      <c r="AU407" s="1">
        <v>1</v>
      </c>
    </row>
    <row r="408" spans="2:47" x14ac:dyDescent="0.25">
      <c r="B408" s="16" t="s">
        <v>425</v>
      </c>
      <c r="C408" s="4">
        <v>361</v>
      </c>
      <c r="D408" s="8">
        <v>251.49</v>
      </c>
      <c r="E408" s="8">
        <v>119.7</v>
      </c>
      <c r="F408" s="15">
        <f t="shared" si="113"/>
        <v>278.52344623029495</v>
      </c>
      <c r="G408" s="8">
        <v>0.9</v>
      </c>
      <c r="H408" s="34">
        <v>314.6096</v>
      </c>
      <c r="I408" s="47">
        <f t="shared" si="120"/>
        <v>251.68768</v>
      </c>
      <c r="J408" s="15">
        <f t="shared" si="122"/>
        <v>188.76576</v>
      </c>
      <c r="K408" s="47">
        <f t="shared" si="124"/>
        <v>593.13304623029489</v>
      </c>
      <c r="L408" s="15">
        <f t="shared" si="123"/>
        <v>503.17768000000001</v>
      </c>
      <c r="M408" s="47">
        <f t="shared" si="128"/>
        <v>308.46575999999999</v>
      </c>
      <c r="N408" s="15">
        <f t="shared" si="129"/>
        <v>0.84833863700224843</v>
      </c>
      <c r="O408" s="4">
        <v>448.54</v>
      </c>
      <c r="Q408" s="14">
        <v>1</v>
      </c>
      <c r="R408" s="43">
        <f t="shared" si="125"/>
        <v>0</v>
      </c>
      <c r="S408" s="23">
        <f t="shared" si="114"/>
        <v>593.13304623029489</v>
      </c>
      <c r="T408" s="43">
        <f t="shared" si="115"/>
        <v>314.03667441916195</v>
      </c>
      <c r="U408" s="15">
        <f t="shared" si="116"/>
        <v>503.17768000000001</v>
      </c>
      <c r="V408" s="43">
        <f t="shared" si="126"/>
        <v>0</v>
      </c>
      <c r="W408" s="23">
        <f t="shared" si="127"/>
        <v>314.03667441916195</v>
      </c>
      <c r="X408" s="43">
        <f t="shared" si="121"/>
        <v>-1.3771909806651479</v>
      </c>
      <c r="Y408" s="23">
        <f t="shared" si="117"/>
        <v>178.46575999999999</v>
      </c>
      <c r="Z408" s="47">
        <f t="shared" si="118"/>
        <v>533.88931918756339</v>
      </c>
      <c r="AA408" s="6">
        <f t="shared" si="119"/>
        <v>0.94247564413856744</v>
      </c>
      <c r="AB408" s="4" t="s">
        <v>425</v>
      </c>
      <c r="AT408" s="1">
        <v>0.9</v>
      </c>
      <c r="AU408" s="1">
        <v>1</v>
      </c>
    </row>
    <row r="409" spans="2:47" x14ac:dyDescent="0.25">
      <c r="B409" s="16" t="s">
        <v>426</v>
      </c>
      <c r="C409" s="4">
        <v>268.32</v>
      </c>
      <c r="D409" s="8">
        <v>238.95</v>
      </c>
      <c r="E409" s="8">
        <v>120.33</v>
      </c>
      <c r="F409" s="15">
        <f t="shared" si="113"/>
        <v>267.5376822057035</v>
      </c>
      <c r="G409" s="8">
        <v>0.89</v>
      </c>
      <c r="H409" s="34">
        <v>314.6096</v>
      </c>
      <c r="I409" s="47">
        <f t="shared" si="120"/>
        <v>251.68768</v>
      </c>
      <c r="J409" s="15">
        <f t="shared" si="122"/>
        <v>188.76576</v>
      </c>
      <c r="K409" s="47">
        <f t="shared" si="124"/>
        <v>582.1472822057035</v>
      </c>
      <c r="L409" s="15">
        <f t="shared" si="123"/>
        <v>490.63767999999999</v>
      </c>
      <c r="M409" s="47">
        <f t="shared" si="128"/>
        <v>309.09575999999998</v>
      </c>
      <c r="N409" s="15">
        <f t="shared" si="129"/>
        <v>0.84280678618135618</v>
      </c>
      <c r="O409" s="4">
        <v>448.21</v>
      </c>
      <c r="Q409" s="14">
        <v>1</v>
      </c>
      <c r="R409" s="43">
        <f t="shared" si="125"/>
        <v>0</v>
      </c>
      <c r="S409" s="23">
        <f t="shared" si="114"/>
        <v>582.1472822057035</v>
      </c>
      <c r="T409" s="43">
        <f t="shared" si="115"/>
        <v>313.32112144524291</v>
      </c>
      <c r="U409" s="15">
        <f t="shared" si="116"/>
        <v>490.63767999999999</v>
      </c>
      <c r="V409" s="43">
        <f t="shared" si="126"/>
        <v>0</v>
      </c>
      <c r="W409" s="23">
        <f t="shared" si="127"/>
        <v>313.32112144524291</v>
      </c>
      <c r="X409" s="43">
        <f t="shared" si="121"/>
        <v>-0.7155529739190456</v>
      </c>
      <c r="Y409" s="23">
        <f t="shared" si="117"/>
        <v>179.09575999999998</v>
      </c>
      <c r="Z409" s="47">
        <f t="shared" si="118"/>
        <v>522.30319191611306</v>
      </c>
      <c r="AA409" s="6">
        <f t="shared" si="119"/>
        <v>0.93937331341984431</v>
      </c>
      <c r="AB409" s="4" t="s">
        <v>426</v>
      </c>
      <c r="AT409" s="1">
        <v>0.9</v>
      </c>
      <c r="AU409" s="1">
        <v>1</v>
      </c>
    </row>
    <row r="410" spans="2:47" x14ac:dyDescent="0.25">
      <c r="B410" s="16" t="s">
        <v>427</v>
      </c>
      <c r="C410" s="4">
        <v>313.60000000000002</v>
      </c>
      <c r="D410" s="8">
        <v>224.19</v>
      </c>
      <c r="E410" s="8">
        <v>121.62</v>
      </c>
      <c r="F410" s="15">
        <f t="shared" si="113"/>
        <v>255.05407367850449</v>
      </c>
      <c r="G410" s="8">
        <v>0.87</v>
      </c>
      <c r="H410" s="34">
        <v>314.6096</v>
      </c>
      <c r="I410" s="47">
        <f t="shared" si="120"/>
        <v>251.68768</v>
      </c>
      <c r="J410" s="15">
        <f t="shared" si="122"/>
        <v>188.76576</v>
      </c>
      <c r="K410" s="47">
        <f t="shared" si="124"/>
        <v>569.66367367850444</v>
      </c>
      <c r="L410" s="15">
        <f t="shared" si="123"/>
        <v>475.87768</v>
      </c>
      <c r="M410" s="47">
        <f t="shared" si="128"/>
        <v>310.38576</v>
      </c>
      <c r="N410" s="15">
        <f t="shared" si="129"/>
        <v>0.83536602733873189</v>
      </c>
      <c r="O410" s="4">
        <v>448.3</v>
      </c>
      <c r="Q410" s="14">
        <v>1</v>
      </c>
      <c r="R410" s="43">
        <f t="shared" si="125"/>
        <v>0</v>
      </c>
      <c r="S410" s="23">
        <f t="shared" si="114"/>
        <v>569.66367367850444</v>
      </c>
      <c r="T410" s="43">
        <f t="shared" si="115"/>
        <v>313.14075874390289</v>
      </c>
      <c r="U410" s="15">
        <f t="shared" si="116"/>
        <v>475.87768</v>
      </c>
      <c r="V410" s="43">
        <f t="shared" si="126"/>
        <v>0</v>
      </c>
      <c r="W410" s="23">
        <f t="shared" si="127"/>
        <v>313.14075874390289</v>
      </c>
      <c r="X410" s="43">
        <f t="shared" si="121"/>
        <v>-0.18036270134001597</v>
      </c>
      <c r="Y410" s="23">
        <f t="shared" si="117"/>
        <v>180.38576</v>
      </c>
      <c r="Z410" s="47">
        <f t="shared" si="118"/>
        <v>508.91903946792951</v>
      </c>
      <c r="AA410" s="6">
        <f t="shared" si="119"/>
        <v>0.93507541100746794</v>
      </c>
      <c r="AB410" s="4" t="s">
        <v>427</v>
      </c>
      <c r="AT410" s="1">
        <v>0.9</v>
      </c>
      <c r="AU410" s="1">
        <v>1</v>
      </c>
    </row>
    <row r="411" spans="2:47" x14ac:dyDescent="0.25">
      <c r="B411" s="16" t="s">
        <v>428</v>
      </c>
      <c r="C411" s="4">
        <v>349.88</v>
      </c>
      <c r="D411" s="8">
        <v>239.09</v>
      </c>
      <c r="E411" s="8">
        <v>121.65</v>
      </c>
      <c r="F411" s="15">
        <f t="shared" si="113"/>
        <v>268.25873816149959</v>
      </c>
      <c r="G411" s="8">
        <v>0.88</v>
      </c>
      <c r="H411" s="34">
        <v>314.6096</v>
      </c>
      <c r="I411" s="47">
        <f t="shared" si="120"/>
        <v>251.68768</v>
      </c>
      <c r="J411" s="15">
        <f t="shared" si="122"/>
        <v>188.76576</v>
      </c>
      <c r="K411" s="47">
        <f t="shared" si="124"/>
        <v>582.86833816149965</v>
      </c>
      <c r="L411" s="15">
        <f t="shared" si="123"/>
        <v>490.77768000000003</v>
      </c>
      <c r="M411" s="47">
        <f t="shared" si="128"/>
        <v>310.41575999999998</v>
      </c>
      <c r="N411" s="15">
        <f t="shared" si="129"/>
        <v>0.8420043565036065</v>
      </c>
      <c r="O411" s="4">
        <v>448.98</v>
      </c>
      <c r="Q411" s="14">
        <v>1</v>
      </c>
      <c r="R411" s="43">
        <f t="shared" si="125"/>
        <v>0</v>
      </c>
      <c r="S411" s="23">
        <f t="shared" si="114"/>
        <v>582.86833816149965</v>
      </c>
      <c r="T411" s="43">
        <f t="shared" si="115"/>
        <v>314.44040523597772</v>
      </c>
      <c r="U411" s="15">
        <f t="shared" si="116"/>
        <v>490.77768000000003</v>
      </c>
      <c r="V411" s="43">
        <f t="shared" si="126"/>
        <v>0</v>
      </c>
      <c r="W411" s="23">
        <f t="shared" si="127"/>
        <v>314.44040523597772</v>
      </c>
      <c r="X411" s="43">
        <f t="shared" si="121"/>
        <v>1.2996464920748281</v>
      </c>
      <c r="Y411" s="23">
        <f t="shared" si="117"/>
        <v>180.41575999999998</v>
      </c>
      <c r="Z411" s="47">
        <f t="shared" si="118"/>
        <v>522.88868570907141</v>
      </c>
      <c r="AA411" s="6">
        <f t="shared" si="119"/>
        <v>0.93858921298798659</v>
      </c>
      <c r="AB411" s="4" t="s">
        <v>428</v>
      </c>
      <c r="AT411" s="1">
        <v>0.9</v>
      </c>
      <c r="AU411" s="1">
        <v>1</v>
      </c>
    </row>
    <row r="412" spans="2:47" x14ac:dyDescent="0.25">
      <c r="B412" s="16" t="s">
        <v>429</v>
      </c>
      <c r="C412" s="4">
        <v>364.92</v>
      </c>
      <c r="D412" s="8">
        <v>245.87</v>
      </c>
      <c r="E412" s="8">
        <v>122.12</v>
      </c>
      <c r="F412" s="15">
        <f t="shared" si="113"/>
        <v>274.5275055436158</v>
      </c>
      <c r="G412" s="8">
        <v>0.89</v>
      </c>
      <c r="H412" s="34">
        <v>314.6096</v>
      </c>
      <c r="I412" s="47">
        <f t="shared" si="120"/>
        <v>251.68768</v>
      </c>
      <c r="J412" s="15">
        <f t="shared" si="122"/>
        <v>188.76576</v>
      </c>
      <c r="K412" s="47">
        <f t="shared" si="124"/>
        <v>589.1371055436158</v>
      </c>
      <c r="L412" s="15">
        <f t="shared" si="123"/>
        <v>497.55768</v>
      </c>
      <c r="M412" s="47">
        <f t="shared" si="128"/>
        <v>310.88576</v>
      </c>
      <c r="N412" s="15">
        <f t="shared" si="129"/>
        <v>0.84455328873045177</v>
      </c>
      <c r="O412" s="4">
        <v>449.64</v>
      </c>
      <c r="Q412" s="14">
        <v>1</v>
      </c>
      <c r="R412" s="43">
        <f t="shared" si="125"/>
        <v>0</v>
      </c>
      <c r="S412" s="23">
        <f t="shared" si="114"/>
        <v>589.1371055436158</v>
      </c>
      <c r="T412" s="43">
        <f t="shared" si="115"/>
        <v>315.46613796305792</v>
      </c>
      <c r="U412" s="15">
        <f t="shared" si="116"/>
        <v>497.55768</v>
      </c>
      <c r="V412" s="43">
        <f t="shared" si="126"/>
        <v>0</v>
      </c>
      <c r="W412" s="23">
        <f t="shared" si="127"/>
        <v>315.46613796305792</v>
      </c>
      <c r="X412" s="43">
        <f t="shared" si="121"/>
        <v>1.0257327270801966</v>
      </c>
      <c r="Y412" s="23">
        <f t="shared" si="117"/>
        <v>180.88576</v>
      </c>
      <c r="Z412" s="47">
        <f t="shared" si="118"/>
        <v>529.41789079871489</v>
      </c>
      <c r="AA412" s="6">
        <f t="shared" si="119"/>
        <v>0.93982029819459167</v>
      </c>
      <c r="AB412" s="4" t="s">
        <v>429</v>
      </c>
      <c r="AT412" s="1">
        <v>0.9</v>
      </c>
      <c r="AU412" s="1">
        <v>1</v>
      </c>
    </row>
    <row r="413" spans="2:47" x14ac:dyDescent="0.25">
      <c r="B413" s="16" t="s">
        <v>430</v>
      </c>
      <c r="C413" s="4">
        <v>487.04</v>
      </c>
      <c r="D413" s="8">
        <v>241.61</v>
      </c>
      <c r="E413" s="8">
        <v>124.8</v>
      </c>
      <c r="F413" s="15">
        <f t="shared" si="113"/>
        <v>271.93828730063007</v>
      </c>
      <c r="G413" s="8">
        <v>0.88</v>
      </c>
      <c r="H413" s="34">
        <v>314.6096</v>
      </c>
      <c r="I413" s="47">
        <f t="shared" si="120"/>
        <v>251.68768</v>
      </c>
      <c r="J413" s="15">
        <f t="shared" si="122"/>
        <v>188.76576</v>
      </c>
      <c r="K413" s="47">
        <f t="shared" si="124"/>
        <v>586.54788730063001</v>
      </c>
      <c r="L413" s="15">
        <f t="shared" si="123"/>
        <v>493.29768000000001</v>
      </c>
      <c r="M413" s="47">
        <f t="shared" si="128"/>
        <v>313.56576000000001</v>
      </c>
      <c r="N413" s="15">
        <f t="shared" si="129"/>
        <v>0.84101859486736941</v>
      </c>
      <c r="O413" s="4">
        <v>449.75</v>
      </c>
      <c r="Q413" s="14">
        <v>1</v>
      </c>
      <c r="R413" s="43">
        <f t="shared" si="125"/>
        <v>0</v>
      </c>
      <c r="S413" s="23">
        <f t="shared" si="114"/>
        <v>586.54788730063001</v>
      </c>
      <c r="T413" s="43">
        <f t="shared" si="115"/>
        <v>317.32605156754801</v>
      </c>
      <c r="U413" s="15">
        <f t="shared" si="116"/>
        <v>493.29768000000001</v>
      </c>
      <c r="V413" s="43">
        <f t="shared" si="126"/>
        <v>0</v>
      </c>
      <c r="W413" s="23">
        <f t="shared" si="127"/>
        <v>317.32605156754801</v>
      </c>
      <c r="X413" s="43">
        <f t="shared" si="121"/>
        <v>1.8599136044900888</v>
      </c>
      <c r="Y413" s="23">
        <f t="shared" si="117"/>
        <v>183.56576000000001</v>
      </c>
      <c r="Z413" s="47">
        <f t="shared" si="118"/>
        <v>526.34493380079186</v>
      </c>
      <c r="AA413" s="6">
        <f t="shared" si="119"/>
        <v>0.93721369452128256</v>
      </c>
      <c r="AB413" s="4" t="s">
        <v>430</v>
      </c>
      <c r="AT413" s="1">
        <v>0.9</v>
      </c>
      <c r="AU413" s="1">
        <v>1</v>
      </c>
    </row>
    <row r="414" spans="2:47" x14ac:dyDescent="0.25">
      <c r="B414" s="16" t="s">
        <v>431</v>
      </c>
      <c r="C414" s="4">
        <v>372.96</v>
      </c>
      <c r="D414" s="8">
        <v>242.5</v>
      </c>
      <c r="E414" s="8">
        <v>125.31</v>
      </c>
      <c r="F414" s="15">
        <f t="shared" si="113"/>
        <v>272.96308559950006</v>
      </c>
      <c r="G414" s="8">
        <v>0.88</v>
      </c>
      <c r="H414" s="34">
        <v>314.6096</v>
      </c>
      <c r="I414" s="47">
        <f t="shared" si="120"/>
        <v>251.68768</v>
      </c>
      <c r="J414" s="15">
        <f t="shared" si="122"/>
        <v>188.76576</v>
      </c>
      <c r="K414" s="47">
        <f t="shared" si="124"/>
        <v>587.57268559950012</v>
      </c>
      <c r="L414" s="15">
        <f t="shared" si="123"/>
        <v>494.18768</v>
      </c>
      <c r="M414" s="47">
        <f t="shared" si="128"/>
        <v>314.07576</v>
      </c>
      <c r="N414" s="15">
        <f t="shared" si="129"/>
        <v>0.84106646226378023</v>
      </c>
      <c r="O414" s="4">
        <v>451.14</v>
      </c>
      <c r="Q414" s="14">
        <v>1</v>
      </c>
      <c r="R414" s="43">
        <f t="shared" si="125"/>
        <v>0</v>
      </c>
      <c r="S414" s="23">
        <f t="shared" si="114"/>
        <v>587.57268559950012</v>
      </c>
      <c r="T414" s="43">
        <f t="shared" si="115"/>
        <v>317.83674708697015</v>
      </c>
      <c r="U414" s="15">
        <f t="shared" si="116"/>
        <v>494.18768</v>
      </c>
      <c r="V414" s="43">
        <f t="shared" si="126"/>
        <v>0</v>
      </c>
      <c r="W414" s="23">
        <f t="shared" si="127"/>
        <v>317.83674708697015</v>
      </c>
      <c r="X414" s="43">
        <f t="shared" si="121"/>
        <v>0.51069551942214275</v>
      </c>
      <c r="Y414" s="23">
        <f t="shared" si="117"/>
        <v>184.07576</v>
      </c>
      <c r="Z414" s="47">
        <f t="shared" si="118"/>
        <v>527.35694598948828</v>
      </c>
      <c r="AA414" s="6">
        <f t="shared" si="119"/>
        <v>0.93710281766128589</v>
      </c>
      <c r="AB414" s="4" t="s">
        <v>431</v>
      </c>
      <c r="AT414" s="1">
        <v>0.9</v>
      </c>
      <c r="AU414" s="1">
        <v>1</v>
      </c>
    </row>
    <row r="415" spans="2:47" x14ac:dyDescent="0.25">
      <c r="B415" s="16" t="s">
        <v>432</v>
      </c>
      <c r="C415" s="4">
        <v>364.36</v>
      </c>
      <c r="D415" s="8">
        <v>245.36</v>
      </c>
      <c r="E415" s="8">
        <v>124.96</v>
      </c>
      <c r="F415" s="15">
        <f t="shared" si="113"/>
        <v>275.34801833316328</v>
      </c>
      <c r="G415" s="8">
        <v>0.88</v>
      </c>
      <c r="H415" s="34">
        <v>314.6096</v>
      </c>
      <c r="I415" s="47">
        <f t="shared" si="120"/>
        <v>251.68768</v>
      </c>
      <c r="J415" s="15">
        <f t="shared" si="122"/>
        <v>188.76576</v>
      </c>
      <c r="K415" s="47">
        <f t="shared" si="124"/>
        <v>589.95761833316328</v>
      </c>
      <c r="L415" s="15">
        <f t="shared" si="123"/>
        <v>497.04768000000001</v>
      </c>
      <c r="M415" s="47">
        <f t="shared" si="128"/>
        <v>313.72575999999998</v>
      </c>
      <c r="N415" s="15">
        <f t="shared" si="129"/>
        <v>0.84251421551997863</v>
      </c>
      <c r="O415" s="4">
        <v>452.44</v>
      </c>
      <c r="Q415" s="14">
        <v>1</v>
      </c>
      <c r="R415" s="43">
        <f t="shared" si="125"/>
        <v>0</v>
      </c>
      <c r="S415" s="23">
        <f t="shared" si="114"/>
        <v>589.95761833316328</v>
      </c>
      <c r="T415" s="43">
        <f t="shared" si="115"/>
        <v>317.79489491802087</v>
      </c>
      <c r="U415" s="15">
        <f t="shared" si="116"/>
        <v>497.04768000000001</v>
      </c>
      <c r="V415" s="43">
        <f t="shared" si="126"/>
        <v>0</v>
      </c>
      <c r="W415" s="23">
        <f t="shared" si="127"/>
        <v>317.79489491802087</v>
      </c>
      <c r="X415" s="43">
        <f t="shared" si="121"/>
        <v>-4.1852168949276347E-2</v>
      </c>
      <c r="Y415" s="23">
        <f t="shared" si="117"/>
        <v>183.72575999999998</v>
      </c>
      <c r="Z415" s="47">
        <f t="shared" si="118"/>
        <v>529.91655105399377</v>
      </c>
      <c r="AA415" s="6">
        <f t="shared" si="119"/>
        <v>0.9379734960370304</v>
      </c>
      <c r="AB415" s="4" t="s">
        <v>432</v>
      </c>
      <c r="AT415" s="1">
        <v>0.9</v>
      </c>
      <c r="AU415" s="1">
        <v>1</v>
      </c>
    </row>
    <row r="416" spans="2:47" x14ac:dyDescent="0.25">
      <c r="B416" s="16" t="s">
        <v>433</v>
      </c>
      <c r="C416" s="4">
        <v>345.84</v>
      </c>
      <c r="D416" s="8">
        <v>222.69</v>
      </c>
      <c r="E416" s="8">
        <v>124.03</v>
      </c>
      <c r="F416" s="15">
        <f t="shared" si="113"/>
        <v>254.90052373425991</v>
      </c>
      <c r="G416" s="8">
        <v>0.87</v>
      </c>
      <c r="H416" s="34">
        <v>314.6096</v>
      </c>
      <c r="I416" s="47">
        <f t="shared" si="120"/>
        <v>251.68768</v>
      </c>
      <c r="J416" s="15">
        <f t="shared" si="122"/>
        <v>188.76576</v>
      </c>
      <c r="K416" s="47">
        <f t="shared" si="124"/>
        <v>569.51012373425988</v>
      </c>
      <c r="L416" s="15">
        <f t="shared" si="123"/>
        <v>474.37768</v>
      </c>
      <c r="M416" s="47">
        <f t="shared" si="128"/>
        <v>312.79575999999997</v>
      </c>
      <c r="N416" s="15">
        <f t="shared" si="129"/>
        <v>0.83295741415362479</v>
      </c>
      <c r="O416" s="4">
        <v>453.97</v>
      </c>
      <c r="Q416" s="14">
        <v>1</v>
      </c>
      <c r="R416" s="43">
        <f t="shared" si="125"/>
        <v>0</v>
      </c>
      <c r="S416" s="23">
        <f t="shared" si="114"/>
        <v>569.51012373425988</v>
      </c>
      <c r="T416" s="43">
        <f t="shared" si="115"/>
        <v>315.13108027236791</v>
      </c>
      <c r="U416" s="15">
        <f t="shared" si="116"/>
        <v>474.37768</v>
      </c>
      <c r="V416" s="43">
        <f t="shared" si="126"/>
        <v>0</v>
      </c>
      <c r="W416" s="23">
        <f t="shared" si="127"/>
        <v>315.13108027236791</v>
      </c>
      <c r="X416" s="43">
        <f t="shared" si="121"/>
        <v>-2.6638146456529626</v>
      </c>
      <c r="Y416" s="23">
        <f t="shared" si="117"/>
        <v>182.79575999999997</v>
      </c>
      <c r="Z416" s="47">
        <f t="shared" si="118"/>
        <v>508.37827762027757</v>
      </c>
      <c r="AA416" s="6">
        <f t="shared" si="119"/>
        <v>0.93311949169143371</v>
      </c>
      <c r="AB416" s="4" t="s">
        <v>433</v>
      </c>
      <c r="AT416" s="1">
        <v>0.9</v>
      </c>
      <c r="AU416" s="1">
        <v>1</v>
      </c>
    </row>
    <row r="417" spans="2:47" x14ac:dyDescent="0.25">
      <c r="B417" s="16" t="s">
        <v>434</v>
      </c>
      <c r="C417" s="4">
        <v>355.5</v>
      </c>
      <c r="D417" s="8">
        <v>248.72</v>
      </c>
      <c r="E417" s="8">
        <v>126.3</v>
      </c>
      <c r="F417" s="15">
        <f t="shared" si="113"/>
        <v>278.95040491098052</v>
      </c>
      <c r="G417" s="8">
        <v>0.89</v>
      </c>
      <c r="H417" s="34">
        <v>314.6096</v>
      </c>
      <c r="I417" s="47">
        <f t="shared" si="120"/>
        <v>251.68768</v>
      </c>
      <c r="J417" s="15">
        <f t="shared" si="122"/>
        <v>188.76576</v>
      </c>
      <c r="K417" s="47">
        <f t="shared" si="124"/>
        <v>593.56000491098052</v>
      </c>
      <c r="L417" s="15">
        <f t="shared" si="123"/>
        <v>500.40768000000003</v>
      </c>
      <c r="M417" s="47">
        <f t="shared" si="128"/>
        <v>315.06576000000001</v>
      </c>
      <c r="N417" s="15">
        <f t="shared" si="129"/>
        <v>0.84306165486175055</v>
      </c>
      <c r="O417" s="4">
        <v>454.69</v>
      </c>
      <c r="Q417" s="14">
        <v>1</v>
      </c>
      <c r="R417" s="43">
        <f t="shared" si="125"/>
        <v>0</v>
      </c>
      <c r="S417" s="23">
        <f t="shared" si="114"/>
        <v>593.56000491098052</v>
      </c>
      <c r="T417" s="43">
        <f t="shared" si="115"/>
        <v>319.22661735347316</v>
      </c>
      <c r="U417" s="15">
        <f t="shared" si="116"/>
        <v>500.40768000000003</v>
      </c>
      <c r="V417" s="43">
        <f t="shared" si="126"/>
        <v>0</v>
      </c>
      <c r="W417" s="23">
        <f t="shared" si="127"/>
        <v>319.22661735347316</v>
      </c>
      <c r="X417" s="43">
        <f t="shared" si="121"/>
        <v>4.0955370811052489</v>
      </c>
      <c r="Y417" s="23">
        <f t="shared" si="117"/>
        <v>185.06576000000001</v>
      </c>
      <c r="Z417" s="47">
        <f t="shared" si="118"/>
        <v>533.53273725926135</v>
      </c>
      <c r="AA417" s="6">
        <f t="shared" si="119"/>
        <v>0.93791373059988115</v>
      </c>
      <c r="AB417" s="4" t="s">
        <v>434</v>
      </c>
      <c r="AT417" s="1">
        <v>0.9</v>
      </c>
      <c r="AU417" s="1">
        <v>1</v>
      </c>
    </row>
    <row r="418" spans="2:47" x14ac:dyDescent="0.25">
      <c r="B418" s="16" t="s">
        <v>435</v>
      </c>
      <c r="C418" s="4">
        <v>375</v>
      </c>
      <c r="D418" s="8">
        <v>249.13</v>
      </c>
      <c r="E418" s="8">
        <v>129.38999999999999</v>
      </c>
      <c r="F418" s="15">
        <f t="shared" si="113"/>
        <v>280.72678710803496</v>
      </c>
      <c r="G418" s="8">
        <v>0.88</v>
      </c>
      <c r="H418" s="34">
        <v>314.6096</v>
      </c>
      <c r="I418" s="47">
        <f t="shared" si="120"/>
        <v>251.68768</v>
      </c>
      <c r="J418" s="15">
        <f t="shared" si="122"/>
        <v>188.76576</v>
      </c>
      <c r="K418" s="47">
        <f t="shared" si="124"/>
        <v>595.33638710803496</v>
      </c>
      <c r="L418" s="15">
        <f t="shared" si="123"/>
        <v>500.81768</v>
      </c>
      <c r="M418" s="47">
        <f t="shared" si="128"/>
        <v>318.15575999999999</v>
      </c>
      <c r="N418" s="15">
        <f t="shared" si="129"/>
        <v>0.84123478901200988</v>
      </c>
      <c r="O418" s="4">
        <v>456.93</v>
      </c>
      <c r="Q418" s="14">
        <v>1</v>
      </c>
      <c r="R418" s="43">
        <f t="shared" si="125"/>
        <v>0</v>
      </c>
      <c r="S418" s="23">
        <f t="shared" si="114"/>
        <v>595.33638710803496</v>
      </c>
      <c r="T418" s="43">
        <f t="shared" si="115"/>
        <v>321.88051387784509</v>
      </c>
      <c r="U418" s="15">
        <f t="shared" si="116"/>
        <v>500.81768</v>
      </c>
      <c r="V418" s="43">
        <f t="shared" si="126"/>
        <v>0</v>
      </c>
      <c r="W418" s="23">
        <f t="shared" si="127"/>
        <v>321.88051387784509</v>
      </c>
      <c r="X418" s="43">
        <f t="shared" si="121"/>
        <v>2.6538965243719304</v>
      </c>
      <c r="Y418" s="23">
        <f t="shared" si="117"/>
        <v>188.15575999999999</v>
      </c>
      <c r="Z418" s="47">
        <f t="shared" si="118"/>
        <v>534.99620430593711</v>
      </c>
      <c r="AA418" s="6">
        <f t="shared" si="119"/>
        <v>0.93611445458706066</v>
      </c>
      <c r="AB418" s="4" t="s">
        <v>435</v>
      </c>
      <c r="AT418" s="1">
        <v>0.9</v>
      </c>
      <c r="AU418" s="1">
        <v>1</v>
      </c>
    </row>
    <row r="419" spans="2:47" x14ac:dyDescent="0.25">
      <c r="B419" s="16" t="s">
        <v>436</v>
      </c>
      <c r="C419" s="4">
        <v>277.36</v>
      </c>
      <c r="D419" s="8">
        <v>198.08</v>
      </c>
      <c r="E419" s="8">
        <v>114.71</v>
      </c>
      <c r="F419" s="15">
        <f t="shared" si="113"/>
        <v>228.89751090826655</v>
      </c>
      <c r="G419" s="8">
        <v>0.86</v>
      </c>
      <c r="H419" s="34">
        <v>314.6096</v>
      </c>
      <c r="I419" s="47">
        <f t="shared" si="120"/>
        <v>251.68768</v>
      </c>
      <c r="J419" s="15">
        <f t="shared" si="122"/>
        <v>188.76576</v>
      </c>
      <c r="K419" s="47">
        <f t="shared" si="124"/>
        <v>543.50711090826655</v>
      </c>
      <c r="L419" s="15">
        <f t="shared" si="123"/>
        <v>449.76768000000004</v>
      </c>
      <c r="M419" s="47">
        <f t="shared" si="128"/>
        <v>303.47575999999998</v>
      </c>
      <c r="N419" s="15">
        <f t="shared" si="129"/>
        <v>0.82752860261273031</v>
      </c>
      <c r="O419" s="4">
        <v>455.12</v>
      </c>
      <c r="Q419" s="14">
        <v>1</v>
      </c>
      <c r="R419" s="43">
        <f t="shared" si="125"/>
        <v>0</v>
      </c>
      <c r="S419" s="23">
        <f t="shared" si="114"/>
        <v>543.50711090826655</v>
      </c>
      <c r="T419" s="43">
        <f t="shared" si="115"/>
        <v>305.13769618857043</v>
      </c>
      <c r="U419" s="15">
        <f t="shared" si="116"/>
        <v>449.76768000000004</v>
      </c>
      <c r="V419" s="43">
        <f t="shared" si="126"/>
        <v>0</v>
      </c>
      <c r="W419" s="23">
        <f t="shared" si="127"/>
        <v>305.13769618857043</v>
      </c>
      <c r="X419" s="43">
        <f t="shared" si="121"/>
        <v>-16.742817689274659</v>
      </c>
      <c r="Y419" s="23">
        <f t="shared" si="117"/>
        <v>173.47575999999998</v>
      </c>
      <c r="Z419" s="47">
        <f t="shared" si="118"/>
        <v>482.06307189014177</v>
      </c>
      <c r="AA419" s="6">
        <f t="shared" si="119"/>
        <v>0.93300587874629493</v>
      </c>
      <c r="AB419" s="4" t="s">
        <v>436</v>
      </c>
      <c r="AT419" s="1">
        <v>0.9</v>
      </c>
      <c r="AU419" s="1">
        <v>1</v>
      </c>
    </row>
    <row r="420" spans="2:47" x14ac:dyDescent="0.25">
      <c r="B420" s="16" t="s">
        <v>437</v>
      </c>
      <c r="C420" s="4">
        <v>273.64</v>
      </c>
      <c r="D420" s="8">
        <v>199.5</v>
      </c>
      <c r="E420" s="8">
        <v>113.06</v>
      </c>
      <c r="F420" s="15">
        <f t="shared" si="113"/>
        <v>229.30942763000391</v>
      </c>
      <c r="G420" s="8">
        <v>0.86</v>
      </c>
      <c r="H420" s="34">
        <v>314.6096</v>
      </c>
      <c r="I420" s="47">
        <f t="shared" si="120"/>
        <v>251.68768</v>
      </c>
      <c r="J420" s="15">
        <f t="shared" si="122"/>
        <v>188.76576</v>
      </c>
      <c r="K420" s="47">
        <f t="shared" si="124"/>
        <v>543.91902763000394</v>
      </c>
      <c r="L420" s="15">
        <f t="shared" si="123"/>
        <v>451.18768</v>
      </c>
      <c r="M420" s="47">
        <f t="shared" si="128"/>
        <v>301.82576</v>
      </c>
      <c r="N420" s="15">
        <f t="shared" si="129"/>
        <v>0.82951258750027845</v>
      </c>
      <c r="O420" s="4">
        <v>456.77</v>
      </c>
      <c r="Q420" s="14">
        <v>1</v>
      </c>
      <c r="R420" s="43">
        <f t="shared" si="125"/>
        <v>0</v>
      </c>
      <c r="S420" s="23">
        <f t="shared" si="114"/>
        <v>543.91902763000394</v>
      </c>
      <c r="T420" s="43">
        <f t="shared" si="115"/>
        <v>303.77226014596283</v>
      </c>
      <c r="U420" s="15">
        <f t="shared" si="116"/>
        <v>451.18768</v>
      </c>
      <c r="V420" s="43">
        <f t="shared" si="126"/>
        <v>0</v>
      </c>
      <c r="W420" s="23">
        <f t="shared" si="127"/>
        <v>303.77226014596283</v>
      </c>
      <c r="X420" s="43">
        <f t="shared" si="121"/>
        <v>-1.3654360426075982</v>
      </c>
      <c r="Y420" s="23">
        <f t="shared" si="117"/>
        <v>171.82576</v>
      </c>
      <c r="Z420" s="47">
        <f t="shared" si="118"/>
        <v>482.79852359277157</v>
      </c>
      <c r="AA420" s="6">
        <f t="shared" si="119"/>
        <v>0.93452580725073942</v>
      </c>
      <c r="AB420" s="4" t="s">
        <v>437</v>
      </c>
      <c r="AT420" s="1">
        <v>0.9</v>
      </c>
      <c r="AU420" s="1">
        <v>1</v>
      </c>
    </row>
    <row r="421" spans="2:47" x14ac:dyDescent="0.25">
      <c r="B421" s="16" t="s">
        <v>438</v>
      </c>
      <c r="C421" s="4">
        <v>228.74</v>
      </c>
      <c r="D421" s="8">
        <v>196.04</v>
      </c>
      <c r="E421" s="8">
        <v>110.75</v>
      </c>
      <c r="F421" s="15">
        <f t="shared" si="113"/>
        <v>225.16048520999416</v>
      </c>
      <c r="G421" s="8">
        <v>0.86</v>
      </c>
      <c r="H421" s="34">
        <v>314.6096</v>
      </c>
      <c r="I421" s="47">
        <f t="shared" si="120"/>
        <v>251.68768</v>
      </c>
      <c r="J421" s="15">
        <f t="shared" si="122"/>
        <v>188.76576</v>
      </c>
      <c r="K421" s="47">
        <f t="shared" si="124"/>
        <v>539.77008520999414</v>
      </c>
      <c r="L421" s="15">
        <f t="shared" si="123"/>
        <v>447.72767999999996</v>
      </c>
      <c r="M421" s="47">
        <f t="shared" si="128"/>
        <v>299.51576</v>
      </c>
      <c r="N421" s="15">
        <f t="shared" si="129"/>
        <v>0.82947849884236236</v>
      </c>
      <c r="O421" s="4">
        <v>457.71</v>
      </c>
      <c r="Q421" s="14">
        <v>1</v>
      </c>
      <c r="R421" s="43">
        <f t="shared" si="125"/>
        <v>0</v>
      </c>
      <c r="S421" s="23">
        <f t="shared" si="114"/>
        <v>539.77008520999414</v>
      </c>
      <c r="T421" s="43">
        <f t="shared" si="115"/>
        <v>301.48245297101778</v>
      </c>
      <c r="U421" s="15">
        <f t="shared" si="116"/>
        <v>447.72767999999996</v>
      </c>
      <c r="V421" s="43">
        <f t="shared" si="126"/>
        <v>0</v>
      </c>
      <c r="W421" s="23">
        <f t="shared" si="127"/>
        <v>301.48245297101778</v>
      </c>
      <c r="X421" s="43">
        <f t="shared" si="121"/>
        <v>-2.2898071749450537</v>
      </c>
      <c r="Y421" s="23">
        <f t="shared" si="117"/>
        <v>169.51576</v>
      </c>
      <c r="Z421" s="47">
        <f t="shared" si="118"/>
        <v>478.74384416570825</v>
      </c>
      <c r="AA421" s="6">
        <f t="shared" si="119"/>
        <v>0.93521344547049123</v>
      </c>
      <c r="AB421" s="4" t="s">
        <v>438</v>
      </c>
      <c r="AT421" s="1">
        <v>0.9</v>
      </c>
      <c r="AU421" s="1">
        <v>1</v>
      </c>
    </row>
    <row r="422" spans="2:47" x14ac:dyDescent="0.25">
      <c r="B422" s="16" t="s">
        <v>439</v>
      </c>
      <c r="C422" s="4">
        <v>233.52</v>
      </c>
      <c r="D422" s="8">
        <v>193.52</v>
      </c>
      <c r="E422" s="8">
        <v>110.5</v>
      </c>
      <c r="F422" s="15">
        <f t="shared" si="113"/>
        <v>222.84577716438784</v>
      </c>
      <c r="G422" s="8">
        <v>0.86</v>
      </c>
      <c r="H422" s="34">
        <v>314.6096</v>
      </c>
      <c r="I422" s="47">
        <f t="shared" si="120"/>
        <v>251.68768</v>
      </c>
      <c r="J422" s="15">
        <f t="shared" si="122"/>
        <v>188.76576</v>
      </c>
      <c r="K422" s="47">
        <f t="shared" si="124"/>
        <v>537.45537716438787</v>
      </c>
      <c r="L422" s="15">
        <f t="shared" si="123"/>
        <v>445.20767999999998</v>
      </c>
      <c r="M422" s="47">
        <f t="shared" si="128"/>
        <v>299.26576</v>
      </c>
      <c r="N422" s="15">
        <f t="shared" si="129"/>
        <v>0.82836212812478249</v>
      </c>
      <c r="O422" s="4">
        <v>457.92</v>
      </c>
      <c r="Q422" s="14">
        <v>1</v>
      </c>
      <c r="R422" s="43">
        <f t="shared" si="125"/>
        <v>0</v>
      </c>
      <c r="S422" s="23">
        <f t="shared" si="114"/>
        <v>537.45537716438787</v>
      </c>
      <c r="T422" s="43">
        <f t="shared" si="115"/>
        <v>301.07873407454741</v>
      </c>
      <c r="U422" s="15">
        <f t="shared" si="116"/>
        <v>445.20767999999998</v>
      </c>
      <c r="V422" s="43">
        <f t="shared" si="126"/>
        <v>0</v>
      </c>
      <c r="W422" s="23">
        <f t="shared" si="127"/>
        <v>301.07873407454741</v>
      </c>
      <c r="X422" s="43">
        <f t="shared" si="121"/>
        <v>-0.40371889647036596</v>
      </c>
      <c r="Y422" s="23">
        <f t="shared" si="117"/>
        <v>169.26576</v>
      </c>
      <c r="Z422" s="47">
        <f t="shared" si="118"/>
        <v>476.29904035108024</v>
      </c>
      <c r="AA422" s="6">
        <f t="shared" si="119"/>
        <v>0.93472302541663155</v>
      </c>
      <c r="AB422" s="4" t="s">
        <v>439</v>
      </c>
      <c r="AT422" s="1">
        <v>0.9</v>
      </c>
      <c r="AU422" s="1">
        <v>1</v>
      </c>
    </row>
    <row r="423" spans="2:47" x14ac:dyDescent="0.25">
      <c r="B423" s="16" t="s">
        <v>440</v>
      </c>
      <c r="C423" s="4">
        <v>299.26</v>
      </c>
      <c r="D423" s="8">
        <v>203.74</v>
      </c>
      <c r="E423" s="8">
        <v>111.53</v>
      </c>
      <c r="F423" s="15">
        <f t="shared" si="113"/>
        <v>232.26908640626286</v>
      </c>
      <c r="G423" s="8">
        <v>0.87</v>
      </c>
      <c r="H423" s="34">
        <v>314.6096</v>
      </c>
      <c r="I423" s="47">
        <f t="shared" si="120"/>
        <v>251.68768</v>
      </c>
      <c r="J423" s="15">
        <f t="shared" si="122"/>
        <v>188.76576</v>
      </c>
      <c r="K423" s="47">
        <f t="shared" si="124"/>
        <v>546.87868640626289</v>
      </c>
      <c r="L423" s="15">
        <f t="shared" si="123"/>
        <v>455.42768000000001</v>
      </c>
      <c r="M423" s="47">
        <f t="shared" si="128"/>
        <v>300.29575999999997</v>
      </c>
      <c r="N423" s="15">
        <f t="shared" si="129"/>
        <v>0.8327764298016066</v>
      </c>
      <c r="O423" s="4">
        <v>458.05</v>
      </c>
      <c r="Q423" s="14">
        <v>1</v>
      </c>
      <c r="R423" s="43">
        <f t="shared" si="125"/>
        <v>0</v>
      </c>
      <c r="S423" s="23">
        <f t="shared" si="114"/>
        <v>546.87868640626289</v>
      </c>
      <c r="T423" s="43">
        <f t="shared" si="115"/>
        <v>302.75720624826948</v>
      </c>
      <c r="U423" s="15">
        <f t="shared" si="116"/>
        <v>455.42768000000001</v>
      </c>
      <c r="V423" s="43">
        <f t="shared" si="126"/>
        <v>0</v>
      </c>
      <c r="W423" s="23">
        <f t="shared" si="127"/>
        <v>302.75720624826948</v>
      </c>
      <c r="X423" s="43">
        <f t="shared" si="121"/>
        <v>1.6784721737220707</v>
      </c>
      <c r="Y423" s="23">
        <f t="shared" si="117"/>
        <v>170.29575999999997</v>
      </c>
      <c r="Z423" s="47">
        <f t="shared" si="118"/>
        <v>486.22527452217042</v>
      </c>
      <c r="AA423" s="6">
        <f t="shared" si="119"/>
        <v>0.93665982388012181</v>
      </c>
      <c r="AB423" s="4" t="s">
        <v>440</v>
      </c>
      <c r="AT423" s="1">
        <v>0.9</v>
      </c>
      <c r="AU423" s="1">
        <v>1</v>
      </c>
    </row>
    <row r="424" spans="2:47" x14ac:dyDescent="0.25">
      <c r="B424" s="16" t="s">
        <v>441</v>
      </c>
      <c r="C424" s="4">
        <v>228.42</v>
      </c>
      <c r="D424" s="8">
        <v>191.7</v>
      </c>
      <c r="E424" s="8">
        <v>108.98</v>
      </c>
      <c r="F424" s="15">
        <f t="shared" si="113"/>
        <v>220.51197337106208</v>
      </c>
      <c r="G424" s="8">
        <v>0.86</v>
      </c>
      <c r="H424" s="34">
        <v>314.6096</v>
      </c>
      <c r="I424" s="47">
        <f t="shared" si="120"/>
        <v>251.68768</v>
      </c>
      <c r="J424" s="15">
        <f t="shared" si="122"/>
        <v>188.76576</v>
      </c>
      <c r="K424" s="47">
        <f t="shared" si="124"/>
        <v>535.12157337106214</v>
      </c>
      <c r="L424" s="15">
        <f t="shared" si="123"/>
        <v>443.38767999999999</v>
      </c>
      <c r="M424" s="47">
        <f t="shared" si="128"/>
        <v>297.74576000000002</v>
      </c>
      <c r="N424" s="15">
        <f t="shared" si="129"/>
        <v>0.82857373364117326</v>
      </c>
      <c r="O424" s="4">
        <v>454.11</v>
      </c>
      <c r="Q424" s="14">
        <v>1</v>
      </c>
      <c r="R424" s="43">
        <f t="shared" si="125"/>
        <v>0</v>
      </c>
      <c r="S424" s="23">
        <f t="shared" si="114"/>
        <v>535.12157337106214</v>
      </c>
      <c r="T424" s="43">
        <f t="shared" si="115"/>
        <v>299.60384428664906</v>
      </c>
      <c r="U424" s="15">
        <f t="shared" si="116"/>
        <v>443.38767999999999</v>
      </c>
      <c r="V424" s="43">
        <f t="shared" si="126"/>
        <v>0</v>
      </c>
      <c r="W424" s="23">
        <f t="shared" si="127"/>
        <v>299.60384428664906</v>
      </c>
      <c r="X424" s="43">
        <f t="shared" si="121"/>
        <v>-3.1533619616204192</v>
      </c>
      <c r="Y424" s="23">
        <f t="shared" si="117"/>
        <v>167.74576000000002</v>
      </c>
      <c r="Z424" s="47">
        <f t="shared" si="118"/>
        <v>474.05830313766262</v>
      </c>
      <c r="AA424" s="6">
        <f t="shared" si="119"/>
        <v>0.93530200202240499</v>
      </c>
      <c r="AB424" s="4" t="s">
        <v>441</v>
      </c>
      <c r="AT424" s="1">
        <v>0.9</v>
      </c>
      <c r="AU424" s="1">
        <v>1</v>
      </c>
    </row>
    <row r="425" spans="2:47" x14ac:dyDescent="0.25">
      <c r="B425" s="16" t="s">
        <v>442</v>
      </c>
      <c r="C425" s="4">
        <v>270.7</v>
      </c>
      <c r="D425" s="8">
        <v>204.03</v>
      </c>
      <c r="E425" s="8">
        <v>106.01</v>
      </c>
      <c r="F425" s="15">
        <f t="shared" si="113"/>
        <v>229.92686010990539</v>
      </c>
      <c r="G425" s="8">
        <v>0.88</v>
      </c>
      <c r="H425" s="34">
        <v>314.6096</v>
      </c>
      <c r="I425" s="47">
        <f t="shared" si="120"/>
        <v>251.68768</v>
      </c>
      <c r="J425" s="15">
        <f t="shared" si="122"/>
        <v>188.76576</v>
      </c>
      <c r="K425" s="47">
        <f t="shared" si="124"/>
        <v>544.53646010990542</v>
      </c>
      <c r="L425" s="15">
        <f t="shared" si="123"/>
        <v>455.71767999999997</v>
      </c>
      <c r="M425" s="47">
        <f t="shared" si="128"/>
        <v>294.77575999999999</v>
      </c>
      <c r="N425" s="15">
        <f t="shared" si="129"/>
        <v>0.83689103188429492</v>
      </c>
      <c r="O425" s="4">
        <v>450.24</v>
      </c>
      <c r="Q425" s="14">
        <v>1</v>
      </c>
      <c r="R425" s="43">
        <f t="shared" si="125"/>
        <v>0</v>
      </c>
      <c r="S425" s="23">
        <f t="shared" si="114"/>
        <v>544.53646010990542</v>
      </c>
      <c r="T425" s="43">
        <f t="shared" si="115"/>
        <v>298.06266543202662</v>
      </c>
      <c r="U425" s="15">
        <f t="shared" si="116"/>
        <v>455.71767999999997</v>
      </c>
      <c r="V425" s="43">
        <f t="shared" si="126"/>
        <v>0</v>
      </c>
      <c r="W425" s="23">
        <f t="shared" si="127"/>
        <v>298.06266543202662</v>
      </c>
      <c r="X425" s="43">
        <f t="shared" si="121"/>
        <v>-1.5411788546224443</v>
      </c>
      <c r="Y425" s="23">
        <f t="shared" si="117"/>
        <v>164.77575999999999</v>
      </c>
      <c r="Z425" s="47">
        <f t="shared" si="118"/>
        <v>484.59225638484975</v>
      </c>
      <c r="AA425" s="6">
        <f t="shared" si="119"/>
        <v>0.94041469708934355</v>
      </c>
      <c r="AB425" s="4" t="s">
        <v>442</v>
      </c>
      <c r="AT425" s="1">
        <v>0.9</v>
      </c>
      <c r="AU425" s="1">
        <v>1</v>
      </c>
    </row>
    <row r="426" spans="2:47" x14ac:dyDescent="0.25">
      <c r="B426" s="16" t="s">
        <v>443</v>
      </c>
      <c r="C426" s="4">
        <v>317.72000000000003</v>
      </c>
      <c r="D426" s="8">
        <v>193.14</v>
      </c>
      <c r="E426" s="8">
        <v>106.08</v>
      </c>
      <c r="F426" s="15">
        <f t="shared" si="113"/>
        <v>220.35431922247403</v>
      </c>
      <c r="G426" s="8">
        <v>0.87</v>
      </c>
      <c r="H426" s="34">
        <v>314.6096</v>
      </c>
      <c r="I426" s="47">
        <f t="shared" si="120"/>
        <v>251.68768</v>
      </c>
      <c r="J426" s="15">
        <f t="shared" si="122"/>
        <v>188.76576</v>
      </c>
      <c r="K426" s="47">
        <f t="shared" si="124"/>
        <v>534.96391922247403</v>
      </c>
      <c r="L426" s="15">
        <f t="shared" si="123"/>
        <v>444.82767999999999</v>
      </c>
      <c r="M426" s="47">
        <f t="shared" si="128"/>
        <v>294.84575999999998</v>
      </c>
      <c r="N426" s="15">
        <f t="shared" si="129"/>
        <v>0.83150968507655687</v>
      </c>
      <c r="O426" s="4">
        <v>450.36</v>
      </c>
      <c r="Q426" s="14">
        <v>1</v>
      </c>
      <c r="R426" s="43">
        <f t="shared" si="125"/>
        <v>0</v>
      </c>
      <c r="S426" s="23">
        <f t="shared" si="114"/>
        <v>534.96391922247403</v>
      </c>
      <c r="T426" s="43">
        <f t="shared" si="115"/>
        <v>297.1779432859837</v>
      </c>
      <c r="U426" s="15">
        <f t="shared" si="116"/>
        <v>444.82767999999999</v>
      </c>
      <c r="V426" s="43">
        <f t="shared" si="126"/>
        <v>0</v>
      </c>
      <c r="W426" s="23">
        <f t="shared" si="127"/>
        <v>297.1779432859837</v>
      </c>
      <c r="X426" s="43">
        <f t="shared" si="121"/>
        <v>-0.88472214604291821</v>
      </c>
      <c r="Y426" s="23">
        <f t="shared" si="117"/>
        <v>164.84575999999998</v>
      </c>
      <c r="Z426" s="47">
        <f t="shared" si="118"/>
        <v>474.38991292412612</v>
      </c>
      <c r="AA426" s="6">
        <f t="shared" si="119"/>
        <v>0.9376836814638293</v>
      </c>
      <c r="AB426" s="4" t="s">
        <v>443</v>
      </c>
      <c r="AT426" s="1">
        <v>0.9</v>
      </c>
      <c r="AU426" s="1">
        <v>1</v>
      </c>
    </row>
    <row r="427" spans="2:47" x14ac:dyDescent="0.25">
      <c r="B427" s="16" t="s">
        <v>444</v>
      </c>
      <c r="C427" s="4">
        <v>232.64</v>
      </c>
      <c r="D427" s="8">
        <v>193.9</v>
      </c>
      <c r="E427" s="8">
        <v>108.31</v>
      </c>
      <c r="F427" s="15">
        <f t="shared" si="113"/>
        <v>222.09967604658951</v>
      </c>
      <c r="G427" s="8">
        <v>0.87</v>
      </c>
      <c r="H427" s="34">
        <v>314.6096</v>
      </c>
      <c r="I427" s="47">
        <f t="shared" si="120"/>
        <v>251.68768</v>
      </c>
      <c r="J427" s="15">
        <f t="shared" si="122"/>
        <v>188.76576</v>
      </c>
      <c r="K427" s="47">
        <f t="shared" si="124"/>
        <v>536.70927604658948</v>
      </c>
      <c r="L427" s="15">
        <f t="shared" si="123"/>
        <v>445.58767999999998</v>
      </c>
      <c r="M427" s="47">
        <f t="shared" si="128"/>
        <v>297.07576</v>
      </c>
      <c r="N427" s="15">
        <f t="shared" si="129"/>
        <v>0.83022168590453127</v>
      </c>
      <c r="O427" s="4">
        <v>450.85</v>
      </c>
      <c r="Q427" s="14">
        <v>1</v>
      </c>
      <c r="R427" s="43">
        <f t="shared" si="125"/>
        <v>0</v>
      </c>
      <c r="S427" s="23">
        <f t="shared" si="114"/>
        <v>536.70927604658948</v>
      </c>
      <c r="T427" s="43">
        <f t="shared" si="115"/>
        <v>299.17965577002695</v>
      </c>
      <c r="U427" s="15">
        <f t="shared" si="116"/>
        <v>445.58767999999998</v>
      </c>
      <c r="V427" s="43">
        <f t="shared" si="126"/>
        <v>0</v>
      </c>
      <c r="W427" s="23">
        <f t="shared" si="127"/>
        <v>299.17965577002695</v>
      </c>
      <c r="X427" s="43">
        <f t="shared" si="121"/>
        <v>2.001712484043253</v>
      </c>
      <c r="Y427" s="23">
        <f t="shared" si="117"/>
        <v>167.07576</v>
      </c>
      <c r="Z427" s="47">
        <f t="shared" si="118"/>
        <v>475.88096216108494</v>
      </c>
      <c r="AA427" s="6">
        <f t="shared" si="119"/>
        <v>0.93634273154463632</v>
      </c>
      <c r="AB427" s="4" t="s">
        <v>444</v>
      </c>
      <c r="AT427" s="1">
        <v>0.9</v>
      </c>
      <c r="AU427" s="1">
        <v>1</v>
      </c>
    </row>
    <row r="428" spans="2:47" x14ac:dyDescent="0.25">
      <c r="B428" s="16" t="s">
        <v>445</v>
      </c>
      <c r="C428" s="4">
        <v>285.33999999999997</v>
      </c>
      <c r="D428" s="8">
        <v>199.13</v>
      </c>
      <c r="E428" s="8">
        <v>108.2</v>
      </c>
      <c r="F428" s="15">
        <f t="shared" si="113"/>
        <v>226.62744074802592</v>
      </c>
      <c r="G428" s="8">
        <v>0.87</v>
      </c>
      <c r="H428" s="34">
        <v>314.6096</v>
      </c>
      <c r="I428" s="47">
        <f t="shared" si="120"/>
        <v>251.68768</v>
      </c>
      <c r="J428" s="15">
        <f t="shared" si="122"/>
        <v>188.76576</v>
      </c>
      <c r="K428" s="47">
        <f t="shared" si="124"/>
        <v>541.23704074802595</v>
      </c>
      <c r="L428" s="15">
        <f t="shared" si="123"/>
        <v>450.81768</v>
      </c>
      <c r="M428" s="47">
        <f t="shared" si="128"/>
        <v>296.96575999999999</v>
      </c>
      <c r="N428" s="15">
        <f t="shared" si="129"/>
        <v>0.83293944438270462</v>
      </c>
      <c r="O428" s="4">
        <v>452.89</v>
      </c>
      <c r="Q428" s="14">
        <v>1</v>
      </c>
      <c r="R428" s="43">
        <f t="shared" si="125"/>
        <v>0</v>
      </c>
      <c r="S428" s="23">
        <f t="shared" si="114"/>
        <v>541.23704074802595</v>
      </c>
      <c r="T428" s="43">
        <f t="shared" si="115"/>
        <v>299.50117475078105</v>
      </c>
      <c r="U428" s="15">
        <f t="shared" si="116"/>
        <v>450.81768</v>
      </c>
      <c r="V428" s="43">
        <f t="shared" si="126"/>
        <v>0</v>
      </c>
      <c r="W428" s="23">
        <f t="shared" si="127"/>
        <v>299.50117475078105</v>
      </c>
      <c r="X428" s="43">
        <f t="shared" si="121"/>
        <v>0.32151898075409235</v>
      </c>
      <c r="Y428" s="23">
        <f t="shared" si="117"/>
        <v>166.96575999999999</v>
      </c>
      <c r="Z428" s="47">
        <f t="shared" si="118"/>
        <v>480.74332612420113</v>
      </c>
      <c r="AA428" s="6">
        <f t="shared" si="119"/>
        <v>0.93775130199837708</v>
      </c>
      <c r="AB428" s="4" t="s">
        <v>445</v>
      </c>
      <c r="AT428" s="1">
        <v>0.9</v>
      </c>
      <c r="AU428" s="1">
        <v>1</v>
      </c>
    </row>
    <row r="429" spans="2:47" x14ac:dyDescent="0.25">
      <c r="B429" s="16" t="s">
        <v>446</v>
      </c>
      <c r="C429" s="4">
        <v>227.34</v>
      </c>
      <c r="D429" s="8">
        <v>194.38</v>
      </c>
      <c r="E429" s="8">
        <v>108.81</v>
      </c>
      <c r="F429" s="15">
        <f t="shared" si="113"/>
        <v>222.7626550838358</v>
      </c>
      <c r="G429" s="8">
        <v>0.86</v>
      </c>
      <c r="H429" s="34">
        <v>314.6096</v>
      </c>
      <c r="I429" s="47">
        <f t="shared" si="120"/>
        <v>251.68768</v>
      </c>
      <c r="J429" s="15">
        <f t="shared" si="122"/>
        <v>188.76576</v>
      </c>
      <c r="K429" s="47">
        <f t="shared" si="124"/>
        <v>537.37225508383585</v>
      </c>
      <c r="L429" s="15">
        <f t="shared" si="123"/>
        <v>446.06768</v>
      </c>
      <c r="M429" s="47">
        <f t="shared" si="128"/>
        <v>297.57576</v>
      </c>
      <c r="N429" s="15">
        <f t="shared" si="129"/>
        <v>0.83009064159892032</v>
      </c>
      <c r="O429" s="4">
        <v>453.74</v>
      </c>
      <c r="Q429" s="14">
        <v>1</v>
      </c>
      <c r="R429" s="43">
        <f t="shared" si="125"/>
        <v>0</v>
      </c>
      <c r="S429" s="23">
        <f t="shared" si="114"/>
        <v>537.37225508383585</v>
      </c>
      <c r="T429" s="43">
        <f t="shared" si="115"/>
        <v>299.65407621673489</v>
      </c>
      <c r="U429" s="15">
        <f t="shared" si="116"/>
        <v>446.06768</v>
      </c>
      <c r="V429" s="43">
        <f t="shared" si="126"/>
        <v>0</v>
      </c>
      <c r="W429" s="23">
        <f t="shared" si="127"/>
        <v>299.65407621673489</v>
      </c>
      <c r="X429" s="43">
        <f t="shared" si="121"/>
        <v>0.15290146595384613</v>
      </c>
      <c r="Y429" s="23">
        <f t="shared" si="117"/>
        <v>167.57576</v>
      </c>
      <c r="Z429" s="47">
        <f t="shared" si="118"/>
        <v>476.50604453685577</v>
      </c>
      <c r="AA429" s="6">
        <f t="shared" si="119"/>
        <v>0.9361217661647071</v>
      </c>
      <c r="AB429" s="4" t="s">
        <v>446</v>
      </c>
      <c r="AT429" s="1">
        <v>0.9</v>
      </c>
      <c r="AU429" s="1">
        <v>1</v>
      </c>
    </row>
    <row r="430" spans="2:47" x14ac:dyDescent="0.25">
      <c r="B430" s="16" t="s">
        <v>447</v>
      </c>
      <c r="C430" s="4">
        <v>349.42</v>
      </c>
      <c r="D430" s="8">
        <v>204.12</v>
      </c>
      <c r="E430" s="8">
        <v>105.83</v>
      </c>
      <c r="F430" s="15">
        <f t="shared" si="113"/>
        <v>229.92382064501277</v>
      </c>
      <c r="G430" s="8">
        <v>0.88</v>
      </c>
      <c r="H430" s="34">
        <v>314.6096</v>
      </c>
      <c r="I430" s="47">
        <f t="shared" si="120"/>
        <v>251.68768</v>
      </c>
      <c r="J430" s="15">
        <f t="shared" si="122"/>
        <v>188.76576</v>
      </c>
      <c r="K430" s="47">
        <f t="shared" si="124"/>
        <v>544.53342064501271</v>
      </c>
      <c r="L430" s="15">
        <f t="shared" si="123"/>
        <v>455.80768</v>
      </c>
      <c r="M430" s="47">
        <f t="shared" si="128"/>
        <v>294.59575999999998</v>
      </c>
      <c r="N430" s="15">
        <f t="shared" si="129"/>
        <v>0.83706098233618986</v>
      </c>
      <c r="O430" s="4">
        <v>451.79</v>
      </c>
      <c r="Q430" s="14">
        <v>1</v>
      </c>
      <c r="R430" s="43">
        <f t="shared" si="125"/>
        <v>0</v>
      </c>
      <c r="S430" s="23">
        <f t="shared" si="114"/>
        <v>544.53342064501271</v>
      </c>
      <c r="T430" s="43">
        <f t="shared" si="115"/>
        <v>297.91946068086241</v>
      </c>
      <c r="U430" s="15">
        <f t="shared" si="116"/>
        <v>455.80768</v>
      </c>
      <c r="V430" s="43">
        <f t="shared" si="126"/>
        <v>0</v>
      </c>
      <c r="W430" s="23">
        <f t="shared" si="127"/>
        <v>297.91946068086241</v>
      </c>
      <c r="X430" s="43">
        <f t="shared" si="121"/>
        <v>-1.7346155358724786</v>
      </c>
      <c r="Y430" s="23">
        <f t="shared" si="117"/>
        <v>164.59575999999998</v>
      </c>
      <c r="Z430" s="47">
        <f t="shared" si="118"/>
        <v>484.61572958062351</v>
      </c>
      <c r="AA430" s="6">
        <f t="shared" si="119"/>
        <v>0.94055486064071137</v>
      </c>
      <c r="AB430" s="4" t="s">
        <v>447</v>
      </c>
      <c r="AT430" s="1">
        <v>0.9</v>
      </c>
      <c r="AU430" s="1">
        <v>1</v>
      </c>
    </row>
    <row r="431" spans="2:47" x14ac:dyDescent="0.25">
      <c r="B431" s="16" t="s">
        <v>448</v>
      </c>
      <c r="C431" s="4">
        <v>329.46</v>
      </c>
      <c r="D431" s="8">
        <v>191.93</v>
      </c>
      <c r="E431" s="8">
        <v>105.96</v>
      </c>
      <c r="F431" s="15">
        <f t="shared" si="113"/>
        <v>219.23650813676085</v>
      </c>
      <c r="G431" s="8">
        <v>0.87</v>
      </c>
      <c r="H431" s="34">
        <v>314.6096</v>
      </c>
      <c r="I431" s="47">
        <f t="shared" si="120"/>
        <v>251.68768</v>
      </c>
      <c r="J431" s="15">
        <f t="shared" si="122"/>
        <v>188.76576</v>
      </c>
      <c r="K431" s="47">
        <f t="shared" si="124"/>
        <v>533.8461081367609</v>
      </c>
      <c r="L431" s="15">
        <f t="shared" si="123"/>
        <v>443.61768000000001</v>
      </c>
      <c r="M431" s="47">
        <f t="shared" si="128"/>
        <v>294.72575999999998</v>
      </c>
      <c r="N431" s="15">
        <f t="shared" si="129"/>
        <v>0.83098419795233169</v>
      </c>
      <c r="O431" s="4">
        <v>451.86</v>
      </c>
      <c r="Q431" s="14">
        <v>1</v>
      </c>
      <c r="R431" s="43">
        <f t="shared" si="125"/>
        <v>0</v>
      </c>
      <c r="S431" s="23">
        <f t="shared" si="114"/>
        <v>533.8461081367609</v>
      </c>
      <c r="T431" s="43">
        <f t="shared" si="115"/>
        <v>296.97646567393821</v>
      </c>
      <c r="U431" s="15">
        <f t="shared" si="116"/>
        <v>443.61768000000001</v>
      </c>
      <c r="V431" s="43">
        <f t="shared" si="126"/>
        <v>0</v>
      </c>
      <c r="W431" s="23">
        <f t="shared" si="127"/>
        <v>296.97646567393821</v>
      </c>
      <c r="X431" s="43">
        <f t="shared" si="121"/>
        <v>-0.94299500692420679</v>
      </c>
      <c r="Y431" s="23">
        <f t="shared" si="117"/>
        <v>164.72575999999998</v>
      </c>
      <c r="Z431" s="47">
        <f t="shared" si="118"/>
        <v>473.21371706255513</v>
      </c>
      <c r="AA431" s="6">
        <f t="shared" si="119"/>
        <v>0.93745735595690105</v>
      </c>
      <c r="AB431" s="4" t="s">
        <v>448</v>
      </c>
      <c r="AT431" s="1">
        <v>0.9</v>
      </c>
      <c r="AU431" s="1">
        <v>1</v>
      </c>
    </row>
    <row r="432" spans="2:47" x14ac:dyDescent="0.25">
      <c r="B432" s="16" t="s">
        <v>449</v>
      </c>
      <c r="C432" s="4">
        <v>234.96</v>
      </c>
      <c r="D432" s="8">
        <v>204.03</v>
      </c>
      <c r="E432" s="8">
        <v>106.55</v>
      </c>
      <c r="F432" s="15">
        <f t="shared" si="113"/>
        <v>230.17633110291771</v>
      </c>
      <c r="G432" s="8">
        <v>0.88</v>
      </c>
      <c r="H432" s="34">
        <v>314.6096</v>
      </c>
      <c r="I432" s="47">
        <f t="shared" si="120"/>
        <v>251.68768</v>
      </c>
      <c r="J432" s="15">
        <f t="shared" si="122"/>
        <v>188.76576</v>
      </c>
      <c r="K432" s="47">
        <f t="shared" si="124"/>
        <v>544.78593110291774</v>
      </c>
      <c r="L432" s="15">
        <f t="shared" si="123"/>
        <v>455.71767999999997</v>
      </c>
      <c r="M432" s="47">
        <f t="shared" si="128"/>
        <v>295.31576000000001</v>
      </c>
      <c r="N432" s="15">
        <f t="shared" si="129"/>
        <v>0.83650779871903203</v>
      </c>
      <c r="O432" s="4">
        <v>451.35</v>
      </c>
      <c r="Q432" s="14">
        <v>1</v>
      </c>
      <c r="R432" s="43">
        <f t="shared" si="125"/>
        <v>0</v>
      </c>
      <c r="S432" s="23">
        <f t="shared" si="114"/>
        <v>544.78593110291774</v>
      </c>
      <c r="T432" s="43">
        <f t="shared" si="115"/>
        <v>298.51818514638376</v>
      </c>
      <c r="U432" s="15">
        <f t="shared" si="116"/>
        <v>455.71767999999997</v>
      </c>
      <c r="V432" s="43">
        <f t="shared" si="126"/>
        <v>0</v>
      </c>
      <c r="W432" s="23">
        <f t="shared" si="127"/>
        <v>298.51818514638376</v>
      </c>
      <c r="X432" s="43">
        <f t="shared" si="121"/>
        <v>1.5417194724455499</v>
      </c>
      <c r="Y432" s="23">
        <f t="shared" si="117"/>
        <v>165.31576000000001</v>
      </c>
      <c r="Z432" s="47">
        <f t="shared" si="118"/>
        <v>484.77613840716208</v>
      </c>
      <c r="AA432" s="6">
        <f t="shared" si="119"/>
        <v>0.94005798531536633</v>
      </c>
      <c r="AB432" s="4" t="s">
        <v>449</v>
      </c>
      <c r="AT432" s="1">
        <v>0.9</v>
      </c>
      <c r="AU432" s="1">
        <v>1</v>
      </c>
    </row>
    <row r="433" spans="2:47" x14ac:dyDescent="0.25">
      <c r="B433" s="16" t="s">
        <v>450</v>
      </c>
      <c r="C433" s="4">
        <v>241.04</v>
      </c>
      <c r="D433" s="8">
        <v>191.3</v>
      </c>
      <c r="E433" s="8">
        <v>106.57</v>
      </c>
      <c r="F433" s="15">
        <f t="shared" si="113"/>
        <v>218.98140309167809</v>
      </c>
      <c r="G433" s="8">
        <v>0.87</v>
      </c>
      <c r="H433" s="34">
        <v>314.6096</v>
      </c>
      <c r="I433" s="47">
        <f t="shared" si="120"/>
        <v>251.68768</v>
      </c>
      <c r="J433" s="15">
        <f t="shared" si="122"/>
        <v>188.76576</v>
      </c>
      <c r="K433" s="47">
        <f t="shared" si="124"/>
        <v>533.59100309167809</v>
      </c>
      <c r="L433" s="15">
        <f t="shared" si="123"/>
        <v>442.98768000000001</v>
      </c>
      <c r="M433" s="47">
        <f t="shared" si="128"/>
        <v>295.33575999999999</v>
      </c>
      <c r="N433" s="15">
        <f t="shared" si="129"/>
        <v>0.83020080442377475</v>
      </c>
      <c r="O433" s="4">
        <v>454.96</v>
      </c>
      <c r="Q433" s="14">
        <v>1</v>
      </c>
      <c r="R433" s="43">
        <f t="shared" si="125"/>
        <v>0</v>
      </c>
      <c r="S433" s="23">
        <f t="shared" si="114"/>
        <v>533.59100309167809</v>
      </c>
      <c r="T433" s="43">
        <f t="shared" si="115"/>
        <v>297.45802048121135</v>
      </c>
      <c r="U433" s="15">
        <f t="shared" si="116"/>
        <v>442.98768000000001</v>
      </c>
      <c r="V433" s="43">
        <f t="shared" si="126"/>
        <v>0</v>
      </c>
      <c r="W433" s="23">
        <f t="shared" si="127"/>
        <v>297.45802048121135</v>
      </c>
      <c r="X433" s="43">
        <f t="shared" si="121"/>
        <v>-1.0601646651724081</v>
      </c>
      <c r="Y433" s="23">
        <f t="shared" si="117"/>
        <v>165.33575999999999</v>
      </c>
      <c r="Z433" s="47">
        <f t="shared" si="118"/>
        <v>472.83612189273356</v>
      </c>
      <c r="AA433" s="6">
        <f t="shared" si="119"/>
        <v>0.93687360057592028</v>
      </c>
      <c r="AB433" s="4" t="s">
        <v>450</v>
      </c>
      <c r="AT433" s="1">
        <v>0.9</v>
      </c>
      <c r="AU433" s="1">
        <v>1</v>
      </c>
    </row>
    <row r="434" spans="2:47" x14ac:dyDescent="0.25">
      <c r="B434" s="16" t="s">
        <v>451</v>
      </c>
      <c r="C434" s="4">
        <v>363.8</v>
      </c>
      <c r="D434" s="8">
        <v>205</v>
      </c>
      <c r="E434" s="8">
        <v>109.69</v>
      </c>
      <c r="F434" s="15">
        <f t="shared" si="113"/>
        <v>232.50138945821377</v>
      </c>
      <c r="G434" s="8">
        <v>0.87</v>
      </c>
      <c r="H434" s="34">
        <v>314.6096</v>
      </c>
      <c r="I434" s="47">
        <f t="shared" si="120"/>
        <v>251.68768</v>
      </c>
      <c r="J434" s="15">
        <f t="shared" si="122"/>
        <v>188.76576</v>
      </c>
      <c r="K434" s="47">
        <f t="shared" si="124"/>
        <v>547.11098945821379</v>
      </c>
      <c r="L434" s="15">
        <f t="shared" si="123"/>
        <v>456.68768</v>
      </c>
      <c r="M434" s="47">
        <f t="shared" si="128"/>
        <v>298.45576</v>
      </c>
      <c r="N434" s="15">
        <f t="shared" si="129"/>
        <v>0.83472583954535984</v>
      </c>
      <c r="O434" s="4">
        <v>454.78</v>
      </c>
      <c r="Q434" s="14">
        <v>1</v>
      </c>
      <c r="R434" s="43">
        <f t="shared" si="125"/>
        <v>0</v>
      </c>
      <c r="S434" s="23">
        <f t="shared" si="114"/>
        <v>547.11098945821379</v>
      </c>
      <c r="T434" s="43">
        <f t="shared" si="115"/>
        <v>301.27528561460747</v>
      </c>
      <c r="U434" s="15">
        <f t="shared" si="116"/>
        <v>456.68768</v>
      </c>
      <c r="V434" s="43">
        <f t="shared" si="126"/>
        <v>0</v>
      </c>
      <c r="W434" s="23">
        <f t="shared" si="127"/>
        <v>301.27528561460747</v>
      </c>
      <c r="X434" s="43">
        <f t="shared" si="121"/>
        <v>3.8172651333961198</v>
      </c>
      <c r="Y434" s="23">
        <f t="shared" si="117"/>
        <v>168.45576</v>
      </c>
      <c r="Z434" s="47">
        <f t="shared" si="118"/>
        <v>486.76583707257021</v>
      </c>
      <c r="AA434" s="6">
        <f t="shared" si="119"/>
        <v>0.93820815927949774</v>
      </c>
      <c r="AB434" s="4" t="s">
        <v>451</v>
      </c>
      <c r="AT434" s="1">
        <v>0.9</v>
      </c>
      <c r="AU434" s="1">
        <v>1</v>
      </c>
    </row>
    <row r="435" spans="2:47" x14ac:dyDescent="0.25">
      <c r="B435" s="16" t="s">
        <v>452</v>
      </c>
      <c r="C435" s="4">
        <v>277.14</v>
      </c>
      <c r="D435" s="8">
        <v>197.36</v>
      </c>
      <c r="E435" s="8">
        <v>107.87</v>
      </c>
      <c r="F435" s="15">
        <f t="shared" si="113"/>
        <v>224.91533184734206</v>
      </c>
      <c r="G435" s="8">
        <v>0.87</v>
      </c>
      <c r="H435" s="34">
        <v>314.6096</v>
      </c>
      <c r="I435" s="47">
        <f t="shared" si="120"/>
        <v>251.68768</v>
      </c>
      <c r="J435" s="15">
        <f t="shared" si="122"/>
        <v>188.76576</v>
      </c>
      <c r="K435" s="47">
        <f t="shared" si="124"/>
        <v>539.52493184734203</v>
      </c>
      <c r="L435" s="15">
        <f t="shared" si="123"/>
        <v>449.04768000000001</v>
      </c>
      <c r="M435" s="47">
        <f t="shared" si="128"/>
        <v>296.63576</v>
      </c>
      <c r="N435" s="15">
        <f t="shared" si="129"/>
        <v>0.83230200032175261</v>
      </c>
      <c r="O435" s="4">
        <v>453.87</v>
      </c>
      <c r="Q435" s="14">
        <v>1</v>
      </c>
      <c r="R435" s="43">
        <f t="shared" si="125"/>
        <v>0</v>
      </c>
      <c r="S435" s="23">
        <f t="shared" si="114"/>
        <v>539.52493184734203</v>
      </c>
      <c r="T435" s="43">
        <f t="shared" si="115"/>
        <v>299.0707828783959</v>
      </c>
      <c r="U435" s="15">
        <f t="shared" si="116"/>
        <v>449.04768000000001</v>
      </c>
      <c r="V435" s="43">
        <f t="shared" si="126"/>
        <v>0</v>
      </c>
      <c r="W435" s="23">
        <f t="shared" si="127"/>
        <v>299.0707828783959</v>
      </c>
      <c r="X435" s="43">
        <f t="shared" si="121"/>
        <v>-2.2045027362115661</v>
      </c>
      <c r="Y435" s="23">
        <f t="shared" si="117"/>
        <v>166.63576</v>
      </c>
      <c r="Z435" s="47">
        <f t="shared" si="118"/>
        <v>478.96899213222565</v>
      </c>
      <c r="AA435" s="6">
        <f t="shared" si="119"/>
        <v>0.93752975114521508</v>
      </c>
      <c r="AB435" s="4" t="s">
        <v>452</v>
      </c>
      <c r="AT435" s="1">
        <v>0.9</v>
      </c>
      <c r="AU435" s="1">
        <v>1</v>
      </c>
    </row>
    <row r="436" spans="2:47" x14ac:dyDescent="0.25">
      <c r="B436" s="16" t="s">
        <v>453</v>
      </c>
      <c r="C436" s="4">
        <v>338</v>
      </c>
      <c r="D436" s="8">
        <v>195.41</v>
      </c>
      <c r="E436" s="8">
        <v>107.58</v>
      </c>
      <c r="F436" s="15">
        <f t="shared" si="113"/>
        <v>223.06618860777624</v>
      </c>
      <c r="G436" s="8">
        <v>0.87</v>
      </c>
      <c r="H436" s="34">
        <v>314.6096</v>
      </c>
      <c r="I436" s="47">
        <f t="shared" si="120"/>
        <v>251.68768</v>
      </c>
      <c r="J436" s="15">
        <f t="shared" si="122"/>
        <v>188.76576</v>
      </c>
      <c r="K436" s="47">
        <f t="shared" si="124"/>
        <v>537.67578860777621</v>
      </c>
      <c r="L436" s="15">
        <f t="shared" si="123"/>
        <v>447.09767999999997</v>
      </c>
      <c r="M436" s="47">
        <f t="shared" si="128"/>
        <v>296.34575999999998</v>
      </c>
      <c r="N436" s="15">
        <f t="shared" si="129"/>
        <v>0.83153768399668226</v>
      </c>
      <c r="O436" s="4">
        <v>454.14</v>
      </c>
      <c r="Q436" s="14">
        <v>1</v>
      </c>
      <c r="R436" s="43">
        <f t="shared" si="125"/>
        <v>0</v>
      </c>
      <c r="S436" s="23">
        <f t="shared" si="114"/>
        <v>537.67578860777621</v>
      </c>
      <c r="T436" s="43">
        <f t="shared" si="115"/>
        <v>298.66187937802118</v>
      </c>
      <c r="U436" s="15">
        <f t="shared" si="116"/>
        <v>447.09767999999997</v>
      </c>
      <c r="V436" s="43">
        <f t="shared" si="126"/>
        <v>0</v>
      </c>
      <c r="W436" s="23">
        <f t="shared" si="127"/>
        <v>298.66187937802118</v>
      </c>
      <c r="X436" s="43">
        <f t="shared" si="121"/>
        <v>-0.4089035003747199</v>
      </c>
      <c r="Y436" s="23">
        <f t="shared" si="117"/>
        <v>166.34575999999998</v>
      </c>
      <c r="Z436" s="47">
        <f t="shared" si="118"/>
        <v>477.04008985761351</v>
      </c>
      <c r="AA436" s="6">
        <f t="shared" si="119"/>
        <v>0.93723292760038113</v>
      </c>
      <c r="AB436" s="4" t="s">
        <v>453</v>
      </c>
      <c r="AT436" s="1">
        <v>0.9</v>
      </c>
      <c r="AU436" s="1">
        <v>1</v>
      </c>
    </row>
    <row r="437" spans="2:47" x14ac:dyDescent="0.25">
      <c r="B437" s="16" t="s">
        <v>454</v>
      </c>
      <c r="C437" s="4">
        <v>325</v>
      </c>
      <c r="D437" s="8">
        <v>201.46</v>
      </c>
      <c r="E437" s="8">
        <v>108.74</v>
      </c>
      <c r="F437" s="15">
        <f t="shared" si="113"/>
        <v>228.93343836145911</v>
      </c>
      <c r="G437" s="8">
        <v>0.87</v>
      </c>
      <c r="H437" s="34">
        <v>314.6096</v>
      </c>
      <c r="I437" s="47">
        <f t="shared" si="120"/>
        <v>251.68768</v>
      </c>
      <c r="J437" s="15">
        <f t="shared" si="122"/>
        <v>188.76576</v>
      </c>
      <c r="K437" s="47">
        <f t="shared" si="124"/>
        <v>543.54303836145914</v>
      </c>
      <c r="L437" s="15">
        <f t="shared" si="123"/>
        <v>453.14768000000004</v>
      </c>
      <c r="M437" s="47">
        <f t="shared" si="128"/>
        <v>297.50576000000001</v>
      </c>
      <c r="N437" s="15">
        <f t="shared" si="129"/>
        <v>0.8336923629194829</v>
      </c>
      <c r="O437" s="4">
        <v>453.93</v>
      </c>
      <c r="Q437" s="14">
        <v>1</v>
      </c>
      <c r="R437" s="43">
        <f t="shared" si="125"/>
        <v>0</v>
      </c>
      <c r="S437" s="23">
        <f t="shared" si="114"/>
        <v>543.54303836145914</v>
      </c>
      <c r="T437" s="43">
        <f t="shared" si="115"/>
        <v>300.16031493490982</v>
      </c>
      <c r="U437" s="15">
        <f t="shared" si="116"/>
        <v>453.14768000000004</v>
      </c>
      <c r="V437" s="43">
        <f t="shared" si="126"/>
        <v>0</v>
      </c>
      <c r="W437" s="23">
        <f t="shared" si="127"/>
        <v>300.16031493490982</v>
      </c>
      <c r="X437" s="43">
        <f t="shared" si="121"/>
        <v>1.4984355568886372</v>
      </c>
      <c r="Y437" s="23">
        <f t="shared" si="117"/>
        <v>167.50576000000001</v>
      </c>
      <c r="Z437" s="47">
        <f t="shared" si="118"/>
        <v>483.11592762251178</v>
      </c>
      <c r="AA437" s="6">
        <f t="shared" si="119"/>
        <v>0.9379688271301877</v>
      </c>
      <c r="AB437" s="4" t="s">
        <v>454</v>
      </c>
      <c r="AT437" s="1">
        <v>0.9</v>
      </c>
      <c r="AU437" s="1">
        <v>1</v>
      </c>
    </row>
    <row r="438" spans="2:47" x14ac:dyDescent="0.25">
      <c r="B438" s="16" t="s">
        <v>455</v>
      </c>
      <c r="C438" s="4">
        <v>304.2</v>
      </c>
      <c r="D438" s="8">
        <v>192.89</v>
      </c>
      <c r="E438" s="8">
        <v>107.59</v>
      </c>
      <c r="F438" s="15">
        <f t="shared" si="113"/>
        <v>220.86683816272645</v>
      </c>
      <c r="G438" s="8">
        <v>0.87</v>
      </c>
      <c r="H438" s="34">
        <v>314.6096</v>
      </c>
      <c r="I438" s="47">
        <f t="shared" si="120"/>
        <v>251.68768</v>
      </c>
      <c r="J438" s="15">
        <f t="shared" si="122"/>
        <v>188.76576</v>
      </c>
      <c r="K438" s="47">
        <f t="shared" si="124"/>
        <v>535.47643816272648</v>
      </c>
      <c r="L438" s="15">
        <f t="shared" si="123"/>
        <v>444.57767999999999</v>
      </c>
      <c r="M438" s="47">
        <f t="shared" si="128"/>
        <v>296.35576000000003</v>
      </c>
      <c r="N438" s="15">
        <f t="shared" si="129"/>
        <v>0.83024695078160815</v>
      </c>
      <c r="O438" s="4">
        <v>454.3</v>
      </c>
      <c r="Q438" s="14">
        <v>1</v>
      </c>
      <c r="R438" s="43">
        <f t="shared" si="125"/>
        <v>0</v>
      </c>
      <c r="S438" s="23">
        <f t="shared" si="114"/>
        <v>535.47643816272648</v>
      </c>
      <c r="T438" s="43">
        <f t="shared" si="115"/>
        <v>298.47228057770752</v>
      </c>
      <c r="U438" s="15">
        <f t="shared" si="116"/>
        <v>444.57767999999999</v>
      </c>
      <c r="V438" s="43">
        <f t="shared" si="126"/>
        <v>0</v>
      </c>
      <c r="W438" s="23">
        <f t="shared" si="127"/>
        <v>298.47228057770752</v>
      </c>
      <c r="X438" s="43">
        <f t="shared" si="121"/>
        <v>-1.688034357202298</v>
      </c>
      <c r="Y438" s="23">
        <f t="shared" si="117"/>
        <v>166.35576000000003</v>
      </c>
      <c r="Z438" s="47">
        <f t="shared" si="118"/>
        <v>474.68258072037992</v>
      </c>
      <c r="AA438" s="6">
        <f t="shared" si="119"/>
        <v>0.93657888040742376</v>
      </c>
      <c r="AB438" s="4" t="s">
        <v>455</v>
      </c>
      <c r="AT438" s="1">
        <v>0.9</v>
      </c>
      <c r="AU438" s="1">
        <v>1</v>
      </c>
    </row>
    <row r="439" spans="2:47" x14ac:dyDescent="0.25">
      <c r="B439" s="16" t="s">
        <v>456</v>
      </c>
      <c r="C439" s="4">
        <v>306.12</v>
      </c>
      <c r="D439" s="8">
        <v>204.23</v>
      </c>
      <c r="E439" s="8">
        <v>106.76</v>
      </c>
      <c r="F439" s="15">
        <f t="shared" si="113"/>
        <v>230.45084182966224</v>
      </c>
      <c r="G439" s="8">
        <v>0.88</v>
      </c>
      <c r="H439" s="34">
        <v>314.6096</v>
      </c>
      <c r="I439" s="47">
        <f t="shared" si="120"/>
        <v>251.68768</v>
      </c>
      <c r="J439" s="15">
        <f t="shared" si="122"/>
        <v>188.76576</v>
      </c>
      <c r="K439" s="47">
        <f t="shared" si="124"/>
        <v>545.0604418296623</v>
      </c>
      <c r="L439" s="15">
        <f t="shared" si="123"/>
        <v>455.91768000000002</v>
      </c>
      <c r="M439" s="47">
        <f t="shared" si="128"/>
        <v>295.52575999999999</v>
      </c>
      <c r="N439" s="15">
        <f t="shared" si="129"/>
        <v>0.83645343710795206</v>
      </c>
      <c r="O439" s="4">
        <v>453.97</v>
      </c>
      <c r="Q439" s="14">
        <v>1</v>
      </c>
      <c r="R439" s="43">
        <f t="shared" si="125"/>
        <v>0</v>
      </c>
      <c r="S439" s="23">
        <f t="shared" si="114"/>
        <v>545.0604418296623</v>
      </c>
      <c r="T439" s="43">
        <f t="shared" si="115"/>
        <v>298.71383347773548</v>
      </c>
      <c r="U439" s="15">
        <f t="shared" si="116"/>
        <v>455.91768000000002</v>
      </c>
      <c r="V439" s="43">
        <f t="shared" si="126"/>
        <v>0</v>
      </c>
      <c r="W439" s="23">
        <f t="shared" si="127"/>
        <v>298.71383347773548</v>
      </c>
      <c r="X439" s="43">
        <f t="shared" si="121"/>
        <v>0.24155290002795482</v>
      </c>
      <c r="Y439" s="23">
        <f t="shared" si="117"/>
        <v>165.52575999999999</v>
      </c>
      <c r="Z439" s="47">
        <f t="shared" si="118"/>
        <v>485.03578028858863</v>
      </c>
      <c r="AA439" s="6">
        <f t="shared" si="119"/>
        <v>0.93996710867131539</v>
      </c>
      <c r="AB439" s="4" t="s">
        <v>456</v>
      </c>
      <c r="AT439" s="1">
        <v>0.9</v>
      </c>
      <c r="AU439" s="1">
        <v>1</v>
      </c>
    </row>
    <row r="440" spans="2:47" x14ac:dyDescent="0.25">
      <c r="B440" s="16" t="s">
        <v>457</v>
      </c>
      <c r="C440" s="4">
        <v>284.56</v>
      </c>
      <c r="D440" s="8">
        <v>193.8</v>
      </c>
      <c r="E440" s="8">
        <v>107.21</v>
      </c>
      <c r="F440" s="15">
        <f t="shared" si="113"/>
        <v>221.47781852817678</v>
      </c>
      <c r="G440" s="8">
        <v>0.87</v>
      </c>
      <c r="H440" s="34">
        <v>314.6096</v>
      </c>
      <c r="I440" s="47">
        <f t="shared" si="120"/>
        <v>251.68768</v>
      </c>
      <c r="J440" s="15">
        <f t="shared" si="122"/>
        <v>188.76576</v>
      </c>
      <c r="K440" s="47">
        <f t="shared" si="124"/>
        <v>536.08741852817684</v>
      </c>
      <c r="L440" s="15">
        <f t="shared" si="123"/>
        <v>445.48768000000001</v>
      </c>
      <c r="M440" s="47">
        <f t="shared" si="128"/>
        <v>295.97575999999998</v>
      </c>
      <c r="N440" s="15">
        <f t="shared" si="129"/>
        <v>0.83099820029927662</v>
      </c>
      <c r="O440" s="4">
        <v>453.77</v>
      </c>
      <c r="Q440" s="14">
        <v>1</v>
      </c>
      <c r="R440" s="43">
        <f t="shared" si="125"/>
        <v>0</v>
      </c>
      <c r="S440" s="23">
        <f t="shared" si="114"/>
        <v>536.08741852817684</v>
      </c>
      <c r="T440" s="43">
        <f t="shared" si="115"/>
        <v>298.21208438361816</v>
      </c>
      <c r="U440" s="15">
        <f t="shared" si="116"/>
        <v>445.48768000000001</v>
      </c>
      <c r="V440" s="43">
        <f t="shared" si="126"/>
        <v>0</v>
      </c>
      <c r="W440" s="23">
        <f t="shared" si="127"/>
        <v>298.21208438361816</v>
      </c>
      <c r="X440" s="43">
        <f t="shared" si="121"/>
        <v>-0.50174909411731505</v>
      </c>
      <c r="Y440" s="23">
        <f t="shared" si="117"/>
        <v>165.97575999999998</v>
      </c>
      <c r="Z440" s="47">
        <f t="shared" si="118"/>
        <v>475.4021728382823</v>
      </c>
      <c r="AA440" s="6">
        <f t="shared" si="119"/>
        <v>0.93707539732163081</v>
      </c>
      <c r="AB440" s="4" t="s">
        <v>457</v>
      </c>
      <c r="AT440" s="1">
        <v>0.9</v>
      </c>
      <c r="AU440" s="1">
        <v>1</v>
      </c>
    </row>
    <row r="441" spans="2:47" x14ac:dyDescent="0.25">
      <c r="B441" s="16" t="s">
        <v>458</v>
      </c>
      <c r="C441" s="4">
        <v>322.36</v>
      </c>
      <c r="D441" s="8">
        <v>204.02</v>
      </c>
      <c r="E441" s="8">
        <v>106.9</v>
      </c>
      <c r="F441" s="15">
        <f t="shared" si="113"/>
        <v>230.32969934422266</v>
      </c>
      <c r="G441" s="8">
        <v>0.88</v>
      </c>
      <c r="H441" s="34">
        <v>314.6096</v>
      </c>
      <c r="I441" s="47">
        <f t="shared" si="120"/>
        <v>251.68768</v>
      </c>
      <c r="J441" s="15">
        <f t="shared" si="122"/>
        <v>188.76576</v>
      </c>
      <c r="K441" s="47">
        <f t="shared" si="124"/>
        <v>544.93929934422272</v>
      </c>
      <c r="L441" s="15">
        <f t="shared" si="123"/>
        <v>455.70767999999998</v>
      </c>
      <c r="M441" s="47">
        <f t="shared" si="128"/>
        <v>295.66575999999998</v>
      </c>
      <c r="N441" s="15">
        <f t="shared" si="129"/>
        <v>0.83625402049071584</v>
      </c>
      <c r="O441" s="4">
        <v>452.42</v>
      </c>
      <c r="Q441" s="14">
        <v>1</v>
      </c>
      <c r="R441" s="43">
        <f t="shared" si="125"/>
        <v>0</v>
      </c>
      <c r="S441" s="23">
        <f t="shared" si="114"/>
        <v>544.93929934422272</v>
      </c>
      <c r="T441" s="43">
        <f t="shared" si="115"/>
        <v>298.81323658564725</v>
      </c>
      <c r="U441" s="15">
        <f t="shared" si="116"/>
        <v>455.70767999999998</v>
      </c>
      <c r="V441" s="43">
        <f t="shared" si="126"/>
        <v>0</v>
      </c>
      <c r="W441" s="23">
        <f t="shared" si="127"/>
        <v>298.81323658564725</v>
      </c>
      <c r="X441" s="43">
        <f t="shared" si="121"/>
        <v>0.60115220202908404</v>
      </c>
      <c r="Y441" s="23">
        <f t="shared" si="117"/>
        <v>165.66575999999998</v>
      </c>
      <c r="Z441" s="47">
        <f t="shared" si="118"/>
        <v>484.88620690566148</v>
      </c>
      <c r="AA441" s="6">
        <f t="shared" si="119"/>
        <v>0.93982397005708518</v>
      </c>
      <c r="AB441" s="4" t="s">
        <v>458</v>
      </c>
      <c r="AT441" s="1">
        <v>0.9</v>
      </c>
      <c r="AU441" s="1">
        <v>1</v>
      </c>
    </row>
    <row r="442" spans="2:47" x14ac:dyDescent="0.25">
      <c r="B442" s="16" t="s">
        <v>459</v>
      </c>
      <c r="C442" s="4">
        <v>329.64</v>
      </c>
      <c r="D442" s="8">
        <v>200.84</v>
      </c>
      <c r="E442" s="8">
        <v>110.11</v>
      </c>
      <c r="F442" s="15">
        <f t="shared" si="113"/>
        <v>229.04348429937929</v>
      </c>
      <c r="G442" s="8">
        <v>0.87</v>
      </c>
      <c r="H442" s="34">
        <v>314.6096</v>
      </c>
      <c r="I442" s="47">
        <f t="shared" si="120"/>
        <v>251.68768</v>
      </c>
      <c r="J442" s="15">
        <f t="shared" si="122"/>
        <v>188.76576</v>
      </c>
      <c r="K442" s="47">
        <f t="shared" si="124"/>
        <v>543.65308429937932</v>
      </c>
      <c r="L442" s="15">
        <f t="shared" si="123"/>
        <v>452.52768000000003</v>
      </c>
      <c r="M442" s="47">
        <f t="shared" si="128"/>
        <v>298.87576000000001</v>
      </c>
      <c r="N442" s="15">
        <f t="shared" si="129"/>
        <v>0.83238317425014685</v>
      </c>
      <c r="O442" s="4">
        <v>453.53</v>
      </c>
      <c r="Q442" s="14">
        <v>1</v>
      </c>
      <c r="R442" s="43">
        <f t="shared" si="125"/>
        <v>0</v>
      </c>
      <c r="S442" s="23">
        <f t="shared" si="114"/>
        <v>543.65308429937932</v>
      </c>
      <c r="T442" s="43">
        <f t="shared" si="115"/>
        <v>301.29283911511334</v>
      </c>
      <c r="U442" s="15">
        <f t="shared" si="116"/>
        <v>452.52768000000003</v>
      </c>
      <c r="V442" s="43">
        <f t="shared" si="126"/>
        <v>0</v>
      </c>
      <c r="W442" s="23">
        <f t="shared" si="127"/>
        <v>301.29283911511334</v>
      </c>
      <c r="X442" s="43">
        <f t="shared" si="121"/>
        <v>2.4796025294660922</v>
      </c>
      <c r="Y442" s="23">
        <f t="shared" si="117"/>
        <v>168.87576000000001</v>
      </c>
      <c r="Z442" s="47">
        <f t="shared" si="118"/>
        <v>483.01172188856873</v>
      </c>
      <c r="AA442" s="6">
        <f t="shared" si="119"/>
        <v>0.93688757330903571</v>
      </c>
      <c r="AB442" s="4" t="s">
        <v>459</v>
      </c>
      <c r="AT442" s="1">
        <v>0.9</v>
      </c>
      <c r="AU442" s="1">
        <v>1</v>
      </c>
    </row>
    <row r="443" spans="2:47" x14ac:dyDescent="0.25">
      <c r="B443" s="16" t="s">
        <v>460</v>
      </c>
      <c r="C443" s="4">
        <v>305.98</v>
      </c>
      <c r="D443" s="8">
        <v>197.92</v>
      </c>
      <c r="E443" s="8">
        <v>108.59</v>
      </c>
      <c r="F443" s="15">
        <f t="shared" si="113"/>
        <v>225.75232999905006</v>
      </c>
      <c r="G443" s="8">
        <v>0.87</v>
      </c>
      <c r="H443" s="34">
        <v>314.6096</v>
      </c>
      <c r="I443" s="47">
        <f t="shared" si="120"/>
        <v>251.68768</v>
      </c>
      <c r="J443" s="15">
        <f t="shared" si="122"/>
        <v>188.76576</v>
      </c>
      <c r="K443" s="47">
        <f t="shared" si="124"/>
        <v>540.36192999905006</v>
      </c>
      <c r="L443" s="15">
        <f t="shared" si="123"/>
        <v>449.60767999999996</v>
      </c>
      <c r="M443" s="47">
        <f t="shared" si="128"/>
        <v>297.35576000000003</v>
      </c>
      <c r="N443" s="15">
        <f t="shared" si="129"/>
        <v>0.83204914158329091</v>
      </c>
      <c r="O443" s="4">
        <v>453.34</v>
      </c>
      <c r="Q443" s="14">
        <v>1</v>
      </c>
      <c r="R443" s="43">
        <f t="shared" si="125"/>
        <v>0</v>
      </c>
      <c r="S443" s="23">
        <f t="shared" si="114"/>
        <v>540.36192999905006</v>
      </c>
      <c r="T443" s="43">
        <f t="shared" si="115"/>
        <v>299.73980295802545</v>
      </c>
      <c r="U443" s="15">
        <f t="shared" si="116"/>
        <v>449.60767999999996</v>
      </c>
      <c r="V443" s="43">
        <f t="shared" si="126"/>
        <v>0</v>
      </c>
      <c r="W443" s="23">
        <f t="shared" si="127"/>
        <v>299.73980295802545</v>
      </c>
      <c r="X443" s="43">
        <f t="shared" si="121"/>
        <v>-1.5530361570878881</v>
      </c>
      <c r="Y443" s="23">
        <f t="shared" si="117"/>
        <v>167.35576000000003</v>
      </c>
      <c r="Z443" s="47">
        <f t="shared" si="118"/>
        <v>479.74474079468553</v>
      </c>
      <c r="AA443" s="6">
        <f t="shared" si="119"/>
        <v>0.93718105018772224</v>
      </c>
      <c r="AB443" s="4" t="s">
        <v>460</v>
      </c>
      <c r="AT443" s="1">
        <v>0.9</v>
      </c>
      <c r="AU443" s="1">
        <v>1</v>
      </c>
    </row>
    <row r="444" spans="2:47" x14ac:dyDescent="0.25">
      <c r="B444" s="16" t="s">
        <v>461</v>
      </c>
      <c r="C444" s="4">
        <v>310.36</v>
      </c>
      <c r="D444" s="8">
        <v>203.31</v>
      </c>
      <c r="E444" s="8">
        <v>107.68</v>
      </c>
      <c r="F444" s="15">
        <f t="shared" si="113"/>
        <v>230.06507448980605</v>
      </c>
      <c r="G444" s="8">
        <v>0.88</v>
      </c>
      <c r="H444" s="34">
        <v>314.6096</v>
      </c>
      <c r="I444" s="47">
        <f t="shared" si="120"/>
        <v>251.68768</v>
      </c>
      <c r="J444" s="15">
        <f t="shared" si="122"/>
        <v>188.76576</v>
      </c>
      <c r="K444" s="47">
        <f t="shared" si="124"/>
        <v>544.67467448980608</v>
      </c>
      <c r="L444" s="15">
        <f t="shared" si="123"/>
        <v>454.99768</v>
      </c>
      <c r="M444" s="47">
        <f t="shared" si="128"/>
        <v>296.44576000000001</v>
      </c>
      <c r="N444" s="15">
        <f t="shared" si="129"/>
        <v>0.83535677590700164</v>
      </c>
      <c r="O444" s="4">
        <v>452.54</v>
      </c>
      <c r="Q444" s="14">
        <v>1</v>
      </c>
      <c r="R444" s="43">
        <f t="shared" si="125"/>
        <v>0</v>
      </c>
      <c r="S444" s="23">
        <f t="shared" si="114"/>
        <v>544.67467448980608</v>
      </c>
      <c r="T444" s="43">
        <f t="shared" si="115"/>
        <v>299.41211101956748</v>
      </c>
      <c r="U444" s="15">
        <f t="shared" si="116"/>
        <v>454.99768</v>
      </c>
      <c r="V444" s="43">
        <f t="shared" si="126"/>
        <v>0</v>
      </c>
      <c r="W444" s="23">
        <f t="shared" si="127"/>
        <v>299.41211101956748</v>
      </c>
      <c r="X444" s="43">
        <f t="shared" si="121"/>
        <v>-0.32769193845797417</v>
      </c>
      <c r="Y444" s="23">
        <f t="shared" si="117"/>
        <v>166.44576000000001</v>
      </c>
      <c r="Z444" s="47">
        <f t="shared" si="118"/>
        <v>484.48640829992331</v>
      </c>
      <c r="AA444" s="6">
        <f t="shared" si="119"/>
        <v>0.93913404422757674</v>
      </c>
      <c r="AB444" s="4" t="s">
        <v>461</v>
      </c>
      <c r="AT444" s="1">
        <v>0.9</v>
      </c>
      <c r="AU444" s="1">
        <v>1</v>
      </c>
    </row>
    <row r="445" spans="2:47" x14ac:dyDescent="0.25">
      <c r="B445" s="16" t="s">
        <v>462</v>
      </c>
      <c r="C445" s="4">
        <v>236.7</v>
      </c>
      <c r="D445" s="8">
        <v>195.39</v>
      </c>
      <c r="E445" s="8">
        <v>107.73</v>
      </c>
      <c r="F445" s="15">
        <f t="shared" si="113"/>
        <v>223.1210545869663</v>
      </c>
      <c r="G445" s="8">
        <v>0.87</v>
      </c>
      <c r="H445" s="34">
        <v>314.6096</v>
      </c>
      <c r="I445" s="47">
        <f t="shared" si="120"/>
        <v>251.68768</v>
      </c>
      <c r="J445" s="15">
        <f t="shared" si="122"/>
        <v>188.76576</v>
      </c>
      <c r="K445" s="47">
        <f t="shared" si="124"/>
        <v>537.73065458696624</v>
      </c>
      <c r="L445" s="15">
        <f t="shared" si="123"/>
        <v>447.07767999999999</v>
      </c>
      <c r="M445" s="47">
        <f t="shared" si="128"/>
        <v>296.49576000000002</v>
      </c>
      <c r="N445" s="15">
        <f t="shared" si="129"/>
        <v>0.83141564682304137</v>
      </c>
      <c r="O445" s="4">
        <v>453.46</v>
      </c>
      <c r="Q445" s="14">
        <v>1</v>
      </c>
      <c r="R445" s="43">
        <f t="shared" si="125"/>
        <v>0</v>
      </c>
      <c r="S445" s="23">
        <f t="shared" si="114"/>
        <v>537.73065458696624</v>
      </c>
      <c r="T445" s="43">
        <f t="shared" si="115"/>
        <v>298.79057034709911</v>
      </c>
      <c r="U445" s="15">
        <f t="shared" si="116"/>
        <v>447.07767999999999</v>
      </c>
      <c r="V445" s="43">
        <f t="shared" si="126"/>
        <v>0</v>
      </c>
      <c r="W445" s="23">
        <f t="shared" si="127"/>
        <v>298.79057034709911</v>
      </c>
      <c r="X445" s="43">
        <f t="shared" si="121"/>
        <v>-0.6215406724683703</v>
      </c>
      <c r="Y445" s="23">
        <f t="shared" si="117"/>
        <v>166.49576000000002</v>
      </c>
      <c r="Z445" s="47">
        <f t="shared" si="118"/>
        <v>477.0736736104393</v>
      </c>
      <c r="AA445" s="6">
        <f t="shared" si="119"/>
        <v>0.93712502854447399</v>
      </c>
      <c r="AB445" s="4" t="s">
        <v>462</v>
      </c>
      <c r="AT445" s="1">
        <v>0.9</v>
      </c>
      <c r="AU445" s="1">
        <v>1</v>
      </c>
    </row>
    <row r="446" spans="2:47" x14ac:dyDescent="0.25">
      <c r="B446" s="16" t="s">
        <v>463</v>
      </c>
      <c r="C446" s="4">
        <v>283.74</v>
      </c>
      <c r="D446" s="8">
        <v>203.93</v>
      </c>
      <c r="E446" s="8">
        <v>107.69</v>
      </c>
      <c r="F446" s="15">
        <f t="shared" si="113"/>
        <v>230.6178245496215</v>
      </c>
      <c r="G446" s="8">
        <v>0.88</v>
      </c>
      <c r="H446" s="34">
        <v>314.6096</v>
      </c>
      <c r="I446" s="47">
        <f t="shared" si="120"/>
        <v>251.68768</v>
      </c>
      <c r="J446" s="15">
        <f t="shared" si="122"/>
        <v>188.76576</v>
      </c>
      <c r="K446" s="47">
        <f t="shared" si="124"/>
        <v>545.22742454962145</v>
      </c>
      <c r="L446" s="15">
        <f t="shared" si="123"/>
        <v>455.61768000000001</v>
      </c>
      <c r="M446" s="47">
        <f t="shared" si="128"/>
        <v>296.45576</v>
      </c>
      <c r="N446" s="15">
        <f t="shared" si="129"/>
        <v>0.83564703366922066</v>
      </c>
      <c r="O446" s="4">
        <v>454.21</v>
      </c>
      <c r="Q446" s="14">
        <v>1</v>
      </c>
      <c r="R446" s="43">
        <f t="shared" si="125"/>
        <v>0</v>
      </c>
      <c r="S446" s="23">
        <f t="shared" si="114"/>
        <v>545.22742454962145</v>
      </c>
      <c r="T446" s="43">
        <f t="shared" si="115"/>
        <v>299.47533145892118</v>
      </c>
      <c r="U446" s="15">
        <f t="shared" si="116"/>
        <v>455.61768000000001</v>
      </c>
      <c r="V446" s="43">
        <f t="shared" si="126"/>
        <v>0</v>
      </c>
      <c r="W446" s="23">
        <f t="shared" si="127"/>
        <v>299.47533145892118</v>
      </c>
      <c r="X446" s="43">
        <f t="shared" si="121"/>
        <v>0.68476111182206978</v>
      </c>
      <c r="Y446" s="23">
        <f t="shared" si="117"/>
        <v>166.45576</v>
      </c>
      <c r="Z446" s="47">
        <f t="shared" si="118"/>
        <v>485.07214964967841</v>
      </c>
      <c r="AA446" s="6">
        <f t="shared" si="119"/>
        <v>0.93927816785410057</v>
      </c>
      <c r="AB446" s="4" t="s">
        <v>463</v>
      </c>
      <c r="AT446" s="1">
        <v>0.9</v>
      </c>
      <c r="AU446" s="1">
        <v>1</v>
      </c>
    </row>
    <row r="447" spans="2:47" x14ac:dyDescent="0.25">
      <c r="B447" s="16" t="s">
        <v>464</v>
      </c>
      <c r="C447" s="4">
        <v>303.52</v>
      </c>
      <c r="D447" s="8">
        <v>194.7</v>
      </c>
      <c r="E447" s="8">
        <v>108.01</v>
      </c>
      <c r="F447" s="15">
        <f t="shared" si="113"/>
        <v>222.6527567761064</v>
      </c>
      <c r="G447" s="8">
        <v>0.87</v>
      </c>
      <c r="H447" s="34">
        <v>314.6096</v>
      </c>
      <c r="I447" s="47">
        <f t="shared" si="120"/>
        <v>251.68768</v>
      </c>
      <c r="J447" s="15">
        <f t="shared" si="122"/>
        <v>188.76576</v>
      </c>
      <c r="K447" s="47">
        <f t="shared" si="124"/>
        <v>537.26235677610634</v>
      </c>
      <c r="L447" s="15">
        <f t="shared" si="123"/>
        <v>446.38767999999999</v>
      </c>
      <c r="M447" s="47">
        <f t="shared" si="128"/>
        <v>296.77575999999999</v>
      </c>
      <c r="N447" s="15">
        <f t="shared" si="129"/>
        <v>0.83085605081024383</v>
      </c>
      <c r="O447" s="4">
        <v>454.95</v>
      </c>
      <c r="Q447" s="14">
        <v>1</v>
      </c>
      <c r="R447" s="43">
        <f t="shared" si="125"/>
        <v>0</v>
      </c>
      <c r="S447" s="23">
        <f t="shared" si="114"/>
        <v>537.26235677610634</v>
      </c>
      <c r="T447" s="43">
        <f t="shared" si="115"/>
        <v>298.97973033775014</v>
      </c>
      <c r="U447" s="15">
        <f t="shared" si="116"/>
        <v>446.38767999999999</v>
      </c>
      <c r="V447" s="43">
        <f t="shared" si="126"/>
        <v>0</v>
      </c>
      <c r="W447" s="23">
        <f t="shared" si="127"/>
        <v>298.97973033775014</v>
      </c>
      <c r="X447" s="43">
        <f t="shared" si="121"/>
        <v>-0.49560112117103472</v>
      </c>
      <c r="Y447" s="23">
        <f t="shared" si="117"/>
        <v>166.77575999999999</v>
      </c>
      <c r="Z447" s="47">
        <f t="shared" si="118"/>
        <v>476.52504129306783</v>
      </c>
      <c r="AA447" s="6">
        <f t="shared" si="119"/>
        <v>0.93675597569586477</v>
      </c>
      <c r="AB447" s="4" t="s">
        <v>464</v>
      </c>
      <c r="AT447" s="1">
        <v>0.9</v>
      </c>
      <c r="AU447" s="1">
        <v>1</v>
      </c>
    </row>
    <row r="448" spans="2:47" x14ac:dyDescent="0.25">
      <c r="B448" s="16" t="s">
        <v>465</v>
      </c>
      <c r="C448" s="4">
        <v>273.74</v>
      </c>
      <c r="D448" s="8">
        <v>209.02</v>
      </c>
      <c r="E448" s="8">
        <v>109.34</v>
      </c>
      <c r="F448" s="15">
        <f t="shared" si="113"/>
        <v>235.8910680801628</v>
      </c>
      <c r="G448" s="8">
        <v>0.88</v>
      </c>
      <c r="H448" s="34">
        <v>314.6096</v>
      </c>
      <c r="I448" s="47">
        <f t="shared" si="120"/>
        <v>251.68768</v>
      </c>
      <c r="J448" s="15">
        <f t="shared" si="122"/>
        <v>188.76576</v>
      </c>
      <c r="K448" s="47">
        <f t="shared" si="124"/>
        <v>550.50066808016277</v>
      </c>
      <c r="L448" s="15">
        <f t="shared" si="123"/>
        <v>460.70767999999998</v>
      </c>
      <c r="M448" s="47">
        <f t="shared" si="128"/>
        <v>298.10576000000003</v>
      </c>
      <c r="N448" s="15">
        <f t="shared" si="129"/>
        <v>0.83688850298163975</v>
      </c>
      <c r="O448" s="4">
        <v>454.7</v>
      </c>
      <c r="Q448" s="14">
        <v>1</v>
      </c>
      <c r="R448" s="43">
        <f t="shared" si="125"/>
        <v>0</v>
      </c>
      <c r="S448" s="23">
        <f t="shared" si="114"/>
        <v>550.50066808016277</v>
      </c>
      <c r="T448" s="43">
        <f t="shared" si="115"/>
        <v>301.32941964853535</v>
      </c>
      <c r="U448" s="15">
        <f t="shared" si="116"/>
        <v>460.70767999999998</v>
      </c>
      <c r="V448" s="43">
        <f t="shared" si="126"/>
        <v>0</v>
      </c>
      <c r="W448" s="23">
        <f t="shared" si="127"/>
        <v>301.32941964853535</v>
      </c>
      <c r="X448" s="43">
        <f t="shared" si="121"/>
        <v>2.3496893107852088</v>
      </c>
      <c r="Y448" s="23">
        <f t="shared" si="117"/>
        <v>168.10576000000003</v>
      </c>
      <c r="Z448" s="47">
        <f t="shared" si="118"/>
        <v>490.41932359579795</v>
      </c>
      <c r="AA448" s="6">
        <f t="shared" si="119"/>
        <v>0.93941583831169306</v>
      </c>
      <c r="AB448" s="4" t="s">
        <v>465</v>
      </c>
      <c r="AT448" s="1">
        <v>0.9</v>
      </c>
      <c r="AU448" s="1">
        <v>1</v>
      </c>
    </row>
    <row r="449" spans="2:47" x14ac:dyDescent="0.25">
      <c r="B449" s="16" t="s">
        <v>466</v>
      </c>
      <c r="C449" s="4">
        <v>234.86</v>
      </c>
      <c r="D449" s="8">
        <v>195.02</v>
      </c>
      <c r="E449" s="8">
        <v>108.21</v>
      </c>
      <c r="F449" s="15">
        <f t="shared" si="113"/>
        <v>223.02960453715556</v>
      </c>
      <c r="G449" s="8">
        <v>0.87</v>
      </c>
      <c r="H449" s="34">
        <v>314.6096</v>
      </c>
      <c r="I449" s="47">
        <f t="shared" si="120"/>
        <v>251.68768</v>
      </c>
      <c r="J449" s="15">
        <f t="shared" si="122"/>
        <v>188.76576</v>
      </c>
      <c r="K449" s="47">
        <f t="shared" si="124"/>
        <v>537.63920453715559</v>
      </c>
      <c r="L449" s="15">
        <f t="shared" si="123"/>
        <v>446.70767999999998</v>
      </c>
      <c r="M449" s="47">
        <f t="shared" si="128"/>
        <v>296.97575999999998</v>
      </c>
      <c r="N449" s="15">
        <f t="shared" si="129"/>
        <v>0.83086887308480972</v>
      </c>
      <c r="O449" s="4">
        <v>454.97</v>
      </c>
      <c r="Q449" s="14">
        <v>1</v>
      </c>
      <c r="R449" s="43">
        <f t="shared" si="125"/>
        <v>0</v>
      </c>
      <c r="S449" s="23">
        <f t="shared" si="114"/>
        <v>537.63920453715559</v>
      </c>
      <c r="T449" s="43">
        <f t="shared" si="115"/>
        <v>299.17914847857134</v>
      </c>
      <c r="U449" s="15">
        <f t="shared" si="116"/>
        <v>446.70767999999998</v>
      </c>
      <c r="V449" s="43">
        <f t="shared" si="126"/>
        <v>0</v>
      </c>
      <c r="W449" s="23">
        <f t="shared" si="127"/>
        <v>299.17914847857134</v>
      </c>
      <c r="X449" s="43">
        <f t="shared" si="121"/>
        <v>-2.1502711699640145</v>
      </c>
      <c r="Y449" s="23">
        <f t="shared" si="117"/>
        <v>166.97575999999998</v>
      </c>
      <c r="Z449" s="47">
        <f t="shared" si="118"/>
        <v>476.894805799518</v>
      </c>
      <c r="AA449" s="6">
        <f t="shared" si="119"/>
        <v>0.93670066137770347</v>
      </c>
      <c r="AB449" s="4" t="s">
        <v>466</v>
      </c>
      <c r="AT449" s="1">
        <v>0.9</v>
      </c>
      <c r="AU449" s="1">
        <v>1</v>
      </c>
    </row>
    <row r="450" spans="2:47" x14ac:dyDescent="0.25">
      <c r="B450" s="16" t="s">
        <v>467</v>
      </c>
      <c r="C450" s="4">
        <v>313.02</v>
      </c>
      <c r="D450" s="8">
        <v>202.42</v>
      </c>
      <c r="E450" s="8">
        <v>108.35</v>
      </c>
      <c r="F450" s="15">
        <f t="shared" si="113"/>
        <v>229.5943790688265</v>
      </c>
      <c r="G450" s="8">
        <v>0.88</v>
      </c>
      <c r="H450" s="34">
        <v>314.6096</v>
      </c>
      <c r="I450" s="47">
        <f t="shared" si="120"/>
        <v>251.68768</v>
      </c>
      <c r="J450" s="15">
        <f t="shared" si="122"/>
        <v>188.76576</v>
      </c>
      <c r="K450" s="47">
        <f t="shared" si="124"/>
        <v>544.20397906882647</v>
      </c>
      <c r="L450" s="15">
        <f t="shared" si="123"/>
        <v>454.10767999999996</v>
      </c>
      <c r="M450" s="47">
        <f t="shared" si="128"/>
        <v>297.11576000000002</v>
      </c>
      <c r="N450" s="15">
        <f t="shared" si="129"/>
        <v>0.83444388035716321</v>
      </c>
      <c r="O450" s="4">
        <v>456.11</v>
      </c>
      <c r="Q450" s="14">
        <v>1</v>
      </c>
      <c r="R450" s="43">
        <f t="shared" si="125"/>
        <v>0</v>
      </c>
      <c r="S450" s="23">
        <f t="shared" si="114"/>
        <v>544.20397906882647</v>
      </c>
      <c r="T450" s="43">
        <f t="shared" si="115"/>
        <v>299.90696190545708</v>
      </c>
      <c r="U450" s="15">
        <f t="shared" si="116"/>
        <v>454.10767999999996</v>
      </c>
      <c r="V450" s="43">
        <f t="shared" si="126"/>
        <v>0</v>
      </c>
      <c r="W450" s="23">
        <f t="shared" si="127"/>
        <v>299.90696190545708</v>
      </c>
      <c r="X450" s="43">
        <f t="shared" si="121"/>
        <v>0.72781342688574568</v>
      </c>
      <c r="Y450" s="23">
        <f t="shared" si="117"/>
        <v>167.11576000000002</v>
      </c>
      <c r="Z450" s="47">
        <f t="shared" si="118"/>
        <v>483.88166143733946</v>
      </c>
      <c r="AA450" s="6">
        <f t="shared" si="119"/>
        <v>0.93846846489511959</v>
      </c>
      <c r="AB450" s="4" t="s">
        <v>467</v>
      </c>
      <c r="AT450" s="1">
        <v>0.9</v>
      </c>
      <c r="AU450" s="1">
        <v>1</v>
      </c>
    </row>
    <row r="451" spans="2:47" x14ac:dyDescent="0.25">
      <c r="B451" s="16" t="s">
        <v>468</v>
      </c>
      <c r="C451" s="4">
        <v>310.64</v>
      </c>
      <c r="D451" s="8">
        <v>199.4</v>
      </c>
      <c r="E451" s="8">
        <v>110.43</v>
      </c>
      <c r="F451" s="15">
        <f t="shared" si="113"/>
        <v>227.93671248835716</v>
      </c>
      <c r="G451" s="8">
        <v>0.87</v>
      </c>
      <c r="H451" s="34">
        <v>314.6096</v>
      </c>
      <c r="I451" s="47">
        <f t="shared" si="120"/>
        <v>251.68768</v>
      </c>
      <c r="J451" s="15">
        <f t="shared" si="122"/>
        <v>188.76576</v>
      </c>
      <c r="K451" s="47">
        <f t="shared" si="124"/>
        <v>542.54631248835722</v>
      </c>
      <c r="L451" s="15">
        <f t="shared" si="123"/>
        <v>451.08767999999998</v>
      </c>
      <c r="M451" s="47">
        <f t="shared" si="128"/>
        <v>299.19576000000001</v>
      </c>
      <c r="N451" s="15">
        <f t="shared" si="129"/>
        <v>0.83142704985149096</v>
      </c>
      <c r="O451" s="4">
        <v>456.74</v>
      </c>
      <c r="Q451" s="14">
        <v>1</v>
      </c>
      <c r="R451" s="43">
        <f t="shared" si="125"/>
        <v>0</v>
      </c>
      <c r="S451" s="23">
        <f t="shared" si="114"/>
        <v>542.54631248835722</v>
      </c>
      <c r="T451" s="43">
        <f t="shared" si="115"/>
        <v>301.45713815886296</v>
      </c>
      <c r="U451" s="15">
        <f t="shared" si="116"/>
        <v>451.08767999999998</v>
      </c>
      <c r="V451" s="43">
        <f t="shared" si="126"/>
        <v>0</v>
      </c>
      <c r="W451" s="23">
        <f t="shared" si="127"/>
        <v>301.45713815886296</v>
      </c>
      <c r="X451" s="43">
        <f t="shared" si="121"/>
        <v>1.5501762534058798</v>
      </c>
      <c r="Y451" s="23">
        <f t="shared" si="117"/>
        <v>169.19576000000001</v>
      </c>
      <c r="Z451" s="47">
        <f t="shared" si="118"/>
        <v>481.77515528486936</v>
      </c>
      <c r="AA451" s="6">
        <f t="shared" si="119"/>
        <v>0.93630332542423411</v>
      </c>
      <c r="AB451" s="4" t="s">
        <v>468</v>
      </c>
      <c r="AT451" s="1">
        <v>0.9</v>
      </c>
      <c r="AU451" s="1">
        <v>1</v>
      </c>
    </row>
    <row r="452" spans="2:47" x14ac:dyDescent="0.25">
      <c r="B452" s="16" t="s">
        <v>469</v>
      </c>
      <c r="C452" s="4">
        <v>313.7</v>
      </c>
      <c r="D452" s="8">
        <v>193.3</v>
      </c>
      <c r="E452" s="8">
        <v>111.03</v>
      </c>
      <c r="F452" s="15">
        <f t="shared" ref="F452:F515" si="130">SQRT((D452)^2+(E452)^2)</f>
        <v>222.91826057997136</v>
      </c>
      <c r="G452" s="8">
        <v>0.86</v>
      </c>
      <c r="H452" s="34">
        <v>314.6096</v>
      </c>
      <c r="I452" s="47">
        <f t="shared" si="120"/>
        <v>251.68768</v>
      </c>
      <c r="J452" s="15">
        <f t="shared" si="122"/>
        <v>188.76576</v>
      </c>
      <c r="K452" s="47">
        <f t="shared" si="124"/>
        <v>537.52786057997139</v>
      </c>
      <c r="L452" s="15">
        <f t="shared" si="123"/>
        <v>444.98768000000001</v>
      </c>
      <c r="M452" s="47">
        <f t="shared" si="128"/>
        <v>299.79575999999997</v>
      </c>
      <c r="N452" s="15">
        <f t="shared" si="129"/>
        <v>0.82784114579637946</v>
      </c>
      <c r="O452" s="4">
        <v>461.42</v>
      </c>
      <c r="Q452" s="14">
        <v>1</v>
      </c>
      <c r="R452" s="43">
        <f t="shared" si="125"/>
        <v>0</v>
      </c>
      <c r="S452" s="23">
        <f t="shared" ref="S452:S515" si="131">L452/N452</f>
        <v>537.52786057997139</v>
      </c>
      <c r="T452" s="43">
        <f t="shared" ref="T452:T515" si="132">S452*SIN(ACOS(N452))</f>
        <v>301.53302563384119</v>
      </c>
      <c r="U452" s="15">
        <f t="shared" ref="U452:U515" si="133">L452/Q452</f>
        <v>444.98768000000001</v>
      </c>
      <c r="V452" s="43">
        <f t="shared" si="126"/>
        <v>0</v>
      </c>
      <c r="W452" s="23">
        <f t="shared" si="127"/>
        <v>301.53302563384119</v>
      </c>
      <c r="X452" s="43">
        <f t="shared" si="121"/>
        <v>7.5887474978230784E-2</v>
      </c>
      <c r="Y452" s="23">
        <f t="shared" ref="Y452:Y515" si="134">M452-$AC$4</f>
        <v>169.79575999999997</v>
      </c>
      <c r="Z452" s="47">
        <f t="shared" ref="Z452:Z515" si="135">IF(Y452&gt;1,SQRT((L452)^2+(Y452)^2),0)</f>
        <v>476.28209652028698</v>
      </c>
      <c r="AA452" s="6">
        <f t="shared" ref="AA452:AA515" si="136">IF(Z452&gt;0,L452/Z452,1)</f>
        <v>0.93429436724805803</v>
      </c>
      <c r="AB452" s="4" t="s">
        <v>469</v>
      </c>
      <c r="AT452" s="1">
        <v>0.9</v>
      </c>
      <c r="AU452" s="1">
        <v>1</v>
      </c>
    </row>
    <row r="453" spans="2:47" x14ac:dyDescent="0.25">
      <c r="B453" s="16" t="s">
        <v>470</v>
      </c>
      <c r="C453" s="4">
        <v>307.14</v>
      </c>
      <c r="D453" s="8">
        <v>201.01</v>
      </c>
      <c r="E453" s="8">
        <v>109.73</v>
      </c>
      <c r="F453" s="15">
        <f t="shared" si="130"/>
        <v>229.01024649565355</v>
      </c>
      <c r="G453" s="8">
        <v>0.87</v>
      </c>
      <c r="H453" s="34">
        <v>314.6096</v>
      </c>
      <c r="I453" s="47">
        <f t="shared" ref="I453:I516" si="137">0.8*H453</f>
        <v>251.68768</v>
      </c>
      <c r="J453" s="15">
        <f t="shared" si="122"/>
        <v>188.76576</v>
      </c>
      <c r="K453" s="47">
        <f t="shared" si="124"/>
        <v>543.61984649565352</v>
      </c>
      <c r="L453" s="15">
        <f t="shared" si="123"/>
        <v>452.69767999999999</v>
      </c>
      <c r="M453" s="47">
        <f t="shared" si="128"/>
        <v>298.49576000000002</v>
      </c>
      <c r="N453" s="15">
        <f t="shared" si="129"/>
        <v>0.83274678604586139</v>
      </c>
      <c r="O453" s="4">
        <v>458.23</v>
      </c>
      <c r="Q453" s="14">
        <v>1</v>
      </c>
      <c r="R453" s="43">
        <f t="shared" si="125"/>
        <v>0</v>
      </c>
      <c r="S453" s="23">
        <f t="shared" si="131"/>
        <v>543.61984649565352</v>
      </c>
      <c r="T453" s="43">
        <f t="shared" si="132"/>
        <v>300.97732144893496</v>
      </c>
      <c r="U453" s="15">
        <f t="shared" si="133"/>
        <v>452.69767999999999</v>
      </c>
      <c r="V453" s="43">
        <f t="shared" si="126"/>
        <v>0</v>
      </c>
      <c r="W453" s="23">
        <f t="shared" si="127"/>
        <v>300.97732144893496</v>
      </c>
      <c r="X453" s="43">
        <f t="shared" ref="X453:X516" si="138">W453-W452</f>
        <v>-0.55570418490623297</v>
      </c>
      <c r="Y453" s="23">
        <f t="shared" si="134"/>
        <v>168.49576000000002</v>
      </c>
      <c r="Z453" s="47">
        <f t="shared" si="135"/>
        <v>483.03831174696694</v>
      </c>
      <c r="AA453" s="6">
        <f t="shared" si="136"/>
        <v>0.93718793932258426</v>
      </c>
      <c r="AB453" s="4" t="s">
        <v>470</v>
      </c>
      <c r="AT453" s="1">
        <v>0.9</v>
      </c>
      <c r="AU453" s="1">
        <v>1</v>
      </c>
    </row>
    <row r="454" spans="2:47" x14ac:dyDescent="0.25">
      <c r="B454" s="16" t="s">
        <v>471</v>
      </c>
      <c r="C454" s="4">
        <v>326.45999999999998</v>
      </c>
      <c r="D454" s="8">
        <v>193.98</v>
      </c>
      <c r="E454" s="8">
        <v>108.36</v>
      </c>
      <c r="F454" s="15">
        <f t="shared" si="130"/>
        <v>222.19390180650774</v>
      </c>
      <c r="G454" s="8">
        <v>0.86</v>
      </c>
      <c r="H454" s="34">
        <v>314.6096</v>
      </c>
      <c r="I454" s="47">
        <f t="shared" si="137"/>
        <v>251.68768</v>
      </c>
      <c r="J454" s="15">
        <f t="shared" si="122"/>
        <v>188.76576</v>
      </c>
      <c r="K454" s="47">
        <f t="shared" si="124"/>
        <v>536.80350180650771</v>
      </c>
      <c r="L454" s="15">
        <f t="shared" si="123"/>
        <v>445.66768000000002</v>
      </c>
      <c r="M454" s="47">
        <f t="shared" si="128"/>
        <v>297.12576000000001</v>
      </c>
      <c r="N454" s="15">
        <f t="shared" si="129"/>
        <v>0.83022498642462683</v>
      </c>
      <c r="O454" s="4">
        <v>456.48</v>
      </c>
      <c r="Q454" s="14">
        <v>1</v>
      </c>
      <c r="R454" s="43">
        <f t="shared" si="125"/>
        <v>0</v>
      </c>
      <c r="S454" s="23">
        <f t="shared" si="131"/>
        <v>536.80350180650771</v>
      </c>
      <c r="T454" s="43">
        <f t="shared" si="132"/>
        <v>299.22954158162071</v>
      </c>
      <c r="U454" s="15">
        <f t="shared" si="133"/>
        <v>445.66768000000002</v>
      </c>
      <c r="V454" s="43">
        <f t="shared" si="126"/>
        <v>0</v>
      </c>
      <c r="W454" s="23">
        <f t="shared" si="127"/>
        <v>299.22954158162071</v>
      </c>
      <c r="X454" s="43">
        <f t="shared" si="138"/>
        <v>-1.7477798673142502</v>
      </c>
      <c r="Y454" s="23">
        <f t="shared" si="134"/>
        <v>167.12576000000001</v>
      </c>
      <c r="Z454" s="47">
        <f t="shared" si="135"/>
        <v>475.9734243129127</v>
      </c>
      <c r="AA454" s="6">
        <f t="shared" si="136"/>
        <v>0.93632891509297966</v>
      </c>
      <c r="AB454" s="4" t="s">
        <v>471</v>
      </c>
      <c r="AT454" s="1">
        <v>0.9</v>
      </c>
      <c r="AU454" s="1">
        <v>1</v>
      </c>
    </row>
    <row r="455" spans="2:47" x14ac:dyDescent="0.25">
      <c r="B455" s="16" t="s">
        <v>472</v>
      </c>
      <c r="C455" s="4">
        <v>318.18</v>
      </c>
      <c r="D455" s="8">
        <v>203.11</v>
      </c>
      <c r="E455" s="8">
        <v>108.45</v>
      </c>
      <c r="F455" s="15">
        <f t="shared" si="130"/>
        <v>230.2500262757857</v>
      </c>
      <c r="G455" s="8">
        <v>0.88</v>
      </c>
      <c r="H455" s="34">
        <v>314.6096</v>
      </c>
      <c r="I455" s="47">
        <f t="shared" si="137"/>
        <v>251.68768</v>
      </c>
      <c r="J455" s="15">
        <f t="shared" si="122"/>
        <v>188.76576</v>
      </c>
      <c r="K455" s="47">
        <f t="shared" si="124"/>
        <v>544.85962627578567</v>
      </c>
      <c r="L455" s="15">
        <f t="shared" si="123"/>
        <v>454.79768000000001</v>
      </c>
      <c r="M455" s="47">
        <f t="shared" si="128"/>
        <v>297.21575999999999</v>
      </c>
      <c r="N455" s="15">
        <f t="shared" si="129"/>
        <v>0.83470614827643697</v>
      </c>
      <c r="O455" s="4">
        <v>457</v>
      </c>
      <c r="Q455" s="14">
        <v>1</v>
      </c>
      <c r="R455" s="43">
        <f t="shared" si="125"/>
        <v>0</v>
      </c>
      <c r="S455" s="23">
        <f t="shared" si="131"/>
        <v>544.85962627578567</v>
      </c>
      <c r="T455" s="43">
        <f t="shared" si="132"/>
        <v>300.05179988129782</v>
      </c>
      <c r="U455" s="15">
        <f t="shared" si="133"/>
        <v>454.79768000000001</v>
      </c>
      <c r="V455" s="43">
        <f t="shared" si="126"/>
        <v>0</v>
      </c>
      <c r="W455" s="23">
        <f t="shared" si="127"/>
        <v>300.05179988129782</v>
      </c>
      <c r="X455" s="43">
        <f t="shared" si="138"/>
        <v>0.82225829967711661</v>
      </c>
      <c r="Y455" s="23">
        <f t="shared" si="134"/>
        <v>167.21575999999999</v>
      </c>
      <c r="Z455" s="47">
        <f t="shared" si="135"/>
        <v>484.56376270389848</v>
      </c>
      <c r="AA455" s="6">
        <f t="shared" si="136"/>
        <v>0.93857138111648775</v>
      </c>
      <c r="AB455" s="4" t="s">
        <v>472</v>
      </c>
      <c r="AT455" s="1">
        <v>0.9</v>
      </c>
      <c r="AU455" s="1">
        <v>1</v>
      </c>
    </row>
    <row r="456" spans="2:47" x14ac:dyDescent="0.25">
      <c r="B456" s="16" t="s">
        <v>473</v>
      </c>
      <c r="C456" s="4">
        <v>280.14</v>
      </c>
      <c r="D456" s="8">
        <v>194.26</v>
      </c>
      <c r="E456" s="8">
        <v>108.71</v>
      </c>
      <c r="F456" s="15">
        <f t="shared" si="130"/>
        <v>222.60910066751538</v>
      </c>
      <c r="G456" s="8">
        <v>0.86</v>
      </c>
      <c r="H456" s="34">
        <v>314.6096</v>
      </c>
      <c r="I456" s="47">
        <f t="shared" si="137"/>
        <v>251.68768</v>
      </c>
      <c r="J456" s="15">
        <f t="shared" si="122"/>
        <v>188.76576</v>
      </c>
      <c r="K456" s="47">
        <f t="shared" si="124"/>
        <v>537.21870066751535</v>
      </c>
      <c r="L456" s="15">
        <f t="shared" si="123"/>
        <v>445.94767999999999</v>
      </c>
      <c r="M456" s="47">
        <f t="shared" si="128"/>
        <v>297.47575999999998</v>
      </c>
      <c r="N456" s="15">
        <f t="shared" si="129"/>
        <v>0.83010453553811969</v>
      </c>
      <c r="O456" s="4">
        <v>456.71</v>
      </c>
      <c r="Q456" s="14">
        <v>1</v>
      </c>
      <c r="R456" s="43">
        <f t="shared" si="125"/>
        <v>0</v>
      </c>
      <c r="S456" s="23">
        <f t="shared" si="131"/>
        <v>537.21870066751535</v>
      </c>
      <c r="T456" s="43">
        <f t="shared" si="132"/>
        <v>299.5573385005132</v>
      </c>
      <c r="U456" s="15">
        <f t="shared" si="133"/>
        <v>445.94767999999999</v>
      </c>
      <c r="V456" s="43">
        <f t="shared" si="126"/>
        <v>0</v>
      </c>
      <c r="W456" s="23">
        <f t="shared" si="127"/>
        <v>299.5573385005132</v>
      </c>
      <c r="X456" s="43">
        <f t="shared" si="138"/>
        <v>-0.49446138078462809</v>
      </c>
      <c r="Y456" s="23">
        <f t="shared" si="134"/>
        <v>167.47575999999998</v>
      </c>
      <c r="Z456" s="47">
        <f t="shared" si="135"/>
        <v>476.35854509493163</v>
      </c>
      <c r="AA456" s="6">
        <f t="shared" si="136"/>
        <v>0.93615971539070186</v>
      </c>
      <c r="AB456" s="4" t="s">
        <v>473</v>
      </c>
      <c r="AT456" s="1">
        <v>0.9</v>
      </c>
      <c r="AU456" s="1">
        <v>1</v>
      </c>
    </row>
    <row r="457" spans="2:47" x14ac:dyDescent="0.25">
      <c r="B457" s="16" t="s">
        <v>474</v>
      </c>
      <c r="C457" s="4">
        <v>313</v>
      </c>
      <c r="D457" s="8">
        <v>207.78</v>
      </c>
      <c r="E457" s="8">
        <v>110.16</v>
      </c>
      <c r="F457" s="15">
        <f t="shared" si="130"/>
        <v>235.17600642922739</v>
      </c>
      <c r="G457" s="8">
        <v>0.88</v>
      </c>
      <c r="H457" s="34">
        <v>314.6096</v>
      </c>
      <c r="I457" s="47">
        <f t="shared" si="137"/>
        <v>251.68768</v>
      </c>
      <c r="J457" s="15">
        <f t="shared" si="122"/>
        <v>188.76576</v>
      </c>
      <c r="K457" s="47">
        <f t="shared" si="124"/>
        <v>549.78560642922741</v>
      </c>
      <c r="L457" s="15">
        <f t="shared" si="123"/>
        <v>459.46767999999997</v>
      </c>
      <c r="M457" s="47">
        <f t="shared" si="128"/>
        <v>298.92575999999997</v>
      </c>
      <c r="N457" s="15">
        <f t="shared" si="129"/>
        <v>0.83572155150472482</v>
      </c>
      <c r="O457" s="4">
        <v>454.4</v>
      </c>
      <c r="Q457" s="14">
        <v>1</v>
      </c>
      <c r="R457" s="43">
        <f t="shared" si="125"/>
        <v>0</v>
      </c>
      <c r="S457" s="23">
        <f t="shared" si="131"/>
        <v>549.78560642922741</v>
      </c>
      <c r="T457" s="43">
        <f t="shared" si="132"/>
        <v>301.91665086936001</v>
      </c>
      <c r="U457" s="15">
        <f t="shared" si="133"/>
        <v>459.46767999999997</v>
      </c>
      <c r="V457" s="43">
        <f t="shared" si="126"/>
        <v>0</v>
      </c>
      <c r="W457" s="23">
        <f t="shared" si="127"/>
        <v>301.91665086936001</v>
      </c>
      <c r="X457" s="43">
        <f t="shared" si="138"/>
        <v>2.3593123688468154</v>
      </c>
      <c r="Y457" s="23">
        <f t="shared" si="134"/>
        <v>168.92575999999997</v>
      </c>
      <c r="Z457" s="47">
        <f t="shared" si="135"/>
        <v>489.53698670903304</v>
      </c>
      <c r="AA457" s="6">
        <f t="shared" si="136"/>
        <v>0.93857602688782038</v>
      </c>
      <c r="AB457" s="4" t="s">
        <v>474</v>
      </c>
      <c r="AT457" s="1">
        <v>0.9</v>
      </c>
      <c r="AU457" s="1">
        <v>1</v>
      </c>
    </row>
    <row r="458" spans="2:47" x14ac:dyDescent="0.25">
      <c r="B458" s="16" t="s">
        <v>475</v>
      </c>
      <c r="C458" s="4">
        <v>234.86</v>
      </c>
      <c r="D458" s="8">
        <v>193.83</v>
      </c>
      <c r="E458" s="8">
        <v>107.43</v>
      </c>
      <c r="F458" s="15">
        <f t="shared" si="130"/>
        <v>221.61063557510053</v>
      </c>
      <c r="G458" s="8">
        <v>0.87</v>
      </c>
      <c r="H458" s="34">
        <v>314.6096</v>
      </c>
      <c r="I458" s="47">
        <f t="shared" si="137"/>
        <v>251.68768</v>
      </c>
      <c r="J458" s="15">
        <f t="shared" ref="J458:J521" si="139">SQRT((H458)^2-(I458)^2)</f>
        <v>188.76576</v>
      </c>
      <c r="K458" s="47">
        <f t="shared" si="124"/>
        <v>536.22023557510056</v>
      </c>
      <c r="L458" s="15">
        <f t="shared" si="123"/>
        <v>445.51768000000004</v>
      </c>
      <c r="M458" s="47">
        <f t="shared" si="128"/>
        <v>296.19576000000001</v>
      </c>
      <c r="N458" s="15">
        <f t="shared" si="129"/>
        <v>0.83084831649849755</v>
      </c>
      <c r="O458" s="4">
        <v>453.72</v>
      </c>
      <c r="Q458" s="14">
        <v>1</v>
      </c>
      <c r="R458" s="43">
        <f t="shared" si="125"/>
        <v>0</v>
      </c>
      <c r="S458" s="23">
        <f t="shared" si="131"/>
        <v>536.22023557510056</v>
      </c>
      <c r="T458" s="43">
        <f t="shared" si="132"/>
        <v>298.40599499278477</v>
      </c>
      <c r="U458" s="15">
        <f t="shared" si="133"/>
        <v>445.51768000000004</v>
      </c>
      <c r="V458" s="43">
        <f t="shared" si="126"/>
        <v>0</v>
      </c>
      <c r="W458" s="23">
        <f t="shared" si="127"/>
        <v>298.40599499278477</v>
      </c>
      <c r="X458" s="43">
        <f t="shared" si="138"/>
        <v>-3.5106558765752425</v>
      </c>
      <c r="Y458" s="23">
        <f t="shared" si="134"/>
        <v>166.19576000000001</v>
      </c>
      <c r="Z458" s="47">
        <f t="shared" si="135"/>
        <v>475.50713331616805</v>
      </c>
      <c r="AA458" s="6">
        <f t="shared" si="136"/>
        <v>0.93693164368108894</v>
      </c>
      <c r="AB458" s="4" t="s">
        <v>475</v>
      </c>
      <c r="AT458" s="1">
        <v>0.9</v>
      </c>
      <c r="AU458" s="1">
        <v>1</v>
      </c>
    </row>
    <row r="459" spans="2:47" x14ac:dyDescent="0.25">
      <c r="B459" s="16" t="s">
        <v>476</v>
      </c>
      <c r="C459" s="4">
        <v>292.06</v>
      </c>
      <c r="D459" s="8">
        <v>208.95</v>
      </c>
      <c r="E459" s="8">
        <v>108.32</v>
      </c>
      <c r="F459" s="15">
        <f t="shared" si="130"/>
        <v>235.35786560045108</v>
      </c>
      <c r="G459" s="8">
        <v>0.88</v>
      </c>
      <c r="H459" s="34">
        <v>314.6096</v>
      </c>
      <c r="I459" s="47">
        <f t="shared" si="137"/>
        <v>251.68768</v>
      </c>
      <c r="J459" s="15">
        <f t="shared" si="139"/>
        <v>188.76576</v>
      </c>
      <c r="K459" s="47">
        <f t="shared" si="124"/>
        <v>549.96746560045108</v>
      </c>
      <c r="L459" s="15">
        <f t="shared" ref="L459:L522" si="140">D459+I459</f>
        <v>460.63767999999999</v>
      </c>
      <c r="M459" s="47">
        <f t="shared" si="128"/>
        <v>297.08575999999999</v>
      </c>
      <c r="N459" s="15">
        <f t="shared" si="129"/>
        <v>0.83757259985748178</v>
      </c>
      <c r="O459" s="4">
        <v>453.31</v>
      </c>
      <c r="Q459" s="14">
        <v>1</v>
      </c>
      <c r="R459" s="43">
        <f t="shared" si="125"/>
        <v>0</v>
      </c>
      <c r="S459" s="23">
        <f t="shared" si="131"/>
        <v>549.96746560045108</v>
      </c>
      <c r="T459" s="43">
        <f t="shared" si="132"/>
        <v>300.46154659656685</v>
      </c>
      <c r="U459" s="15">
        <f t="shared" si="133"/>
        <v>460.63767999999999</v>
      </c>
      <c r="V459" s="43">
        <f t="shared" si="126"/>
        <v>0</v>
      </c>
      <c r="W459" s="23">
        <f t="shared" si="127"/>
        <v>300.46154659656685</v>
      </c>
      <c r="X459" s="43">
        <f t="shared" si="138"/>
        <v>2.055551603782078</v>
      </c>
      <c r="Y459" s="23">
        <f t="shared" si="134"/>
        <v>167.08575999999999</v>
      </c>
      <c r="Z459" s="47">
        <f t="shared" si="135"/>
        <v>490.00481980339742</v>
      </c>
      <c r="AA459" s="6">
        <f t="shared" si="136"/>
        <v>0.94006765114028823</v>
      </c>
      <c r="AB459" s="4" t="s">
        <v>476</v>
      </c>
      <c r="AT459" s="1">
        <v>0.9</v>
      </c>
      <c r="AU459" s="1">
        <v>1</v>
      </c>
    </row>
    <row r="460" spans="2:47" x14ac:dyDescent="0.25">
      <c r="B460" s="16" t="s">
        <v>477</v>
      </c>
      <c r="C460" s="4">
        <v>312.8</v>
      </c>
      <c r="D460" s="8">
        <v>192.35</v>
      </c>
      <c r="E460" s="8">
        <v>106.76</v>
      </c>
      <c r="F460" s="15">
        <f t="shared" si="130"/>
        <v>219.99140915044842</v>
      </c>
      <c r="G460" s="8">
        <v>0.87</v>
      </c>
      <c r="H460" s="34">
        <v>314.6096</v>
      </c>
      <c r="I460" s="47">
        <f t="shared" si="137"/>
        <v>251.68768</v>
      </c>
      <c r="J460" s="15">
        <f t="shared" si="139"/>
        <v>188.76576</v>
      </c>
      <c r="K460" s="47">
        <f t="shared" ref="K460:K523" si="141">F460+H460</f>
        <v>534.60100915044836</v>
      </c>
      <c r="L460" s="15">
        <f t="shared" si="140"/>
        <v>444.03768000000002</v>
      </c>
      <c r="M460" s="47">
        <f t="shared" si="128"/>
        <v>295.52575999999999</v>
      </c>
      <c r="N460" s="15">
        <f t="shared" si="129"/>
        <v>0.8305964119028405</v>
      </c>
      <c r="O460" s="4">
        <v>453.41</v>
      </c>
      <c r="Q460" s="14">
        <v>1</v>
      </c>
      <c r="R460" s="43">
        <f t="shared" si="125"/>
        <v>0</v>
      </c>
      <c r="S460" s="23">
        <f t="shared" si="131"/>
        <v>534.60100915044836</v>
      </c>
      <c r="T460" s="43">
        <f t="shared" si="132"/>
        <v>297.70585772687673</v>
      </c>
      <c r="U460" s="15">
        <f t="shared" si="133"/>
        <v>444.03768000000002</v>
      </c>
      <c r="V460" s="43">
        <f t="shared" si="126"/>
        <v>0</v>
      </c>
      <c r="W460" s="23">
        <f t="shared" si="127"/>
        <v>297.70585772687673</v>
      </c>
      <c r="X460" s="43">
        <f t="shared" si="138"/>
        <v>-2.7556888696901183</v>
      </c>
      <c r="Y460" s="23">
        <f t="shared" si="134"/>
        <v>165.52575999999999</v>
      </c>
      <c r="Z460" s="47">
        <f t="shared" si="135"/>
        <v>473.88631388061845</v>
      </c>
      <c r="AA460" s="6">
        <f t="shared" si="136"/>
        <v>0.93701309152359713</v>
      </c>
      <c r="AB460" s="4" t="s">
        <v>477</v>
      </c>
      <c r="AT460" s="1">
        <v>0.9</v>
      </c>
      <c r="AU460" s="1">
        <v>1</v>
      </c>
    </row>
    <row r="461" spans="2:47" x14ac:dyDescent="0.25">
      <c r="B461" s="16" t="s">
        <v>478</v>
      </c>
      <c r="C461" s="4">
        <v>267.32</v>
      </c>
      <c r="D461" s="8">
        <v>204.63</v>
      </c>
      <c r="E461" s="8">
        <v>112.26</v>
      </c>
      <c r="F461" s="15">
        <f t="shared" si="130"/>
        <v>233.40039524388129</v>
      </c>
      <c r="G461" s="8">
        <v>0.87</v>
      </c>
      <c r="H461" s="34">
        <v>314.6096</v>
      </c>
      <c r="I461" s="47">
        <f t="shared" si="137"/>
        <v>251.68768</v>
      </c>
      <c r="J461" s="15">
        <f t="shared" si="139"/>
        <v>188.76576</v>
      </c>
      <c r="K461" s="47">
        <f t="shared" si="141"/>
        <v>548.00999524388135</v>
      </c>
      <c r="L461" s="15">
        <f t="shared" si="140"/>
        <v>456.31768</v>
      </c>
      <c r="M461" s="47">
        <f t="shared" si="128"/>
        <v>301.02575999999999</v>
      </c>
      <c r="N461" s="15">
        <f t="shared" si="129"/>
        <v>0.83268130866285484</v>
      </c>
      <c r="O461" s="4">
        <v>456.23</v>
      </c>
      <c r="Q461" s="14">
        <v>1</v>
      </c>
      <c r="R461" s="43">
        <f t="shared" si="125"/>
        <v>0</v>
      </c>
      <c r="S461" s="23">
        <f t="shared" si="131"/>
        <v>548.00999524388135</v>
      </c>
      <c r="T461" s="43">
        <f t="shared" si="132"/>
        <v>303.46190832889795</v>
      </c>
      <c r="U461" s="15">
        <f t="shared" si="133"/>
        <v>456.31768</v>
      </c>
      <c r="V461" s="43">
        <f t="shared" si="126"/>
        <v>0</v>
      </c>
      <c r="W461" s="23">
        <f t="shared" si="127"/>
        <v>303.46190832889795</v>
      </c>
      <c r="X461" s="43">
        <f t="shared" si="138"/>
        <v>5.7560506020212188</v>
      </c>
      <c r="Y461" s="23">
        <f t="shared" si="134"/>
        <v>171.02575999999999</v>
      </c>
      <c r="Z461" s="47">
        <f t="shared" si="135"/>
        <v>487.31471931818356</v>
      </c>
      <c r="AA461" s="6">
        <f t="shared" si="136"/>
        <v>0.93639215461919056</v>
      </c>
      <c r="AB461" s="4" t="s">
        <v>478</v>
      </c>
      <c r="AT461" s="1">
        <v>0.9</v>
      </c>
      <c r="AU461" s="1">
        <v>1</v>
      </c>
    </row>
    <row r="462" spans="2:47" x14ac:dyDescent="0.25">
      <c r="B462" s="16" t="s">
        <v>479</v>
      </c>
      <c r="C462" s="4">
        <v>309.72000000000003</v>
      </c>
      <c r="D462" s="8">
        <v>200.4</v>
      </c>
      <c r="E462" s="8">
        <v>108.93</v>
      </c>
      <c r="F462" s="15">
        <f t="shared" si="130"/>
        <v>228.09187819823836</v>
      </c>
      <c r="G462" s="8">
        <v>0.87</v>
      </c>
      <c r="H462" s="34">
        <v>314.6096</v>
      </c>
      <c r="I462" s="47">
        <f t="shared" si="137"/>
        <v>251.68768</v>
      </c>
      <c r="J462" s="15">
        <f t="shared" si="139"/>
        <v>188.76576</v>
      </c>
      <c r="K462" s="47">
        <f t="shared" si="141"/>
        <v>542.70147819823842</v>
      </c>
      <c r="L462" s="15">
        <f t="shared" si="140"/>
        <v>452.08767999999998</v>
      </c>
      <c r="M462" s="47">
        <f t="shared" si="128"/>
        <v>297.69576000000001</v>
      </c>
      <c r="N462" s="15">
        <f t="shared" si="129"/>
        <v>0.83303196722611661</v>
      </c>
      <c r="O462" s="4">
        <v>453.56</v>
      </c>
      <c r="Q462" s="14">
        <v>1</v>
      </c>
      <c r="R462" s="43">
        <f t="shared" ref="R462:R525" si="142">DEGREES(ACOS(Q462))</f>
        <v>0</v>
      </c>
      <c r="S462" s="23">
        <f t="shared" si="131"/>
        <v>542.70147819823842</v>
      </c>
      <c r="T462" s="43">
        <f t="shared" si="132"/>
        <v>300.23594726609713</v>
      </c>
      <c r="U462" s="15">
        <f t="shared" si="133"/>
        <v>452.08767999999998</v>
      </c>
      <c r="V462" s="43">
        <f t="shared" ref="V462:V525" si="143">U462*SIN(ACOS(Q462))</f>
        <v>0</v>
      </c>
      <c r="W462" s="23">
        <f t="shared" ref="W462:W525" si="144">T462-V462</f>
        <v>300.23594726609713</v>
      </c>
      <c r="X462" s="43">
        <f t="shared" si="138"/>
        <v>-3.2259610628008204</v>
      </c>
      <c r="Y462" s="23">
        <f t="shared" si="134"/>
        <v>167.69576000000001</v>
      </c>
      <c r="Z462" s="47">
        <f t="shared" si="135"/>
        <v>482.18786621996202</v>
      </c>
      <c r="AA462" s="6">
        <f t="shared" si="136"/>
        <v>0.93757581156919634</v>
      </c>
      <c r="AB462" s="4" t="s">
        <v>479</v>
      </c>
      <c r="AT462" s="1">
        <v>0.9</v>
      </c>
      <c r="AU462" s="1">
        <v>1</v>
      </c>
    </row>
    <row r="463" spans="2:47" x14ac:dyDescent="0.25">
      <c r="B463" s="16" t="s">
        <v>480</v>
      </c>
      <c r="C463" s="4">
        <v>272.12</v>
      </c>
      <c r="D463" s="8">
        <v>193.87</v>
      </c>
      <c r="E463" s="8">
        <v>105.42</v>
      </c>
      <c r="F463" s="15">
        <f t="shared" si="130"/>
        <v>220.67839336917424</v>
      </c>
      <c r="G463" s="8">
        <v>0.87</v>
      </c>
      <c r="H463" s="34">
        <v>314.6096</v>
      </c>
      <c r="I463" s="47">
        <f t="shared" si="137"/>
        <v>251.68768</v>
      </c>
      <c r="J463" s="15">
        <f t="shared" si="139"/>
        <v>188.76576</v>
      </c>
      <c r="K463" s="47">
        <f t="shared" si="141"/>
        <v>535.28799336917427</v>
      </c>
      <c r="L463" s="15">
        <f t="shared" si="140"/>
        <v>445.55768</v>
      </c>
      <c r="M463" s="47">
        <f t="shared" si="128"/>
        <v>294.18576000000002</v>
      </c>
      <c r="N463" s="15">
        <f t="shared" si="129"/>
        <v>0.83237002420995909</v>
      </c>
      <c r="O463" s="4">
        <v>453.61</v>
      </c>
      <c r="Q463" s="14">
        <v>1</v>
      </c>
      <c r="R463" s="43">
        <f t="shared" si="142"/>
        <v>0</v>
      </c>
      <c r="S463" s="23">
        <f t="shared" si="131"/>
        <v>535.28799336917427</v>
      </c>
      <c r="T463" s="43">
        <f t="shared" si="132"/>
        <v>296.66747317192483</v>
      </c>
      <c r="U463" s="15">
        <f t="shared" si="133"/>
        <v>445.55768</v>
      </c>
      <c r="V463" s="43">
        <f t="shared" si="143"/>
        <v>0</v>
      </c>
      <c r="W463" s="23">
        <f t="shared" si="144"/>
        <v>296.66747317192483</v>
      </c>
      <c r="X463" s="43">
        <f t="shared" si="138"/>
        <v>-3.5684740941723021</v>
      </c>
      <c r="Y463" s="23">
        <f t="shared" si="134"/>
        <v>164.18576000000002</v>
      </c>
      <c r="Z463" s="47">
        <f t="shared" si="135"/>
        <v>474.84588025354083</v>
      </c>
      <c r="AA463" s="6">
        <f t="shared" si="136"/>
        <v>0.93832061839116598</v>
      </c>
      <c r="AB463" s="4" t="s">
        <v>480</v>
      </c>
      <c r="AT463" s="1">
        <v>0.9</v>
      </c>
      <c r="AU463" s="1">
        <v>1</v>
      </c>
    </row>
    <row r="464" spans="2:47" x14ac:dyDescent="0.25">
      <c r="B464" s="16" t="s">
        <v>481</v>
      </c>
      <c r="C464" s="4">
        <v>308.83999999999997</v>
      </c>
      <c r="D464" s="8">
        <v>205.87</v>
      </c>
      <c r="E464" s="8">
        <v>106.93</v>
      </c>
      <c r="F464" s="15">
        <f t="shared" si="130"/>
        <v>231.98379641690497</v>
      </c>
      <c r="G464" s="8">
        <v>0.88</v>
      </c>
      <c r="H464" s="34">
        <v>314.6096</v>
      </c>
      <c r="I464" s="47">
        <f t="shared" si="137"/>
        <v>251.68768</v>
      </c>
      <c r="J464" s="15">
        <f t="shared" si="139"/>
        <v>188.76576</v>
      </c>
      <c r="K464" s="47">
        <f t="shared" si="141"/>
        <v>546.59339641690497</v>
      </c>
      <c r="L464" s="15">
        <f t="shared" si="140"/>
        <v>457.55768</v>
      </c>
      <c r="M464" s="47">
        <f t="shared" si="128"/>
        <v>295.69576000000001</v>
      </c>
      <c r="N464" s="15">
        <f t="shared" si="129"/>
        <v>0.83710795446750241</v>
      </c>
      <c r="O464" s="4">
        <v>452.35</v>
      </c>
      <c r="Q464" s="14">
        <v>1</v>
      </c>
      <c r="R464" s="43">
        <f t="shared" si="142"/>
        <v>0</v>
      </c>
      <c r="S464" s="23">
        <f t="shared" si="131"/>
        <v>546.59339641690497</v>
      </c>
      <c r="T464" s="43">
        <f t="shared" si="132"/>
        <v>299.00720807295841</v>
      </c>
      <c r="U464" s="15">
        <f t="shared" si="133"/>
        <v>457.55768</v>
      </c>
      <c r="V464" s="43">
        <f t="shared" si="143"/>
        <v>0</v>
      </c>
      <c r="W464" s="23">
        <f t="shared" si="144"/>
        <v>299.00720807295841</v>
      </c>
      <c r="X464" s="43">
        <f t="shared" si="138"/>
        <v>2.3397349010335802</v>
      </c>
      <c r="Y464" s="23">
        <f t="shared" si="134"/>
        <v>165.69576000000001</v>
      </c>
      <c r="Z464" s="47">
        <f t="shared" si="135"/>
        <v>486.63550570109453</v>
      </c>
      <c r="AA464" s="6">
        <f t="shared" si="136"/>
        <v>0.94024721714622495</v>
      </c>
      <c r="AB464" s="4" t="s">
        <v>481</v>
      </c>
      <c r="AT464" s="1">
        <v>0.9</v>
      </c>
      <c r="AU464" s="1">
        <v>1</v>
      </c>
    </row>
    <row r="465" spans="2:47" x14ac:dyDescent="0.25">
      <c r="B465" s="16" t="s">
        <v>482</v>
      </c>
      <c r="C465" s="4">
        <v>234.58</v>
      </c>
      <c r="D465" s="8">
        <v>193.37</v>
      </c>
      <c r="E465" s="8">
        <v>105.12</v>
      </c>
      <c r="F465" s="15">
        <f t="shared" si="130"/>
        <v>220.09582299534901</v>
      </c>
      <c r="G465" s="8">
        <v>0.87</v>
      </c>
      <c r="H465" s="34">
        <v>314.6096</v>
      </c>
      <c r="I465" s="47">
        <f t="shared" si="137"/>
        <v>251.68768</v>
      </c>
      <c r="J465" s="15">
        <f t="shared" si="139"/>
        <v>188.76576</v>
      </c>
      <c r="K465" s="47">
        <f t="shared" si="141"/>
        <v>534.70542299534895</v>
      </c>
      <c r="L465" s="15">
        <f t="shared" si="140"/>
        <v>445.05768</v>
      </c>
      <c r="M465" s="47">
        <f t="shared" si="128"/>
        <v>293.88576</v>
      </c>
      <c r="N465" s="15">
        <f t="shared" si="129"/>
        <v>0.8323418107616074</v>
      </c>
      <c r="O465" s="4">
        <v>452.01</v>
      </c>
      <c r="Q465" s="14">
        <v>1</v>
      </c>
      <c r="R465" s="43">
        <f t="shared" si="142"/>
        <v>0</v>
      </c>
      <c r="S465" s="23">
        <f t="shared" si="131"/>
        <v>534.70542299534895</v>
      </c>
      <c r="T465" s="43">
        <f t="shared" si="132"/>
        <v>296.36725671648117</v>
      </c>
      <c r="U465" s="15">
        <f t="shared" si="133"/>
        <v>445.05768</v>
      </c>
      <c r="V465" s="43">
        <f t="shared" si="143"/>
        <v>0</v>
      </c>
      <c r="W465" s="23">
        <f t="shared" si="144"/>
        <v>296.36725671648117</v>
      </c>
      <c r="X465" s="43">
        <f t="shared" si="138"/>
        <v>-2.6399513564772406</v>
      </c>
      <c r="Y465" s="23">
        <f t="shared" si="134"/>
        <v>163.88576</v>
      </c>
      <c r="Z465" s="47">
        <f t="shared" si="135"/>
        <v>474.27300245508388</v>
      </c>
      <c r="AA465" s="6">
        <f t="shared" si="136"/>
        <v>0.93839977754615977</v>
      </c>
      <c r="AB465" s="4" t="s">
        <v>482</v>
      </c>
      <c r="AT465" s="1">
        <v>0.9</v>
      </c>
      <c r="AU465" s="1">
        <v>1</v>
      </c>
    </row>
    <row r="466" spans="2:47" x14ac:dyDescent="0.25">
      <c r="B466" s="16" t="s">
        <v>483</v>
      </c>
      <c r="C466" s="4">
        <v>276.74</v>
      </c>
      <c r="D466" s="8">
        <v>208.61</v>
      </c>
      <c r="E466" s="8">
        <v>106.03</v>
      </c>
      <c r="F466" s="15">
        <f t="shared" si="130"/>
        <v>234.0096002304179</v>
      </c>
      <c r="G466" s="8">
        <v>0.89</v>
      </c>
      <c r="H466" s="34">
        <v>314.6096</v>
      </c>
      <c r="I466" s="47">
        <f t="shared" si="137"/>
        <v>251.68768</v>
      </c>
      <c r="J466" s="15">
        <f t="shared" si="139"/>
        <v>188.76576</v>
      </c>
      <c r="K466" s="47">
        <f t="shared" si="141"/>
        <v>548.61920023041785</v>
      </c>
      <c r="L466" s="15">
        <f t="shared" si="140"/>
        <v>460.29768000000001</v>
      </c>
      <c r="M466" s="47">
        <f t="shared" si="128"/>
        <v>294.79575999999997</v>
      </c>
      <c r="N466" s="15">
        <f t="shared" si="129"/>
        <v>0.83901124825138607</v>
      </c>
      <c r="O466" s="4">
        <v>449.86</v>
      </c>
      <c r="Q466" s="14">
        <v>1</v>
      </c>
      <c r="R466" s="43">
        <f t="shared" si="142"/>
        <v>0</v>
      </c>
      <c r="S466" s="23">
        <f t="shared" si="131"/>
        <v>548.61920023041785</v>
      </c>
      <c r="T466" s="43">
        <f t="shared" si="132"/>
        <v>298.51142800248186</v>
      </c>
      <c r="U466" s="15">
        <f t="shared" si="133"/>
        <v>460.29768000000001</v>
      </c>
      <c r="V466" s="43">
        <f t="shared" si="143"/>
        <v>0</v>
      </c>
      <c r="W466" s="23">
        <f t="shared" si="144"/>
        <v>298.51142800248186</v>
      </c>
      <c r="X466" s="43">
        <f t="shared" si="138"/>
        <v>2.1441712860006987</v>
      </c>
      <c r="Y466" s="23">
        <f t="shared" si="134"/>
        <v>164.79575999999997</v>
      </c>
      <c r="Z466" s="47">
        <f t="shared" si="135"/>
        <v>488.90857706462873</v>
      </c>
      <c r="AA466" s="6">
        <f t="shared" si="136"/>
        <v>0.94148006722155209</v>
      </c>
      <c r="AB466" s="4" t="s">
        <v>483</v>
      </c>
      <c r="AT466" s="1">
        <v>0.9</v>
      </c>
      <c r="AU466" s="1">
        <v>1</v>
      </c>
    </row>
    <row r="467" spans="2:47" x14ac:dyDescent="0.25">
      <c r="B467" s="16" t="s">
        <v>484</v>
      </c>
      <c r="C467" s="4">
        <v>230.94</v>
      </c>
      <c r="D467" s="8">
        <v>195.17</v>
      </c>
      <c r="E467" s="8">
        <v>104.17</v>
      </c>
      <c r="F467" s="15">
        <f t="shared" si="130"/>
        <v>221.23001107444711</v>
      </c>
      <c r="G467" s="8">
        <v>0.87</v>
      </c>
      <c r="H467" s="34">
        <v>314.6096</v>
      </c>
      <c r="I467" s="47">
        <f t="shared" si="137"/>
        <v>251.68768</v>
      </c>
      <c r="J467" s="15">
        <f t="shared" si="139"/>
        <v>188.76576</v>
      </c>
      <c r="K467" s="47">
        <f t="shared" si="141"/>
        <v>535.83961107444713</v>
      </c>
      <c r="L467" s="15">
        <f t="shared" si="140"/>
        <v>446.85767999999996</v>
      </c>
      <c r="M467" s="47">
        <f t="shared" ref="M467:M530" si="145">E467+J467</f>
        <v>292.93576000000002</v>
      </c>
      <c r="N467" s="15">
        <f t="shared" si="129"/>
        <v>0.83393924369267203</v>
      </c>
      <c r="O467" s="4">
        <v>448.26</v>
      </c>
      <c r="Q467" s="14">
        <v>1</v>
      </c>
      <c r="R467" s="43">
        <f t="shared" si="142"/>
        <v>0</v>
      </c>
      <c r="S467" s="23">
        <f t="shared" si="131"/>
        <v>535.83961107444713</v>
      </c>
      <c r="T467" s="43">
        <f t="shared" si="132"/>
        <v>295.70644670252346</v>
      </c>
      <c r="U467" s="15">
        <f t="shared" si="133"/>
        <v>446.85767999999996</v>
      </c>
      <c r="V467" s="43">
        <f t="shared" si="143"/>
        <v>0</v>
      </c>
      <c r="W467" s="23">
        <f t="shared" si="144"/>
        <v>295.70644670252346</v>
      </c>
      <c r="X467" s="43">
        <f t="shared" si="138"/>
        <v>-2.8049812999583992</v>
      </c>
      <c r="Y467" s="23">
        <f t="shared" si="134"/>
        <v>162.93576000000002</v>
      </c>
      <c r="Z467" s="47">
        <f t="shared" si="135"/>
        <v>475.63625604211455</v>
      </c>
      <c r="AA467" s="6">
        <f t="shared" si="136"/>
        <v>0.93949457032231276</v>
      </c>
      <c r="AB467" s="4" t="s">
        <v>484</v>
      </c>
      <c r="AT467" s="1">
        <v>0.9</v>
      </c>
      <c r="AU467" s="1">
        <v>1</v>
      </c>
    </row>
    <row r="468" spans="2:47" x14ac:dyDescent="0.25">
      <c r="B468" s="16" t="s">
        <v>485</v>
      </c>
      <c r="C468" s="4">
        <v>306.27999999999997</v>
      </c>
      <c r="D468" s="8">
        <v>209.48</v>
      </c>
      <c r="E468" s="8">
        <v>107.33</v>
      </c>
      <c r="F468" s="15">
        <f t="shared" si="130"/>
        <v>235.37544328157938</v>
      </c>
      <c r="G468" s="8">
        <v>0.88</v>
      </c>
      <c r="H468" s="34">
        <v>314.6096</v>
      </c>
      <c r="I468" s="47">
        <f t="shared" si="137"/>
        <v>251.68768</v>
      </c>
      <c r="J468" s="15">
        <f t="shared" si="139"/>
        <v>188.76576</v>
      </c>
      <c r="K468" s="47">
        <f t="shared" si="141"/>
        <v>549.98504328157935</v>
      </c>
      <c r="L468" s="15">
        <f t="shared" si="140"/>
        <v>461.16768000000002</v>
      </c>
      <c r="M468" s="47">
        <f t="shared" si="145"/>
        <v>296.09575999999998</v>
      </c>
      <c r="N468" s="15">
        <f t="shared" si="129"/>
        <v>0.83850949336433689</v>
      </c>
      <c r="O468" s="4">
        <v>450.32</v>
      </c>
      <c r="Q468" s="14">
        <v>1</v>
      </c>
      <c r="R468" s="43">
        <f t="shared" si="142"/>
        <v>0</v>
      </c>
      <c r="S468" s="23">
        <f t="shared" si="131"/>
        <v>549.98504328157935</v>
      </c>
      <c r="T468" s="43">
        <f t="shared" si="132"/>
        <v>299.67969360111528</v>
      </c>
      <c r="U468" s="15">
        <f t="shared" si="133"/>
        <v>461.16768000000002</v>
      </c>
      <c r="V468" s="43">
        <f t="shared" si="143"/>
        <v>0</v>
      </c>
      <c r="W468" s="23">
        <f t="shared" si="144"/>
        <v>299.67969360111528</v>
      </c>
      <c r="X468" s="43">
        <f t="shared" si="138"/>
        <v>3.9732468985918103</v>
      </c>
      <c r="Y468" s="23">
        <f t="shared" si="134"/>
        <v>166.09575999999998</v>
      </c>
      <c r="Z468" s="47">
        <f t="shared" si="135"/>
        <v>490.16673751547034</v>
      </c>
      <c r="AA468" s="6">
        <f t="shared" si="136"/>
        <v>0.94083838152205279</v>
      </c>
      <c r="AB468" s="4" t="s">
        <v>485</v>
      </c>
      <c r="AT468" s="1">
        <v>0.9</v>
      </c>
      <c r="AU468" s="1">
        <v>1</v>
      </c>
    </row>
    <row r="469" spans="2:47" x14ac:dyDescent="0.25">
      <c r="B469" s="16" t="s">
        <v>486</v>
      </c>
      <c r="C469" s="4">
        <v>278.86</v>
      </c>
      <c r="D469" s="8">
        <v>195.99</v>
      </c>
      <c r="E469" s="8">
        <v>106.38</v>
      </c>
      <c r="F469" s="15">
        <f t="shared" si="130"/>
        <v>222.99951681562004</v>
      </c>
      <c r="G469" s="8">
        <v>0.87</v>
      </c>
      <c r="H469" s="34">
        <v>314.6096</v>
      </c>
      <c r="I469" s="47">
        <f t="shared" si="137"/>
        <v>251.68768</v>
      </c>
      <c r="J469" s="15">
        <f t="shared" si="139"/>
        <v>188.76576</v>
      </c>
      <c r="K469" s="47">
        <f t="shared" si="141"/>
        <v>537.60911681562004</v>
      </c>
      <c r="L469" s="15">
        <f t="shared" si="140"/>
        <v>447.67768000000001</v>
      </c>
      <c r="M469" s="47">
        <f t="shared" si="145"/>
        <v>295.14576</v>
      </c>
      <c r="N469" s="15">
        <f t="shared" si="129"/>
        <v>0.83271965820017302</v>
      </c>
      <c r="O469" s="4">
        <v>450.78</v>
      </c>
      <c r="Q469" s="14">
        <v>1</v>
      </c>
      <c r="R469" s="43">
        <f t="shared" si="142"/>
        <v>0</v>
      </c>
      <c r="S469" s="23">
        <f t="shared" si="131"/>
        <v>537.60911681562004</v>
      </c>
      <c r="T469" s="43">
        <f t="shared" si="132"/>
        <v>297.67139149251238</v>
      </c>
      <c r="U469" s="15">
        <f t="shared" si="133"/>
        <v>447.67768000000001</v>
      </c>
      <c r="V469" s="43">
        <f t="shared" si="143"/>
        <v>0</v>
      </c>
      <c r="W469" s="23">
        <f t="shared" si="144"/>
        <v>297.67139149251238</v>
      </c>
      <c r="X469" s="43">
        <f t="shared" si="138"/>
        <v>-2.0083021086028907</v>
      </c>
      <c r="Y469" s="23">
        <f t="shared" si="134"/>
        <v>165.14576</v>
      </c>
      <c r="Z469" s="47">
        <f t="shared" si="135"/>
        <v>477.16708521875228</v>
      </c>
      <c r="AA469" s="6">
        <f t="shared" si="136"/>
        <v>0.93819899542058072</v>
      </c>
      <c r="AB469" s="4" t="s">
        <v>486</v>
      </c>
      <c r="AT469" s="1">
        <v>0.9</v>
      </c>
      <c r="AU469" s="1">
        <v>1</v>
      </c>
    </row>
    <row r="470" spans="2:47" x14ac:dyDescent="0.25">
      <c r="B470" s="16" t="s">
        <v>487</v>
      </c>
      <c r="C470" s="4">
        <v>235.26</v>
      </c>
      <c r="D470" s="8">
        <v>204.04</v>
      </c>
      <c r="E470" s="8">
        <v>105.28</v>
      </c>
      <c r="F470" s="15">
        <f t="shared" si="130"/>
        <v>229.60008710799741</v>
      </c>
      <c r="G470" s="8">
        <v>0.88</v>
      </c>
      <c r="H470" s="34">
        <v>314.6096</v>
      </c>
      <c r="I470" s="47">
        <f t="shared" si="137"/>
        <v>251.68768</v>
      </c>
      <c r="J470" s="15">
        <f t="shared" si="139"/>
        <v>188.76576</v>
      </c>
      <c r="K470" s="47">
        <f t="shared" si="141"/>
        <v>544.20968710799741</v>
      </c>
      <c r="L470" s="15">
        <f t="shared" si="140"/>
        <v>455.72767999999996</v>
      </c>
      <c r="M470" s="47">
        <f t="shared" si="145"/>
        <v>294.04575999999997</v>
      </c>
      <c r="N470" s="15">
        <f t="shared" ref="N470:N533" si="146">L470/K470</f>
        <v>0.83741192190421565</v>
      </c>
      <c r="O470" s="4">
        <v>450.57</v>
      </c>
      <c r="Q470" s="14">
        <v>1</v>
      </c>
      <c r="R470" s="43">
        <f t="shared" si="142"/>
        <v>0</v>
      </c>
      <c r="S470" s="23">
        <f t="shared" si="131"/>
        <v>544.20968710799741</v>
      </c>
      <c r="T470" s="43">
        <f t="shared" si="132"/>
        <v>297.44993734072636</v>
      </c>
      <c r="U470" s="15">
        <f t="shared" si="133"/>
        <v>455.72767999999996</v>
      </c>
      <c r="V470" s="43">
        <f t="shared" si="143"/>
        <v>0</v>
      </c>
      <c r="W470" s="23">
        <f t="shared" si="144"/>
        <v>297.44993734072636</v>
      </c>
      <c r="X470" s="43">
        <f t="shared" si="138"/>
        <v>-0.22145415178601979</v>
      </c>
      <c r="Y470" s="23">
        <f t="shared" si="134"/>
        <v>164.04575999999997</v>
      </c>
      <c r="Z470" s="47">
        <f t="shared" si="135"/>
        <v>484.3539301917142</v>
      </c>
      <c r="AA470" s="6">
        <f t="shared" si="136"/>
        <v>0.94089807389323021</v>
      </c>
      <c r="AB470" s="4" t="s">
        <v>487</v>
      </c>
      <c r="AT470" s="1">
        <v>0.9</v>
      </c>
      <c r="AU470" s="1">
        <v>1</v>
      </c>
    </row>
    <row r="471" spans="2:47" x14ac:dyDescent="0.25">
      <c r="B471" s="16" t="s">
        <v>488</v>
      </c>
      <c r="C471" s="4">
        <v>304.22000000000003</v>
      </c>
      <c r="D471" s="8">
        <v>197.39</v>
      </c>
      <c r="E471" s="8">
        <v>104.66</v>
      </c>
      <c r="F471" s="15">
        <f t="shared" si="130"/>
        <v>223.42007004743328</v>
      </c>
      <c r="G471" s="8">
        <v>0.88</v>
      </c>
      <c r="H471" s="34">
        <v>314.6096</v>
      </c>
      <c r="I471" s="47">
        <f t="shared" si="137"/>
        <v>251.68768</v>
      </c>
      <c r="J471" s="15">
        <f t="shared" si="139"/>
        <v>188.76576</v>
      </c>
      <c r="K471" s="47">
        <f t="shared" si="141"/>
        <v>538.02967004743323</v>
      </c>
      <c r="L471" s="15">
        <f t="shared" si="140"/>
        <v>449.07767999999999</v>
      </c>
      <c r="M471" s="47">
        <f t="shared" si="145"/>
        <v>293.42575999999997</v>
      </c>
      <c r="N471" s="15">
        <f t="shared" si="146"/>
        <v>0.8346708462386635</v>
      </c>
      <c r="O471" s="4">
        <v>450.24</v>
      </c>
      <c r="Q471" s="14">
        <v>1</v>
      </c>
      <c r="R471" s="43">
        <f t="shared" si="142"/>
        <v>0</v>
      </c>
      <c r="S471" s="23">
        <f t="shared" si="131"/>
        <v>538.02967004743323</v>
      </c>
      <c r="T471" s="43">
        <f t="shared" si="132"/>
        <v>296.31936011197018</v>
      </c>
      <c r="U471" s="15">
        <f t="shared" si="133"/>
        <v>449.07767999999999</v>
      </c>
      <c r="V471" s="43">
        <f t="shared" si="143"/>
        <v>0</v>
      </c>
      <c r="W471" s="23">
        <f t="shared" si="144"/>
        <v>296.31936011197018</v>
      </c>
      <c r="X471" s="43">
        <f t="shared" si="138"/>
        <v>-1.1305772287561808</v>
      </c>
      <c r="Y471" s="23">
        <f t="shared" si="134"/>
        <v>163.42575999999997</v>
      </c>
      <c r="Z471" s="47">
        <f t="shared" si="135"/>
        <v>477.88988449825968</v>
      </c>
      <c r="AA471" s="6">
        <f t="shared" si="136"/>
        <v>0.93970953260810308</v>
      </c>
      <c r="AB471" s="4" t="s">
        <v>488</v>
      </c>
      <c r="AT471" s="1">
        <v>0.9</v>
      </c>
      <c r="AU471" s="1">
        <v>1</v>
      </c>
    </row>
    <row r="472" spans="2:47" x14ac:dyDescent="0.25">
      <c r="B472" s="16" t="s">
        <v>489</v>
      </c>
      <c r="C472" s="4">
        <v>315.76</v>
      </c>
      <c r="D472" s="8">
        <v>196.84</v>
      </c>
      <c r="E472" s="8">
        <v>105.98</v>
      </c>
      <c r="F472" s="15">
        <f t="shared" si="130"/>
        <v>223.55703075501785</v>
      </c>
      <c r="G472" s="8">
        <v>0.87</v>
      </c>
      <c r="H472" s="34">
        <v>314.6096</v>
      </c>
      <c r="I472" s="47">
        <f t="shared" si="137"/>
        <v>251.68768</v>
      </c>
      <c r="J472" s="15">
        <f t="shared" si="139"/>
        <v>188.76576</v>
      </c>
      <c r="K472" s="47">
        <f t="shared" si="141"/>
        <v>538.16663075501788</v>
      </c>
      <c r="L472" s="15">
        <f t="shared" si="140"/>
        <v>448.52768000000003</v>
      </c>
      <c r="M472" s="47">
        <f t="shared" si="145"/>
        <v>294.74576000000002</v>
      </c>
      <c r="N472" s="15">
        <f t="shared" si="146"/>
        <v>0.83343643839593073</v>
      </c>
      <c r="O472" s="4">
        <v>448.46</v>
      </c>
      <c r="Q472" s="14">
        <v>1</v>
      </c>
      <c r="R472" s="43">
        <f t="shared" si="142"/>
        <v>0</v>
      </c>
      <c r="S472" s="23">
        <f t="shared" si="131"/>
        <v>538.16663075501788</v>
      </c>
      <c r="T472" s="43">
        <f t="shared" si="132"/>
        <v>297.3991303484683</v>
      </c>
      <c r="U472" s="15">
        <f t="shared" si="133"/>
        <v>448.52768000000003</v>
      </c>
      <c r="V472" s="43">
        <f t="shared" si="143"/>
        <v>0</v>
      </c>
      <c r="W472" s="23">
        <f t="shared" si="144"/>
        <v>297.3991303484683</v>
      </c>
      <c r="X472" s="43">
        <f t="shared" si="138"/>
        <v>1.0797702364981205</v>
      </c>
      <c r="Y472" s="23">
        <f t="shared" si="134"/>
        <v>164.74576000000002</v>
      </c>
      <c r="Z472" s="47">
        <f t="shared" si="135"/>
        <v>477.82658482357385</v>
      </c>
      <c r="AA472" s="6">
        <f t="shared" si="136"/>
        <v>0.93868297463107508</v>
      </c>
      <c r="AB472" s="4" t="s">
        <v>489</v>
      </c>
      <c r="AT472" s="1">
        <v>0.9</v>
      </c>
      <c r="AU472" s="1">
        <v>1</v>
      </c>
    </row>
    <row r="473" spans="2:47" x14ac:dyDescent="0.25">
      <c r="B473" s="16" t="s">
        <v>490</v>
      </c>
      <c r="C473" s="4">
        <v>227.96</v>
      </c>
      <c r="D473" s="8">
        <v>201.53</v>
      </c>
      <c r="E473" s="8">
        <v>103.82</v>
      </c>
      <c r="F473" s="15">
        <f t="shared" si="130"/>
        <v>226.70009550064157</v>
      </c>
      <c r="G473" s="8">
        <v>0.88</v>
      </c>
      <c r="H473" s="34">
        <v>314.6096</v>
      </c>
      <c r="I473" s="47">
        <f t="shared" si="137"/>
        <v>251.68768</v>
      </c>
      <c r="J473" s="15">
        <f t="shared" si="139"/>
        <v>188.76576</v>
      </c>
      <c r="K473" s="47">
        <f t="shared" si="141"/>
        <v>541.30969550064151</v>
      </c>
      <c r="L473" s="15">
        <f t="shared" si="140"/>
        <v>453.21767999999997</v>
      </c>
      <c r="M473" s="47">
        <f t="shared" si="145"/>
        <v>292.58575999999999</v>
      </c>
      <c r="N473" s="15">
        <f t="shared" si="146"/>
        <v>0.83726133813441528</v>
      </c>
      <c r="O473" s="4">
        <v>449.16</v>
      </c>
      <c r="Q473" s="14">
        <v>1</v>
      </c>
      <c r="R473" s="43">
        <f t="shared" si="142"/>
        <v>0</v>
      </c>
      <c r="S473" s="23">
        <f t="shared" si="131"/>
        <v>541.30969550064151</v>
      </c>
      <c r="T473" s="43">
        <f t="shared" si="132"/>
        <v>295.98973120433561</v>
      </c>
      <c r="U473" s="15">
        <f t="shared" si="133"/>
        <v>453.21767999999997</v>
      </c>
      <c r="V473" s="43">
        <f t="shared" si="143"/>
        <v>0</v>
      </c>
      <c r="W473" s="23">
        <f t="shared" si="144"/>
        <v>295.98973120433561</v>
      </c>
      <c r="X473" s="43">
        <f t="shared" si="138"/>
        <v>-1.4093991441326921</v>
      </c>
      <c r="Y473" s="23">
        <f t="shared" si="134"/>
        <v>162.58575999999999</v>
      </c>
      <c r="Z473" s="47">
        <f t="shared" si="135"/>
        <v>481.49807353649919</v>
      </c>
      <c r="AA473" s="6">
        <f t="shared" si="136"/>
        <v>0.94126582204413434</v>
      </c>
      <c r="AB473" s="4" t="s">
        <v>490</v>
      </c>
      <c r="AT473" s="1">
        <v>0.9</v>
      </c>
      <c r="AU473" s="1">
        <v>1</v>
      </c>
    </row>
    <row r="474" spans="2:47" x14ac:dyDescent="0.25">
      <c r="B474" s="16" t="s">
        <v>491</v>
      </c>
      <c r="C474" s="4">
        <v>283.02</v>
      </c>
      <c r="D474" s="8">
        <v>194.74</v>
      </c>
      <c r="E474" s="8">
        <v>105.32</v>
      </c>
      <c r="F474" s="15">
        <f t="shared" si="130"/>
        <v>221.39550582611201</v>
      </c>
      <c r="G474" s="8">
        <v>0.87</v>
      </c>
      <c r="H474" s="34">
        <v>314.6096</v>
      </c>
      <c r="I474" s="47">
        <f t="shared" si="137"/>
        <v>251.68768</v>
      </c>
      <c r="J474" s="15">
        <f t="shared" si="139"/>
        <v>188.76576</v>
      </c>
      <c r="K474" s="47">
        <f t="shared" si="141"/>
        <v>536.00510582611196</v>
      </c>
      <c r="L474" s="15">
        <f t="shared" si="140"/>
        <v>446.42768000000001</v>
      </c>
      <c r="M474" s="47">
        <f t="shared" si="145"/>
        <v>294.08575999999999</v>
      </c>
      <c r="N474" s="15">
        <f t="shared" si="146"/>
        <v>0.83287952884692817</v>
      </c>
      <c r="O474" s="4">
        <v>447.77</v>
      </c>
      <c r="Q474" s="14">
        <v>1</v>
      </c>
      <c r="R474" s="43">
        <f t="shared" si="142"/>
        <v>0</v>
      </c>
      <c r="S474" s="23">
        <f t="shared" si="131"/>
        <v>536.00510582611196</v>
      </c>
      <c r="T474" s="43">
        <f t="shared" si="132"/>
        <v>296.6543443158705</v>
      </c>
      <c r="U474" s="15">
        <f t="shared" si="133"/>
        <v>446.42768000000001</v>
      </c>
      <c r="V474" s="43">
        <f t="shared" si="143"/>
        <v>0</v>
      </c>
      <c r="W474" s="23">
        <f t="shared" si="144"/>
        <v>296.6543443158705</v>
      </c>
      <c r="X474" s="43">
        <f t="shared" si="138"/>
        <v>0.66461311153489078</v>
      </c>
      <c r="Y474" s="23">
        <f t="shared" si="134"/>
        <v>164.08575999999999</v>
      </c>
      <c r="Z474" s="47">
        <f t="shared" si="135"/>
        <v>475.62780627814431</v>
      </c>
      <c r="AA474" s="6">
        <f t="shared" si="136"/>
        <v>0.93860719265629255</v>
      </c>
      <c r="AB474" s="4" t="s">
        <v>491</v>
      </c>
      <c r="AT474" s="1">
        <v>0.9</v>
      </c>
      <c r="AU474" s="1">
        <v>1</v>
      </c>
    </row>
    <row r="475" spans="2:47" x14ac:dyDescent="0.25">
      <c r="B475" s="16" t="s">
        <v>492</v>
      </c>
      <c r="C475" s="4">
        <v>288.36</v>
      </c>
      <c r="D475" s="8">
        <v>204.88</v>
      </c>
      <c r="E475" s="8">
        <v>103.6</v>
      </c>
      <c r="F475" s="15">
        <f t="shared" si="130"/>
        <v>229.58391581293318</v>
      </c>
      <c r="G475" s="8">
        <v>0.89</v>
      </c>
      <c r="H475" s="34">
        <v>314.6096</v>
      </c>
      <c r="I475" s="47">
        <f t="shared" si="137"/>
        <v>251.68768</v>
      </c>
      <c r="J475" s="15">
        <f t="shared" si="139"/>
        <v>188.76576</v>
      </c>
      <c r="K475" s="47">
        <f t="shared" si="141"/>
        <v>544.19351581293313</v>
      </c>
      <c r="L475" s="15">
        <f t="shared" si="140"/>
        <v>456.56768</v>
      </c>
      <c r="M475" s="47">
        <f t="shared" si="145"/>
        <v>292.36576000000002</v>
      </c>
      <c r="N475" s="15">
        <f t="shared" si="146"/>
        <v>0.8389803750564081</v>
      </c>
      <c r="O475" s="4">
        <v>447.72</v>
      </c>
      <c r="Q475" s="14">
        <v>1</v>
      </c>
      <c r="R475" s="43">
        <f t="shared" si="142"/>
        <v>0</v>
      </c>
      <c r="S475" s="23">
        <f t="shared" si="131"/>
        <v>544.19351581293313</v>
      </c>
      <c r="T475" s="43">
        <f t="shared" si="132"/>
        <v>296.12925595465686</v>
      </c>
      <c r="U475" s="15">
        <f t="shared" si="133"/>
        <v>456.56768</v>
      </c>
      <c r="V475" s="43">
        <f t="shared" si="143"/>
        <v>0</v>
      </c>
      <c r="W475" s="23">
        <f t="shared" si="144"/>
        <v>296.12925595465686</v>
      </c>
      <c r="X475" s="43">
        <f t="shared" si="138"/>
        <v>-0.52508836121364766</v>
      </c>
      <c r="Y475" s="23">
        <f t="shared" si="134"/>
        <v>162.36576000000002</v>
      </c>
      <c r="Z475" s="47">
        <f t="shared" si="135"/>
        <v>484.57887535566385</v>
      </c>
      <c r="AA475" s="6">
        <f t="shared" si="136"/>
        <v>0.94219476584672701</v>
      </c>
      <c r="AB475" s="4" t="s">
        <v>492</v>
      </c>
      <c r="AT475" s="1">
        <v>0.9</v>
      </c>
      <c r="AU475" s="1">
        <v>1</v>
      </c>
    </row>
    <row r="476" spans="2:47" x14ac:dyDescent="0.25">
      <c r="B476" s="16" t="s">
        <v>493</v>
      </c>
      <c r="C476" s="4">
        <v>329.52</v>
      </c>
      <c r="D476" s="8">
        <v>193.34</v>
      </c>
      <c r="E476" s="8">
        <v>103.91</v>
      </c>
      <c r="F476" s="15">
        <f t="shared" si="130"/>
        <v>219.49406301765887</v>
      </c>
      <c r="G476" s="8">
        <v>0.87</v>
      </c>
      <c r="H476" s="34">
        <v>314.6096</v>
      </c>
      <c r="I476" s="47">
        <f t="shared" si="137"/>
        <v>251.68768</v>
      </c>
      <c r="J476" s="15">
        <f t="shared" si="139"/>
        <v>188.76576</v>
      </c>
      <c r="K476" s="47">
        <f t="shared" si="141"/>
        <v>534.10366301765885</v>
      </c>
      <c r="L476" s="15">
        <f t="shared" si="140"/>
        <v>445.02768000000003</v>
      </c>
      <c r="M476" s="47">
        <f t="shared" si="145"/>
        <v>292.67575999999997</v>
      </c>
      <c r="N476" s="15">
        <f t="shared" si="146"/>
        <v>0.8332234186255455</v>
      </c>
      <c r="O476" s="4">
        <v>449.14</v>
      </c>
      <c r="Q476" s="14">
        <v>1</v>
      </c>
      <c r="R476" s="43">
        <f t="shared" si="142"/>
        <v>0</v>
      </c>
      <c r="S476" s="23">
        <f t="shared" si="131"/>
        <v>534.10366301765885</v>
      </c>
      <c r="T476" s="43">
        <f t="shared" si="132"/>
        <v>295.32539153059366</v>
      </c>
      <c r="U476" s="15">
        <f t="shared" si="133"/>
        <v>445.02768000000003</v>
      </c>
      <c r="V476" s="43">
        <f t="shared" si="143"/>
        <v>0</v>
      </c>
      <c r="W476" s="23">
        <f t="shared" si="144"/>
        <v>295.32539153059366</v>
      </c>
      <c r="X476" s="43">
        <f t="shared" si="138"/>
        <v>-0.80386442406319247</v>
      </c>
      <c r="Y476" s="23">
        <f t="shared" si="134"/>
        <v>162.67575999999997</v>
      </c>
      <c r="Z476" s="47">
        <f t="shared" si="135"/>
        <v>473.82806887916638</v>
      </c>
      <c r="AA476" s="6">
        <f t="shared" si="136"/>
        <v>0.93921763869478381</v>
      </c>
      <c r="AB476" s="4" t="s">
        <v>493</v>
      </c>
      <c r="AT476" s="1">
        <v>0.9</v>
      </c>
      <c r="AU476" s="1">
        <v>1</v>
      </c>
    </row>
    <row r="477" spans="2:47" x14ac:dyDescent="0.25">
      <c r="B477" s="16" t="s">
        <v>494</v>
      </c>
      <c r="C477" s="4">
        <v>269.45999999999998</v>
      </c>
      <c r="D477" s="8">
        <v>205.12</v>
      </c>
      <c r="E477" s="8">
        <v>105.51</v>
      </c>
      <c r="F477" s="15">
        <f t="shared" si="130"/>
        <v>230.66550348936011</v>
      </c>
      <c r="G477" s="8">
        <v>0.88</v>
      </c>
      <c r="H477" s="34">
        <v>314.6096</v>
      </c>
      <c r="I477" s="47">
        <f t="shared" si="137"/>
        <v>251.68768</v>
      </c>
      <c r="J477" s="15">
        <f t="shared" si="139"/>
        <v>188.76576</v>
      </c>
      <c r="K477" s="47">
        <f t="shared" si="141"/>
        <v>545.27510348936016</v>
      </c>
      <c r="L477" s="15">
        <f t="shared" si="140"/>
        <v>456.80768</v>
      </c>
      <c r="M477" s="47">
        <f t="shared" si="145"/>
        <v>294.27575999999999</v>
      </c>
      <c r="N477" s="15">
        <f t="shared" si="146"/>
        <v>0.83775634918368058</v>
      </c>
      <c r="O477" s="4">
        <v>448.89</v>
      </c>
      <c r="Q477" s="14">
        <v>1</v>
      </c>
      <c r="R477" s="43">
        <f t="shared" si="142"/>
        <v>0</v>
      </c>
      <c r="S477" s="23">
        <f t="shared" si="131"/>
        <v>545.27510348936016</v>
      </c>
      <c r="T477" s="43">
        <f t="shared" si="132"/>
        <v>297.74432316729411</v>
      </c>
      <c r="U477" s="15">
        <f t="shared" si="133"/>
        <v>456.80768</v>
      </c>
      <c r="V477" s="43">
        <f t="shared" si="143"/>
        <v>0</v>
      </c>
      <c r="W477" s="23">
        <f t="shared" si="144"/>
        <v>297.74432316729411</v>
      </c>
      <c r="X477" s="43">
        <f t="shared" si="138"/>
        <v>2.4189316367004494</v>
      </c>
      <c r="Y477" s="23">
        <f t="shared" si="134"/>
        <v>164.27575999999999</v>
      </c>
      <c r="Z477" s="47">
        <f t="shared" si="135"/>
        <v>485.44802175985848</v>
      </c>
      <c r="AA477" s="6">
        <f t="shared" si="136"/>
        <v>0.94100224848783853</v>
      </c>
      <c r="AB477" s="4" t="s">
        <v>494</v>
      </c>
      <c r="AT477" s="1">
        <v>0.9</v>
      </c>
      <c r="AU477" s="1">
        <v>1</v>
      </c>
    </row>
    <row r="478" spans="2:47" x14ac:dyDescent="0.25">
      <c r="B478" s="16" t="s">
        <v>495</v>
      </c>
      <c r="C478" s="4">
        <v>266.68</v>
      </c>
      <c r="D478" s="8">
        <v>192.42</v>
      </c>
      <c r="E478" s="8">
        <v>104.99</v>
      </c>
      <c r="F478" s="15">
        <f t="shared" si="130"/>
        <v>219.19935332933807</v>
      </c>
      <c r="G478" s="8">
        <v>0.87</v>
      </c>
      <c r="H478" s="34">
        <v>314.6096</v>
      </c>
      <c r="I478" s="47">
        <f t="shared" si="137"/>
        <v>251.68768</v>
      </c>
      <c r="J478" s="15">
        <f t="shared" si="139"/>
        <v>188.76576</v>
      </c>
      <c r="K478" s="47">
        <f t="shared" si="141"/>
        <v>533.80895332933801</v>
      </c>
      <c r="L478" s="15">
        <f t="shared" si="140"/>
        <v>444.10767999999996</v>
      </c>
      <c r="M478" s="47">
        <f t="shared" si="145"/>
        <v>293.75576000000001</v>
      </c>
      <c r="N478" s="15">
        <f t="shared" si="146"/>
        <v>0.83195996850581844</v>
      </c>
      <c r="O478" s="4">
        <v>448.87</v>
      </c>
      <c r="Q478" s="14">
        <v>1</v>
      </c>
      <c r="R478" s="43">
        <f t="shared" si="142"/>
        <v>0</v>
      </c>
      <c r="S478" s="23">
        <f t="shared" si="131"/>
        <v>533.80895332933801</v>
      </c>
      <c r="T478" s="43">
        <f t="shared" si="132"/>
        <v>296.17624350980788</v>
      </c>
      <c r="U478" s="15">
        <f t="shared" si="133"/>
        <v>444.10767999999996</v>
      </c>
      <c r="V478" s="43">
        <f t="shared" si="143"/>
        <v>0</v>
      </c>
      <c r="W478" s="23">
        <f t="shared" si="144"/>
        <v>296.17624350980788</v>
      </c>
      <c r="X478" s="43">
        <f t="shared" si="138"/>
        <v>-1.568079657486237</v>
      </c>
      <c r="Y478" s="23">
        <f t="shared" si="134"/>
        <v>163.75576000000001</v>
      </c>
      <c r="Z478" s="47">
        <f t="shared" si="135"/>
        <v>473.33664591721606</v>
      </c>
      <c r="AA478" s="6">
        <f t="shared" si="136"/>
        <v>0.93824909571373416</v>
      </c>
      <c r="AB478" s="4" t="s">
        <v>495</v>
      </c>
      <c r="AT478" s="1">
        <v>0.9</v>
      </c>
      <c r="AU478" s="1">
        <v>1</v>
      </c>
    </row>
    <row r="479" spans="2:47" x14ac:dyDescent="0.25">
      <c r="B479" s="16" t="s">
        <v>496</v>
      </c>
      <c r="C479" s="4">
        <v>283.77999999999997</v>
      </c>
      <c r="D479" s="8">
        <v>192.68</v>
      </c>
      <c r="E479" s="8">
        <v>104.58</v>
      </c>
      <c r="F479" s="15">
        <f t="shared" si="130"/>
        <v>219.23174678864373</v>
      </c>
      <c r="G479" s="8">
        <v>0.87</v>
      </c>
      <c r="H479" s="34">
        <v>314.6096</v>
      </c>
      <c r="I479" s="47">
        <f t="shared" si="137"/>
        <v>251.68768</v>
      </c>
      <c r="J479" s="15">
        <f t="shared" si="139"/>
        <v>188.76576</v>
      </c>
      <c r="K479" s="47">
        <f t="shared" si="141"/>
        <v>533.8413467886437</v>
      </c>
      <c r="L479" s="15">
        <f t="shared" si="140"/>
        <v>444.36768000000001</v>
      </c>
      <c r="M479" s="47">
        <f t="shared" si="145"/>
        <v>293.34575999999998</v>
      </c>
      <c r="N479" s="15">
        <f t="shared" si="146"/>
        <v>0.83239652131316133</v>
      </c>
      <c r="O479" s="4">
        <v>448.89</v>
      </c>
      <c r="Q479" s="14">
        <v>1</v>
      </c>
      <c r="R479" s="43">
        <f t="shared" si="142"/>
        <v>0</v>
      </c>
      <c r="S479" s="23">
        <f t="shared" si="131"/>
        <v>533.8413467886437</v>
      </c>
      <c r="T479" s="43">
        <f t="shared" si="132"/>
        <v>295.84446676003682</v>
      </c>
      <c r="U479" s="15">
        <f t="shared" si="133"/>
        <v>444.36768000000001</v>
      </c>
      <c r="V479" s="43">
        <f t="shared" si="143"/>
        <v>0</v>
      </c>
      <c r="W479" s="23">
        <f t="shared" si="144"/>
        <v>295.84446676003682</v>
      </c>
      <c r="X479" s="43">
        <f t="shared" si="138"/>
        <v>-0.33177674977105198</v>
      </c>
      <c r="Y479" s="23">
        <f t="shared" si="134"/>
        <v>163.34575999999998</v>
      </c>
      <c r="Z479" s="47">
        <f t="shared" si="135"/>
        <v>473.43898481067231</v>
      </c>
      <c r="AA479" s="6">
        <f t="shared" si="136"/>
        <v>0.93859545634523978</v>
      </c>
      <c r="AB479" s="4" t="s">
        <v>496</v>
      </c>
      <c r="AT479" s="1">
        <v>0.9</v>
      </c>
      <c r="AU479" s="1">
        <v>1</v>
      </c>
    </row>
    <row r="480" spans="2:47" x14ac:dyDescent="0.25">
      <c r="B480" s="16" t="s">
        <v>497</v>
      </c>
      <c r="C480" s="4">
        <v>238.2</v>
      </c>
      <c r="D480" s="8">
        <v>195.65</v>
      </c>
      <c r="E480" s="8">
        <v>104.85</v>
      </c>
      <c r="F480" s="15">
        <f t="shared" si="130"/>
        <v>221.97397369962093</v>
      </c>
      <c r="G480" s="8">
        <v>0.87</v>
      </c>
      <c r="H480" s="34">
        <v>314.6096</v>
      </c>
      <c r="I480" s="47">
        <f t="shared" si="137"/>
        <v>251.68768</v>
      </c>
      <c r="J480" s="15">
        <f t="shared" si="139"/>
        <v>188.76576</v>
      </c>
      <c r="K480" s="47">
        <f t="shared" si="141"/>
        <v>536.58357369962096</v>
      </c>
      <c r="L480" s="15">
        <f t="shared" si="140"/>
        <v>447.33767999999998</v>
      </c>
      <c r="M480" s="47">
        <f t="shared" si="145"/>
        <v>293.61576000000002</v>
      </c>
      <c r="N480" s="15">
        <f t="shared" si="146"/>
        <v>0.83367755169191826</v>
      </c>
      <c r="O480" s="4">
        <v>449.37</v>
      </c>
      <c r="Q480" s="14">
        <v>1</v>
      </c>
      <c r="R480" s="43">
        <f t="shared" si="142"/>
        <v>0</v>
      </c>
      <c r="S480" s="23">
        <f t="shared" si="131"/>
        <v>536.58357369962096</v>
      </c>
      <c r="T480" s="43">
        <f t="shared" si="132"/>
        <v>296.32909343578496</v>
      </c>
      <c r="U480" s="15">
        <f t="shared" si="133"/>
        <v>447.33767999999998</v>
      </c>
      <c r="V480" s="43">
        <f t="shared" si="143"/>
        <v>0</v>
      </c>
      <c r="W480" s="23">
        <f t="shared" si="144"/>
        <v>296.32909343578496</v>
      </c>
      <c r="X480" s="43">
        <f t="shared" si="138"/>
        <v>0.48462667574813167</v>
      </c>
      <c r="Y480" s="23">
        <f t="shared" si="134"/>
        <v>163.61576000000002</v>
      </c>
      <c r="Z480" s="47">
        <f t="shared" si="135"/>
        <v>476.32039308448674</v>
      </c>
      <c r="AA480" s="6">
        <f t="shared" si="136"/>
        <v>0.93915290316082267</v>
      </c>
      <c r="AB480" s="4" t="s">
        <v>497</v>
      </c>
      <c r="AT480" s="1">
        <v>0.9</v>
      </c>
      <c r="AU480" s="1">
        <v>1</v>
      </c>
    </row>
    <row r="481" spans="2:47" x14ac:dyDescent="0.25">
      <c r="B481" s="16" t="s">
        <v>498</v>
      </c>
      <c r="C481" s="4">
        <v>301.94</v>
      </c>
      <c r="D481" s="8">
        <v>190.33</v>
      </c>
      <c r="E481" s="8">
        <v>105.28</v>
      </c>
      <c r="F481" s="15">
        <f t="shared" si="130"/>
        <v>217.50721206433596</v>
      </c>
      <c r="G481" s="8">
        <v>0.87</v>
      </c>
      <c r="H481" s="34">
        <v>314.6096</v>
      </c>
      <c r="I481" s="47">
        <f t="shared" si="137"/>
        <v>251.68768</v>
      </c>
      <c r="J481" s="15">
        <f t="shared" si="139"/>
        <v>188.76576</v>
      </c>
      <c r="K481" s="47">
        <f t="shared" si="141"/>
        <v>532.11681206433593</v>
      </c>
      <c r="L481" s="15">
        <f t="shared" si="140"/>
        <v>442.01768000000004</v>
      </c>
      <c r="M481" s="47">
        <f t="shared" si="145"/>
        <v>294.04575999999997</v>
      </c>
      <c r="N481" s="15">
        <f t="shared" si="146"/>
        <v>0.83067790751658788</v>
      </c>
      <c r="O481" s="4">
        <v>450.53</v>
      </c>
      <c r="Q481" s="14">
        <v>1</v>
      </c>
      <c r="R481" s="43">
        <f t="shared" si="142"/>
        <v>0</v>
      </c>
      <c r="S481" s="23">
        <f t="shared" si="131"/>
        <v>532.11681206433593</v>
      </c>
      <c r="T481" s="43">
        <f t="shared" si="132"/>
        <v>296.25778006480999</v>
      </c>
      <c r="U481" s="15">
        <f t="shared" si="133"/>
        <v>442.01768000000004</v>
      </c>
      <c r="V481" s="43">
        <f t="shared" si="143"/>
        <v>0</v>
      </c>
      <c r="W481" s="23">
        <f t="shared" si="144"/>
        <v>296.25778006480999</v>
      </c>
      <c r="X481" s="43">
        <f t="shared" si="138"/>
        <v>-7.1313370974962709E-2</v>
      </c>
      <c r="Y481" s="23">
        <f t="shared" si="134"/>
        <v>164.04575999999997</v>
      </c>
      <c r="Z481" s="47">
        <f t="shared" si="135"/>
        <v>471.47708407361648</v>
      </c>
      <c r="AA481" s="6">
        <f t="shared" si="136"/>
        <v>0.93751678486877077</v>
      </c>
      <c r="AB481" s="4" t="s">
        <v>498</v>
      </c>
      <c r="AT481" s="1">
        <v>0.9</v>
      </c>
      <c r="AU481" s="1">
        <v>1</v>
      </c>
    </row>
    <row r="482" spans="2:47" x14ac:dyDescent="0.25">
      <c r="B482" s="16" t="s">
        <v>499</v>
      </c>
      <c r="C482" s="4">
        <v>281.32</v>
      </c>
      <c r="D482" s="8">
        <v>205.69</v>
      </c>
      <c r="E482" s="8">
        <v>108.67</v>
      </c>
      <c r="F482" s="15">
        <f t="shared" si="130"/>
        <v>232.63177985821284</v>
      </c>
      <c r="G482" s="8">
        <v>0.88</v>
      </c>
      <c r="H482" s="34">
        <v>314.6096</v>
      </c>
      <c r="I482" s="47">
        <f t="shared" si="137"/>
        <v>251.68768</v>
      </c>
      <c r="J482" s="15">
        <f t="shared" si="139"/>
        <v>188.76576</v>
      </c>
      <c r="K482" s="47">
        <f t="shared" si="141"/>
        <v>547.24137985821289</v>
      </c>
      <c r="L482" s="15">
        <f t="shared" si="140"/>
        <v>457.37768</v>
      </c>
      <c r="M482" s="47">
        <f t="shared" si="145"/>
        <v>297.43576000000002</v>
      </c>
      <c r="N482" s="15">
        <f t="shared" si="146"/>
        <v>0.8357878202092538</v>
      </c>
      <c r="O482" s="4">
        <v>451.83</v>
      </c>
      <c r="Q482" s="14">
        <v>1</v>
      </c>
      <c r="R482" s="43">
        <f t="shared" si="142"/>
        <v>0</v>
      </c>
      <c r="S482" s="23">
        <f t="shared" si="131"/>
        <v>547.24137985821289</v>
      </c>
      <c r="T482" s="43">
        <f t="shared" si="132"/>
        <v>300.46428351293014</v>
      </c>
      <c r="U482" s="15">
        <f t="shared" si="133"/>
        <v>457.37768</v>
      </c>
      <c r="V482" s="43">
        <f t="shared" si="143"/>
        <v>0</v>
      </c>
      <c r="W482" s="23">
        <f t="shared" si="144"/>
        <v>300.46428351293014</v>
      </c>
      <c r="X482" s="43">
        <f t="shared" si="138"/>
        <v>4.2065034481201451</v>
      </c>
      <c r="Y482" s="23">
        <f t="shared" si="134"/>
        <v>167.43576000000002</v>
      </c>
      <c r="Z482" s="47">
        <f t="shared" si="135"/>
        <v>487.06167565202668</v>
      </c>
      <c r="AA482" s="6">
        <f t="shared" si="136"/>
        <v>0.93905495518141746</v>
      </c>
      <c r="AB482" s="4" t="s">
        <v>499</v>
      </c>
      <c r="AT482" s="1">
        <v>0.9</v>
      </c>
      <c r="AU482" s="1">
        <v>1</v>
      </c>
    </row>
    <row r="483" spans="2:47" x14ac:dyDescent="0.25">
      <c r="B483" s="16" t="s">
        <v>500</v>
      </c>
      <c r="C483" s="4">
        <v>308.44</v>
      </c>
      <c r="D483" s="8">
        <v>195.3</v>
      </c>
      <c r="E483" s="8">
        <v>109.32</v>
      </c>
      <c r="F483" s="15">
        <f t="shared" si="130"/>
        <v>223.81454912493959</v>
      </c>
      <c r="G483" s="8">
        <v>0.87</v>
      </c>
      <c r="H483" s="34">
        <v>314.6096</v>
      </c>
      <c r="I483" s="47">
        <f t="shared" si="137"/>
        <v>251.68768</v>
      </c>
      <c r="J483" s="15">
        <f t="shared" si="139"/>
        <v>188.76576</v>
      </c>
      <c r="K483" s="47">
        <f t="shared" si="141"/>
        <v>538.42414912493962</v>
      </c>
      <c r="L483" s="15">
        <f t="shared" si="140"/>
        <v>446.98768000000001</v>
      </c>
      <c r="M483" s="47">
        <f t="shared" si="145"/>
        <v>298.08575999999999</v>
      </c>
      <c r="N483" s="15">
        <f t="shared" si="146"/>
        <v>0.83017762246818894</v>
      </c>
      <c r="O483" s="4">
        <v>451.57</v>
      </c>
      <c r="Q483" s="14">
        <v>1</v>
      </c>
      <c r="R483" s="43">
        <f t="shared" si="142"/>
        <v>0</v>
      </c>
      <c r="S483" s="23">
        <f t="shared" si="131"/>
        <v>538.42414912493962</v>
      </c>
      <c r="T483" s="43">
        <f t="shared" si="132"/>
        <v>300.17091512858599</v>
      </c>
      <c r="U483" s="15">
        <f t="shared" si="133"/>
        <v>446.98768000000001</v>
      </c>
      <c r="V483" s="43">
        <f t="shared" si="143"/>
        <v>0</v>
      </c>
      <c r="W483" s="23">
        <f t="shared" si="144"/>
        <v>300.17091512858599</v>
      </c>
      <c r="X483" s="43">
        <f t="shared" si="138"/>
        <v>-0.29336838434414858</v>
      </c>
      <c r="Y483" s="23">
        <f t="shared" si="134"/>
        <v>168.08575999999999</v>
      </c>
      <c r="Z483" s="47">
        <f t="shared" si="135"/>
        <v>477.54665613587957</v>
      </c>
      <c r="AA483" s="6">
        <f t="shared" si="136"/>
        <v>0.93600839678545589</v>
      </c>
      <c r="AB483" s="4" t="s">
        <v>500</v>
      </c>
      <c r="AT483" s="1">
        <v>0.9</v>
      </c>
      <c r="AU483" s="1">
        <v>1</v>
      </c>
    </row>
    <row r="484" spans="2:47" x14ac:dyDescent="0.25">
      <c r="B484" s="16" t="s">
        <v>501</v>
      </c>
      <c r="C484" s="4">
        <v>320.92</v>
      </c>
      <c r="D484" s="8">
        <v>202.8</v>
      </c>
      <c r="E484" s="8">
        <v>107.27</v>
      </c>
      <c r="F484" s="15">
        <f t="shared" si="130"/>
        <v>229.42252047259876</v>
      </c>
      <c r="G484" s="8">
        <v>0.88</v>
      </c>
      <c r="H484" s="34">
        <v>314.6096</v>
      </c>
      <c r="I484" s="47">
        <f t="shared" si="137"/>
        <v>251.68768</v>
      </c>
      <c r="J484" s="15">
        <f t="shared" si="139"/>
        <v>188.76576</v>
      </c>
      <c r="K484" s="47">
        <f t="shared" si="141"/>
        <v>544.03212047259876</v>
      </c>
      <c r="L484" s="15">
        <f t="shared" si="140"/>
        <v>454.48768000000001</v>
      </c>
      <c r="M484" s="47">
        <f t="shared" si="145"/>
        <v>296.03575999999998</v>
      </c>
      <c r="N484" s="15">
        <f t="shared" si="146"/>
        <v>0.83540596758365693</v>
      </c>
      <c r="O484" s="4">
        <v>452.26</v>
      </c>
      <c r="Q484" s="14">
        <v>1</v>
      </c>
      <c r="R484" s="43">
        <f t="shared" si="142"/>
        <v>0</v>
      </c>
      <c r="S484" s="23">
        <f t="shared" si="131"/>
        <v>544.03212047259876</v>
      </c>
      <c r="T484" s="43">
        <f t="shared" si="132"/>
        <v>299.01822157542477</v>
      </c>
      <c r="U484" s="15">
        <f t="shared" si="133"/>
        <v>454.48768000000001</v>
      </c>
      <c r="V484" s="43">
        <f t="shared" si="143"/>
        <v>0</v>
      </c>
      <c r="W484" s="23">
        <f t="shared" si="144"/>
        <v>299.01822157542477</v>
      </c>
      <c r="X484" s="43">
        <f t="shared" si="138"/>
        <v>-1.1526935531612139</v>
      </c>
      <c r="Y484" s="23">
        <f t="shared" si="134"/>
        <v>166.03575999999998</v>
      </c>
      <c r="Z484" s="47">
        <f t="shared" si="135"/>
        <v>483.86663955118871</v>
      </c>
      <c r="AA484" s="6">
        <f t="shared" si="136"/>
        <v>0.939282940484512</v>
      </c>
      <c r="AB484" s="4" t="s">
        <v>501</v>
      </c>
      <c r="AT484" s="1">
        <v>0.9</v>
      </c>
      <c r="AU484" s="1">
        <v>1</v>
      </c>
    </row>
    <row r="485" spans="2:47" x14ac:dyDescent="0.25">
      <c r="B485" s="16" t="s">
        <v>502</v>
      </c>
      <c r="C485" s="4">
        <v>268.88</v>
      </c>
      <c r="D485" s="8">
        <v>193.08</v>
      </c>
      <c r="E485" s="8">
        <v>107.36</v>
      </c>
      <c r="F485" s="15">
        <f t="shared" si="130"/>
        <v>220.92092703046492</v>
      </c>
      <c r="G485" s="8">
        <v>0.87</v>
      </c>
      <c r="H485" s="34">
        <v>314.6096</v>
      </c>
      <c r="I485" s="47">
        <f t="shared" si="137"/>
        <v>251.68768</v>
      </c>
      <c r="J485" s="15">
        <f t="shared" si="139"/>
        <v>188.76576</v>
      </c>
      <c r="K485" s="47">
        <f t="shared" si="141"/>
        <v>535.5305270304649</v>
      </c>
      <c r="L485" s="15">
        <f t="shared" si="140"/>
        <v>444.76768000000004</v>
      </c>
      <c r="M485" s="47">
        <f t="shared" si="145"/>
        <v>296.12576000000001</v>
      </c>
      <c r="N485" s="15">
        <f t="shared" si="146"/>
        <v>0.83051788376332536</v>
      </c>
      <c r="O485" s="4">
        <v>453.2</v>
      </c>
      <c r="Q485" s="14">
        <v>1</v>
      </c>
      <c r="R485" s="43">
        <f t="shared" si="142"/>
        <v>0</v>
      </c>
      <c r="S485" s="23">
        <f t="shared" si="131"/>
        <v>535.5305270304649</v>
      </c>
      <c r="T485" s="43">
        <f t="shared" si="132"/>
        <v>298.28619848887587</v>
      </c>
      <c r="U485" s="15">
        <f t="shared" si="133"/>
        <v>444.76768000000004</v>
      </c>
      <c r="V485" s="43">
        <f t="shared" si="143"/>
        <v>0</v>
      </c>
      <c r="W485" s="23">
        <f t="shared" si="144"/>
        <v>298.28619848887587</v>
      </c>
      <c r="X485" s="43">
        <f t="shared" si="138"/>
        <v>-0.73202308654890658</v>
      </c>
      <c r="Y485" s="23">
        <f t="shared" si="134"/>
        <v>166.12576000000001</v>
      </c>
      <c r="Z485" s="47">
        <f t="shared" si="135"/>
        <v>474.78000938135557</v>
      </c>
      <c r="AA485" s="6">
        <f t="shared" si="136"/>
        <v>0.93678687226014001</v>
      </c>
      <c r="AB485" s="4" t="s">
        <v>502</v>
      </c>
      <c r="AT485" s="1">
        <v>0.9</v>
      </c>
      <c r="AU485" s="1">
        <v>1</v>
      </c>
    </row>
    <row r="486" spans="2:47" x14ac:dyDescent="0.25">
      <c r="B486" s="16" t="s">
        <v>503</v>
      </c>
      <c r="C486" s="4">
        <v>306.06</v>
      </c>
      <c r="D486" s="8">
        <v>187.85</v>
      </c>
      <c r="E486" s="8">
        <v>109.93</v>
      </c>
      <c r="F486" s="15">
        <f t="shared" si="130"/>
        <v>217.65161933695785</v>
      </c>
      <c r="G486" s="8">
        <v>0.86</v>
      </c>
      <c r="H486" s="34">
        <v>314.6096</v>
      </c>
      <c r="I486" s="47">
        <f t="shared" si="137"/>
        <v>251.68768</v>
      </c>
      <c r="J486" s="15">
        <f t="shared" si="139"/>
        <v>188.76576</v>
      </c>
      <c r="K486" s="47">
        <f t="shared" si="141"/>
        <v>532.26121933695788</v>
      </c>
      <c r="L486" s="15">
        <f t="shared" si="140"/>
        <v>439.53768000000002</v>
      </c>
      <c r="M486" s="47">
        <f t="shared" si="145"/>
        <v>298.69576000000001</v>
      </c>
      <c r="N486" s="15">
        <f t="shared" si="146"/>
        <v>0.82579317078094794</v>
      </c>
      <c r="O486" s="4">
        <v>453.15</v>
      </c>
      <c r="Q486" s="14">
        <v>1</v>
      </c>
      <c r="R486" s="43">
        <f t="shared" si="142"/>
        <v>0</v>
      </c>
      <c r="S486" s="23">
        <f t="shared" si="131"/>
        <v>532.26121933695788</v>
      </c>
      <c r="T486" s="43">
        <f t="shared" si="132"/>
        <v>300.18100118142513</v>
      </c>
      <c r="U486" s="15">
        <f t="shared" si="133"/>
        <v>439.53768000000002</v>
      </c>
      <c r="V486" s="43">
        <f t="shared" si="143"/>
        <v>0</v>
      </c>
      <c r="W486" s="23">
        <f t="shared" si="144"/>
        <v>300.18100118142513</v>
      </c>
      <c r="X486" s="43">
        <f t="shared" si="138"/>
        <v>1.8948026925492627</v>
      </c>
      <c r="Y486" s="23">
        <f t="shared" si="134"/>
        <v>168.69576000000001</v>
      </c>
      <c r="Z486" s="47">
        <f t="shared" si="135"/>
        <v>470.79892903633504</v>
      </c>
      <c r="AA486" s="6">
        <f t="shared" si="136"/>
        <v>0.93359957487515366</v>
      </c>
      <c r="AB486" s="4" t="s">
        <v>503</v>
      </c>
      <c r="AT486" s="1">
        <v>0.9</v>
      </c>
      <c r="AU486" s="1">
        <v>1</v>
      </c>
    </row>
    <row r="487" spans="2:47" x14ac:dyDescent="0.25">
      <c r="B487" s="16" t="s">
        <v>504</v>
      </c>
      <c r="C487" s="4">
        <v>275.98</v>
      </c>
      <c r="D487" s="8">
        <v>193.97</v>
      </c>
      <c r="E487" s="8">
        <v>109.43</v>
      </c>
      <c r="F487" s="15">
        <f t="shared" si="130"/>
        <v>222.70897108109497</v>
      </c>
      <c r="G487" s="8">
        <v>0.86</v>
      </c>
      <c r="H487" s="34">
        <v>314.6096</v>
      </c>
      <c r="I487" s="47">
        <f t="shared" si="137"/>
        <v>251.68768</v>
      </c>
      <c r="J487" s="15">
        <f t="shared" si="139"/>
        <v>188.76576</v>
      </c>
      <c r="K487" s="47">
        <f t="shared" si="141"/>
        <v>537.318571081095</v>
      </c>
      <c r="L487" s="15">
        <f t="shared" si="140"/>
        <v>445.65768000000003</v>
      </c>
      <c r="M487" s="47">
        <f t="shared" si="145"/>
        <v>298.19576000000001</v>
      </c>
      <c r="N487" s="15">
        <f t="shared" si="146"/>
        <v>0.829410528475367</v>
      </c>
      <c r="O487" s="4">
        <v>452.86</v>
      </c>
      <c r="Q487" s="14">
        <v>1</v>
      </c>
      <c r="R487" s="43">
        <f t="shared" si="142"/>
        <v>0</v>
      </c>
      <c r="S487" s="23">
        <f t="shared" si="131"/>
        <v>537.318571081095</v>
      </c>
      <c r="T487" s="43">
        <f t="shared" si="132"/>
        <v>300.16741842786217</v>
      </c>
      <c r="U487" s="15">
        <f t="shared" si="133"/>
        <v>445.65768000000003</v>
      </c>
      <c r="V487" s="43">
        <f t="shared" si="143"/>
        <v>0</v>
      </c>
      <c r="W487" s="23">
        <f t="shared" si="144"/>
        <v>300.16741842786217</v>
      </c>
      <c r="X487" s="43">
        <f t="shared" si="138"/>
        <v>-1.358275356295735E-2</v>
      </c>
      <c r="Y487" s="23">
        <f t="shared" si="134"/>
        <v>168.19576000000001</v>
      </c>
      <c r="Z487" s="47">
        <f t="shared" si="135"/>
        <v>476.34082485648867</v>
      </c>
      <c r="AA487" s="6">
        <f t="shared" si="136"/>
        <v>0.93558573345937157</v>
      </c>
      <c r="AB487" s="4" t="s">
        <v>504</v>
      </c>
      <c r="AT487" s="1">
        <v>0.9</v>
      </c>
      <c r="AU487" s="1">
        <v>1</v>
      </c>
    </row>
    <row r="488" spans="2:47" x14ac:dyDescent="0.25">
      <c r="B488" s="16" t="s">
        <v>505</v>
      </c>
      <c r="C488" s="4">
        <v>243.58</v>
      </c>
      <c r="D488" s="8">
        <v>184.91</v>
      </c>
      <c r="E488" s="8">
        <v>109.26</v>
      </c>
      <c r="F488" s="15">
        <f t="shared" si="130"/>
        <v>214.77768901820318</v>
      </c>
      <c r="G488" s="8">
        <v>0.85</v>
      </c>
      <c r="H488" s="34">
        <v>314.6096</v>
      </c>
      <c r="I488" s="47">
        <f t="shared" si="137"/>
        <v>251.68768</v>
      </c>
      <c r="J488" s="15">
        <f t="shared" si="139"/>
        <v>188.76576</v>
      </c>
      <c r="K488" s="47">
        <f t="shared" si="141"/>
        <v>529.38728901820321</v>
      </c>
      <c r="L488" s="15">
        <f t="shared" si="140"/>
        <v>436.59767999999997</v>
      </c>
      <c r="M488" s="47">
        <f t="shared" si="145"/>
        <v>298.02575999999999</v>
      </c>
      <c r="N488" s="15">
        <f t="shared" si="146"/>
        <v>0.82472263512354071</v>
      </c>
      <c r="O488" s="4">
        <v>452.7</v>
      </c>
      <c r="Q488" s="14">
        <v>1</v>
      </c>
      <c r="R488" s="43">
        <f t="shared" si="142"/>
        <v>0</v>
      </c>
      <c r="S488" s="23">
        <f t="shared" si="131"/>
        <v>529.38728901820321</v>
      </c>
      <c r="T488" s="43">
        <f t="shared" si="132"/>
        <v>299.38832240530058</v>
      </c>
      <c r="U488" s="15">
        <f t="shared" si="133"/>
        <v>436.59767999999997</v>
      </c>
      <c r="V488" s="43">
        <f t="shared" si="143"/>
        <v>0</v>
      </c>
      <c r="W488" s="23">
        <f t="shared" si="144"/>
        <v>299.38832240530058</v>
      </c>
      <c r="X488" s="43">
        <f t="shared" si="138"/>
        <v>-0.77909602256158905</v>
      </c>
      <c r="Y488" s="23">
        <f t="shared" si="134"/>
        <v>168.02575999999999</v>
      </c>
      <c r="Z488" s="47">
        <f t="shared" si="135"/>
        <v>467.81426891979248</v>
      </c>
      <c r="AA488" s="6">
        <f t="shared" si="136"/>
        <v>0.93327140492770078</v>
      </c>
      <c r="AB488" s="4" t="s">
        <v>505</v>
      </c>
      <c r="AT488" s="1">
        <v>0.9</v>
      </c>
      <c r="AU488" s="1">
        <v>1</v>
      </c>
    </row>
    <row r="489" spans="2:47" x14ac:dyDescent="0.25">
      <c r="B489" s="16" t="s">
        <v>506</v>
      </c>
      <c r="C489" s="4">
        <v>314.36</v>
      </c>
      <c r="D489" s="8">
        <v>198.97</v>
      </c>
      <c r="E489" s="8">
        <v>111.46</v>
      </c>
      <c r="F489" s="15">
        <f t="shared" si="130"/>
        <v>228.06225575487056</v>
      </c>
      <c r="G489" s="8">
        <v>0.87</v>
      </c>
      <c r="H489" s="34">
        <v>314.6096</v>
      </c>
      <c r="I489" s="47">
        <f t="shared" si="137"/>
        <v>251.68768</v>
      </c>
      <c r="J489" s="15">
        <f t="shared" si="139"/>
        <v>188.76576</v>
      </c>
      <c r="K489" s="47">
        <f t="shared" si="141"/>
        <v>542.67185575487053</v>
      </c>
      <c r="L489" s="15">
        <f t="shared" si="140"/>
        <v>450.65768000000003</v>
      </c>
      <c r="M489" s="47">
        <f t="shared" si="145"/>
        <v>300.22575999999998</v>
      </c>
      <c r="N489" s="15">
        <f t="shared" si="146"/>
        <v>0.83044232941309182</v>
      </c>
      <c r="O489" s="4">
        <v>453.79</v>
      </c>
      <c r="Q489" s="14">
        <v>1</v>
      </c>
      <c r="R489" s="43">
        <f t="shared" si="142"/>
        <v>0</v>
      </c>
      <c r="S489" s="23">
        <f t="shared" si="131"/>
        <v>542.67185575487053</v>
      </c>
      <c r="T489" s="43">
        <f t="shared" si="132"/>
        <v>302.32498819226396</v>
      </c>
      <c r="U489" s="15">
        <f t="shared" si="133"/>
        <v>450.65768000000003</v>
      </c>
      <c r="V489" s="43">
        <f t="shared" si="143"/>
        <v>0</v>
      </c>
      <c r="W489" s="23">
        <f t="shared" si="144"/>
        <v>302.32498819226396</v>
      </c>
      <c r="X489" s="43">
        <f t="shared" si="138"/>
        <v>2.9366657869633741</v>
      </c>
      <c r="Y489" s="23">
        <f t="shared" si="134"/>
        <v>170.22575999999998</v>
      </c>
      <c r="Z489" s="47">
        <f t="shared" si="135"/>
        <v>481.73556429908729</v>
      </c>
      <c r="AA489" s="6">
        <f t="shared" si="136"/>
        <v>0.93548766874975331</v>
      </c>
      <c r="AB489" s="4" t="s">
        <v>506</v>
      </c>
      <c r="AT489" s="1">
        <v>0.9</v>
      </c>
      <c r="AU489" s="1">
        <v>1</v>
      </c>
    </row>
    <row r="490" spans="2:47" x14ac:dyDescent="0.25">
      <c r="B490" s="16" t="s">
        <v>507</v>
      </c>
      <c r="C490" s="4">
        <v>218.26</v>
      </c>
      <c r="D490" s="8">
        <v>188.21</v>
      </c>
      <c r="E490" s="8">
        <v>111.84</v>
      </c>
      <c r="F490" s="15">
        <f t="shared" si="130"/>
        <v>218.93192937531975</v>
      </c>
      <c r="G490" s="8">
        <v>0.85</v>
      </c>
      <c r="H490" s="34">
        <v>314.6096</v>
      </c>
      <c r="I490" s="47">
        <f t="shared" si="137"/>
        <v>251.68768</v>
      </c>
      <c r="J490" s="15">
        <f t="shared" si="139"/>
        <v>188.76576</v>
      </c>
      <c r="K490" s="47">
        <f t="shared" si="141"/>
        <v>533.54152937531978</v>
      </c>
      <c r="L490" s="15">
        <f t="shared" si="140"/>
        <v>439.89768000000004</v>
      </c>
      <c r="M490" s="47">
        <f t="shared" si="145"/>
        <v>300.60576000000003</v>
      </c>
      <c r="N490" s="15">
        <f t="shared" si="146"/>
        <v>0.8244862972804391</v>
      </c>
      <c r="O490" s="4">
        <v>454.14</v>
      </c>
      <c r="Q490" s="14">
        <v>1</v>
      </c>
      <c r="R490" s="43">
        <f t="shared" si="142"/>
        <v>0</v>
      </c>
      <c r="S490" s="23">
        <f t="shared" si="131"/>
        <v>533.54152937531978</v>
      </c>
      <c r="T490" s="43">
        <f t="shared" si="132"/>
        <v>301.92150420063285</v>
      </c>
      <c r="U490" s="15">
        <f t="shared" si="133"/>
        <v>439.89768000000004</v>
      </c>
      <c r="V490" s="43">
        <f t="shared" si="143"/>
        <v>0</v>
      </c>
      <c r="W490" s="23">
        <f t="shared" si="144"/>
        <v>301.92150420063285</v>
      </c>
      <c r="X490" s="43">
        <f t="shared" si="138"/>
        <v>-0.40348399163110571</v>
      </c>
      <c r="Y490" s="23">
        <f t="shared" si="134"/>
        <v>170.60576000000003</v>
      </c>
      <c r="Z490" s="47">
        <f t="shared" si="135"/>
        <v>471.82231212031508</v>
      </c>
      <c r="AA490" s="6">
        <f t="shared" si="136"/>
        <v>0.93233759553072126</v>
      </c>
      <c r="AB490" s="4" t="s">
        <v>507</v>
      </c>
      <c r="AT490" s="1">
        <v>0.9</v>
      </c>
      <c r="AU490" s="1">
        <v>1</v>
      </c>
    </row>
    <row r="491" spans="2:47" x14ac:dyDescent="0.25">
      <c r="B491" s="16" t="s">
        <v>508</v>
      </c>
      <c r="C491" s="4">
        <v>223.86</v>
      </c>
      <c r="D491" s="8">
        <v>195.95</v>
      </c>
      <c r="E491" s="8">
        <v>110.72</v>
      </c>
      <c r="F491" s="15">
        <f t="shared" si="130"/>
        <v>225.06736969183248</v>
      </c>
      <c r="G491" s="8">
        <v>0.86</v>
      </c>
      <c r="H491" s="34">
        <v>314.6096</v>
      </c>
      <c r="I491" s="47">
        <f t="shared" si="137"/>
        <v>251.68768</v>
      </c>
      <c r="J491" s="15">
        <f t="shared" si="139"/>
        <v>188.76576</v>
      </c>
      <c r="K491" s="47">
        <f t="shared" si="141"/>
        <v>539.67696969183248</v>
      </c>
      <c r="L491" s="15">
        <f t="shared" si="140"/>
        <v>447.63767999999999</v>
      </c>
      <c r="M491" s="47">
        <f t="shared" si="145"/>
        <v>299.48576000000003</v>
      </c>
      <c r="N491" s="15">
        <f t="shared" si="146"/>
        <v>0.82945485010340725</v>
      </c>
      <c r="O491" s="4">
        <v>454.03</v>
      </c>
      <c r="Q491" s="14">
        <v>1</v>
      </c>
      <c r="R491" s="43">
        <f t="shared" si="142"/>
        <v>0</v>
      </c>
      <c r="S491" s="23">
        <f t="shared" si="131"/>
        <v>539.67696969183248</v>
      </c>
      <c r="T491" s="43">
        <f t="shared" si="132"/>
        <v>301.44939717965377</v>
      </c>
      <c r="U491" s="15">
        <f t="shared" si="133"/>
        <v>447.63767999999999</v>
      </c>
      <c r="V491" s="43">
        <f t="shared" si="143"/>
        <v>0</v>
      </c>
      <c r="W491" s="23">
        <f t="shared" si="144"/>
        <v>301.44939717965377</v>
      </c>
      <c r="X491" s="43">
        <f t="shared" si="138"/>
        <v>-0.47210702097908097</v>
      </c>
      <c r="Y491" s="23">
        <f t="shared" si="134"/>
        <v>169.48576000000003</v>
      </c>
      <c r="Z491" s="47">
        <f t="shared" si="135"/>
        <v>478.64905243670961</v>
      </c>
      <c r="AA491" s="6">
        <f t="shared" si="136"/>
        <v>0.93521062607595951</v>
      </c>
      <c r="AB491" s="4" t="s">
        <v>508</v>
      </c>
      <c r="AT491" s="1">
        <v>0.9</v>
      </c>
      <c r="AU491" s="1">
        <v>1</v>
      </c>
    </row>
    <row r="492" spans="2:47" x14ac:dyDescent="0.25">
      <c r="B492" s="16" t="s">
        <v>509</v>
      </c>
      <c r="C492" s="4">
        <v>328.32</v>
      </c>
      <c r="D492" s="8">
        <v>189.55</v>
      </c>
      <c r="E492" s="8">
        <v>109.86</v>
      </c>
      <c r="F492" s="15">
        <f t="shared" si="130"/>
        <v>219.08542192487388</v>
      </c>
      <c r="G492" s="8">
        <v>0.86</v>
      </c>
      <c r="H492" s="34">
        <v>314.6096</v>
      </c>
      <c r="I492" s="47">
        <f t="shared" si="137"/>
        <v>251.68768</v>
      </c>
      <c r="J492" s="15">
        <f t="shared" si="139"/>
        <v>188.76576</v>
      </c>
      <c r="K492" s="47">
        <f t="shared" si="141"/>
        <v>533.69502192487391</v>
      </c>
      <c r="L492" s="15">
        <f t="shared" si="140"/>
        <v>441.23768000000001</v>
      </c>
      <c r="M492" s="47">
        <f t="shared" si="145"/>
        <v>298.62576000000001</v>
      </c>
      <c r="N492" s="15">
        <f t="shared" si="146"/>
        <v>0.82675996940835483</v>
      </c>
      <c r="O492" s="4">
        <v>454.71</v>
      </c>
      <c r="Q492" s="14">
        <v>1</v>
      </c>
      <c r="R492" s="43">
        <f t="shared" si="142"/>
        <v>0</v>
      </c>
      <c r="S492" s="23">
        <f t="shared" si="131"/>
        <v>533.69502192487391</v>
      </c>
      <c r="T492" s="43">
        <f t="shared" si="132"/>
        <v>300.23272002832937</v>
      </c>
      <c r="U492" s="15">
        <f t="shared" si="133"/>
        <v>441.23768000000001</v>
      </c>
      <c r="V492" s="43">
        <f t="shared" si="143"/>
        <v>0</v>
      </c>
      <c r="W492" s="23">
        <f t="shared" si="144"/>
        <v>300.23272002832937</v>
      </c>
      <c r="X492" s="43">
        <f t="shared" si="138"/>
        <v>-1.2166771513244043</v>
      </c>
      <c r="Y492" s="23">
        <f t="shared" si="134"/>
        <v>168.62576000000001</v>
      </c>
      <c r="Z492" s="47">
        <f t="shared" si="135"/>
        <v>472.36144760909525</v>
      </c>
      <c r="AA492" s="6">
        <f t="shared" si="136"/>
        <v>0.93411027134701341</v>
      </c>
      <c r="AB492" s="4" t="s">
        <v>509</v>
      </c>
      <c r="AT492" s="1">
        <v>0.9</v>
      </c>
      <c r="AU492" s="1">
        <v>1</v>
      </c>
    </row>
    <row r="493" spans="2:47" x14ac:dyDescent="0.25">
      <c r="B493" s="16" t="s">
        <v>510</v>
      </c>
      <c r="C493" s="4">
        <v>234.66</v>
      </c>
      <c r="D493" s="8">
        <v>188.83</v>
      </c>
      <c r="E493" s="8">
        <v>110.94</v>
      </c>
      <c r="F493" s="15">
        <f t="shared" si="130"/>
        <v>219.00788227824131</v>
      </c>
      <c r="G493" s="8">
        <v>0.85</v>
      </c>
      <c r="H493" s="34">
        <v>314.6096</v>
      </c>
      <c r="I493" s="47">
        <f t="shared" si="137"/>
        <v>251.68768</v>
      </c>
      <c r="J493" s="15">
        <f t="shared" si="139"/>
        <v>188.76576</v>
      </c>
      <c r="K493" s="47">
        <f t="shared" si="141"/>
        <v>533.61748227824137</v>
      </c>
      <c r="L493" s="15">
        <f t="shared" si="140"/>
        <v>440.51768000000004</v>
      </c>
      <c r="M493" s="47">
        <f t="shared" si="145"/>
        <v>299.70576</v>
      </c>
      <c r="N493" s="15">
        <f t="shared" si="146"/>
        <v>0.82553082428866753</v>
      </c>
      <c r="O493" s="4">
        <v>454.11</v>
      </c>
      <c r="Q493" s="14">
        <v>1</v>
      </c>
      <c r="R493" s="43">
        <f t="shared" si="142"/>
        <v>0</v>
      </c>
      <c r="S493" s="23">
        <f t="shared" si="131"/>
        <v>533.61748227824137</v>
      </c>
      <c r="T493" s="43">
        <f t="shared" si="132"/>
        <v>301.15077785120667</v>
      </c>
      <c r="U493" s="15">
        <f t="shared" si="133"/>
        <v>440.51768000000004</v>
      </c>
      <c r="V493" s="43">
        <f t="shared" si="143"/>
        <v>0</v>
      </c>
      <c r="W493" s="23">
        <f t="shared" si="144"/>
        <v>301.15077785120667</v>
      </c>
      <c r="X493" s="43">
        <f t="shared" si="138"/>
        <v>0.91805782287730153</v>
      </c>
      <c r="Y493" s="23">
        <f t="shared" si="134"/>
        <v>169.70576</v>
      </c>
      <c r="Z493" s="47">
        <f t="shared" si="135"/>
        <v>472.07612878619489</v>
      </c>
      <c r="AA493" s="6">
        <f t="shared" si="136"/>
        <v>0.93314966196800053</v>
      </c>
      <c r="AB493" s="4" t="s">
        <v>510</v>
      </c>
      <c r="AT493" s="1">
        <v>0.9</v>
      </c>
      <c r="AU493" s="1">
        <v>1</v>
      </c>
    </row>
    <row r="494" spans="2:47" x14ac:dyDescent="0.25">
      <c r="B494" s="16" t="s">
        <v>511</v>
      </c>
      <c r="C494" s="4">
        <v>309.10000000000002</v>
      </c>
      <c r="D494" s="8">
        <v>195.92</v>
      </c>
      <c r="E494" s="8">
        <v>110.45</v>
      </c>
      <c r="F494" s="15">
        <f t="shared" si="130"/>
        <v>224.90853452014665</v>
      </c>
      <c r="G494" s="8">
        <v>0.87</v>
      </c>
      <c r="H494" s="34">
        <v>314.6096</v>
      </c>
      <c r="I494" s="47">
        <f t="shared" si="137"/>
        <v>251.68768</v>
      </c>
      <c r="J494" s="15">
        <f t="shared" si="139"/>
        <v>188.76576</v>
      </c>
      <c r="K494" s="47">
        <f t="shared" si="141"/>
        <v>539.51813452014665</v>
      </c>
      <c r="L494" s="15">
        <f t="shared" si="140"/>
        <v>447.60767999999996</v>
      </c>
      <c r="M494" s="47">
        <f t="shared" si="145"/>
        <v>299.21575999999999</v>
      </c>
      <c r="N494" s="15">
        <f t="shared" si="146"/>
        <v>0.82964343802476104</v>
      </c>
      <c r="O494" s="4">
        <v>453.98</v>
      </c>
      <c r="Q494" s="14">
        <v>1</v>
      </c>
      <c r="R494" s="43">
        <f t="shared" si="142"/>
        <v>0</v>
      </c>
      <c r="S494" s="23">
        <f t="shared" si="131"/>
        <v>539.51813452014665</v>
      </c>
      <c r="T494" s="43">
        <f t="shared" si="132"/>
        <v>301.20953218833671</v>
      </c>
      <c r="U494" s="15">
        <f t="shared" si="133"/>
        <v>447.60767999999996</v>
      </c>
      <c r="V494" s="43">
        <f t="shared" si="143"/>
        <v>0</v>
      </c>
      <c r="W494" s="23">
        <f t="shared" si="144"/>
        <v>301.20953218833671</v>
      </c>
      <c r="X494" s="43">
        <f t="shared" si="138"/>
        <v>5.8754337130039858E-2</v>
      </c>
      <c r="Y494" s="23">
        <f t="shared" si="134"/>
        <v>169.21575999999999</v>
      </c>
      <c r="Z494" s="47">
        <f t="shared" si="135"/>
        <v>478.52545243420434</v>
      </c>
      <c r="AA494" s="6">
        <f t="shared" si="136"/>
        <v>0.93538949228942958</v>
      </c>
      <c r="AB494" s="4" t="s">
        <v>511</v>
      </c>
      <c r="AT494" s="1">
        <v>0.9</v>
      </c>
      <c r="AU494" s="1">
        <v>1</v>
      </c>
    </row>
    <row r="495" spans="2:47" x14ac:dyDescent="0.25">
      <c r="B495" s="16" t="s">
        <v>512</v>
      </c>
      <c r="C495" s="4">
        <v>230.9</v>
      </c>
      <c r="D495" s="8">
        <v>184.27</v>
      </c>
      <c r="E495" s="8">
        <v>109.86</v>
      </c>
      <c r="F495" s="15">
        <f t="shared" si="130"/>
        <v>214.53356963421834</v>
      </c>
      <c r="G495" s="8">
        <v>0.85</v>
      </c>
      <c r="H495" s="34">
        <v>314.6096</v>
      </c>
      <c r="I495" s="47">
        <f t="shared" si="137"/>
        <v>251.68768</v>
      </c>
      <c r="J495" s="15">
        <f t="shared" si="139"/>
        <v>188.76576</v>
      </c>
      <c r="K495" s="47">
        <f t="shared" si="141"/>
        <v>529.14316963421834</v>
      </c>
      <c r="L495" s="15">
        <f t="shared" si="140"/>
        <v>435.95767999999998</v>
      </c>
      <c r="M495" s="47">
        <f t="shared" si="145"/>
        <v>298.62576000000001</v>
      </c>
      <c r="N495" s="15">
        <f t="shared" si="146"/>
        <v>0.82389361711191544</v>
      </c>
      <c r="O495" s="4">
        <v>455.19</v>
      </c>
      <c r="Q495" s="14">
        <v>1</v>
      </c>
      <c r="R495" s="43">
        <f t="shared" si="142"/>
        <v>0</v>
      </c>
      <c r="S495" s="23">
        <f t="shared" si="131"/>
        <v>529.14316963421834</v>
      </c>
      <c r="T495" s="43">
        <f t="shared" si="132"/>
        <v>299.88897148705678</v>
      </c>
      <c r="U495" s="15">
        <f t="shared" si="133"/>
        <v>435.95767999999998</v>
      </c>
      <c r="V495" s="43">
        <f t="shared" si="143"/>
        <v>0</v>
      </c>
      <c r="W495" s="23">
        <f t="shared" si="144"/>
        <v>299.88897148705678</v>
      </c>
      <c r="X495" s="43">
        <f t="shared" si="138"/>
        <v>-1.3205607012799305</v>
      </c>
      <c r="Y495" s="23">
        <f t="shared" si="134"/>
        <v>168.62576000000001</v>
      </c>
      <c r="Z495" s="47">
        <f t="shared" si="135"/>
        <v>467.43314568669604</v>
      </c>
      <c r="AA495" s="6">
        <f t="shared" si="136"/>
        <v>0.93266317124247544</v>
      </c>
      <c r="AB495" s="4" t="s">
        <v>512</v>
      </c>
      <c r="AT495" s="1">
        <v>0.9</v>
      </c>
      <c r="AU495" s="1">
        <v>1</v>
      </c>
    </row>
    <row r="496" spans="2:47" x14ac:dyDescent="0.25">
      <c r="B496" s="16" t="s">
        <v>513</v>
      </c>
      <c r="C496" s="4">
        <v>266.36</v>
      </c>
      <c r="D496" s="8">
        <v>198.88</v>
      </c>
      <c r="E496" s="8">
        <v>110.33</v>
      </c>
      <c r="F496" s="15">
        <f t="shared" si="130"/>
        <v>227.43342608332662</v>
      </c>
      <c r="G496" s="8">
        <v>0.87</v>
      </c>
      <c r="H496" s="34">
        <v>314.6096</v>
      </c>
      <c r="I496" s="47">
        <f t="shared" si="137"/>
        <v>251.68768</v>
      </c>
      <c r="J496" s="15">
        <f t="shared" si="139"/>
        <v>188.76576</v>
      </c>
      <c r="K496" s="47">
        <f t="shared" si="141"/>
        <v>542.04302608332659</v>
      </c>
      <c r="L496" s="15">
        <f t="shared" si="140"/>
        <v>450.56768</v>
      </c>
      <c r="M496" s="47">
        <f t="shared" si="145"/>
        <v>299.09575999999998</v>
      </c>
      <c r="N496" s="15">
        <f t="shared" si="146"/>
        <v>0.8312396955933451</v>
      </c>
      <c r="O496" s="4">
        <v>455.69</v>
      </c>
      <c r="Q496" s="14">
        <v>1</v>
      </c>
      <c r="R496" s="43">
        <f t="shared" si="142"/>
        <v>0</v>
      </c>
      <c r="S496" s="23">
        <f t="shared" si="131"/>
        <v>542.04302608332659</v>
      </c>
      <c r="T496" s="43">
        <f t="shared" si="132"/>
        <v>301.32940093025678</v>
      </c>
      <c r="U496" s="15">
        <f t="shared" si="133"/>
        <v>450.56768</v>
      </c>
      <c r="V496" s="43">
        <f t="shared" si="143"/>
        <v>0</v>
      </c>
      <c r="W496" s="23">
        <f t="shared" si="144"/>
        <v>301.32940093025678</v>
      </c>
      <c r="X496" s="43">
        <f t="shared" si="138"/>
        <v>1.4404294432000029</v>
      </c>
      <c r="Y496" s="23">
        <f t="shared" si="134"/>
        <v>169.09575999999998</v>
      </c>
      <c r="Z496" s="47">
        <f t="shared" si="135"/>
        <v>481.25316654600829</v>
      </c>
      <c r="AA496" s="6">
        <f t="shared" si="136"/>
        <v>0.93623836957533091</v>
      </c>
      <c r="AB496" s="4" t="s">
        <v>513</v>
      </c>
      <c r="AT496" s="1">
        <v>0.9</v>
      </c>
      <c r="AU496" s="1">
        <v>1</v>
      </c>
    </row>
    <row r="497" spans="2:47" x14ac:dyDescent="0.25">
      <c r="B497" s="16" t="s">
        <v>514</v>
      </c>
      <c r="C497" s="4">
        <v>313.44</v>
      </c>
      <c r="D497" s="8">
        <v>190.3</v>
      </c>
      <c r="E497" s="8">
        <v>113.52</v>
      </c>
      <c r="F497" s="15">
        <f t="shared" si="130"/>
        <v>221.58718464748813</v>
      </c>
      <c r="G497" s="8">
        <v>0.85</v>
      </c>
      <c r="H497" s="34">
        <v>314.6096</v>
      </c>
      <c r="I497" s="47">
        <f t="shared" si="137"/>
        <v>251.68768</v>
      </c>
      <c r="J497" s="15">
        <f t="shared" si="139"/>
        <v>188.76576</v>
      </c>
      <c r="K497" s="47">
        <f t="shared" si="141"/>
        <v>536.19678464748813</v>
      </c>
      <c r="L497" s="15">
        <f t="shared" si="140"/>
        <v>441.98768000000001</v>
      </c>
      <c r="M497" s="47">
        <f t="shared" si="145"/>
        <v>302.28575999999998</v>
      </c>
      <c r="N497" s="15">
        <f t="shared" si="146"/>
        <v>0.8243012503153595</v>
      </c>
      <c r="O497" s="4">
        <v>456.99</v>
      </c>
      <c r="Q497" s="14">
        <v>1</v>
      </c>
      <c r="R497" s="43">
        <f t="shared" si="142"/>
        <v>0</v>
      </c>
      <c r="S497" s="23">
        <f t="shared" si="131"/>
        <v>536.19678464748813</v>
      </c>
      <c r="T497" s="43">
        <f t="shared" si="132"/>
        <v>303.56857972214834</v>
      </c>
      <c r="U497" s="15">
        <f t="shared" si="133"/>
        <v>441.98768000000001</v>
      </c>
      <c r="V497" s="43">
        <f t="shared" si="143"/>
        <v>0</v>
      </c>
      <c r="W497" s="23">
        <f t="shared" si="144"/>
        <v>303.56857972214834</v>
      </c>
      <c r="X497" s="43">
        <f t="shared" si="138"/>
        <v>2.2391787918915611</v>
      </c>
      <c r="Y497" s="23">
        <f t="shared" si="134"/>
        <v>172.28575999999998</v>
      </c>
      <c r="Z497" s="47">
        <f t="shared" si="135"/>
        <v>474.37905979349466</v>
      </c>
      <c r="AA497" s="6">
        <f t="shared" si="136"/>
        <v>0.9317183608239471</v>
      </c>
      <c r="AB497" s="4" t="s">
        <v>514</v>
      </c>
      <c r="AT497" s="1">
        <v>0.9</v>
      </c>
      <c r="AU497" s="1">
        <v>1</v>
      </c>
    </row>
    <row r="498" spans="2:47" x14ac:dyDescent="0.25">
      <c r="B498" s="16" t="s">
        <v>515</v>
      </c>
      <c r="C498" s="4">
        <v>293.88</v>
      </c>
      <c r="D498" s="8">
        <v>196.24</v>
      </c>
      <c r="E498" s="8">
        <v>113.52</v>
      </c>
      <c r="F498" s="15">
        <f t="shared" si="130"/>
        <v>226.70890586829623</v>
      </c>
      <c r="G498" s="8">
        <v>0.86</v>
      </c>
      <c r="H498" s="34">
        <v>314.6096</v>
      </c>
      <c r="I498" s="47">
        <f t="shared" si="137"/>
        <v>251.68768</v>
      </c>
      <c r="J498" s="15">
        <f t="shared" si="139"/>
        <v>188.76576</v>
      </c>
      <c r="K498" s="47">
        <f t="shared" si="141"/>
        <v>541.31850586829626</v>
      </c>
      <c r="L498" s="15">
        <f t="shared" si="140"/>
        <v>447.92768000000001</v>
      </c>
      <c r="M498" s="47">
        <f t="shared" si="145"/>
        <v>302.28575999999998</v>
      </c>
      <c r="N498" s="15">
        <f t="shared" si="146"/>
        <v>0.82747527591266501</v>
      </c>
      <c r="O498" s="4">
        <v>456.58</v>
      </c>
      <c r="Q498" s="14">
        <v>1</v>
      </c>
      <c r="R498" s="43">
        <f t="shared" si="142"/>
        <v>0</v>
      </c>
      <c r="S498" s="23">
        <f t="shared" si="131"/>
        <v>541.31850586829626</v>
      </c>
      <c r="T498" s="43">
        <f t="shared" si="132"/>
        <v>303.95150646986809</v>
      </c>
      <c r="U498" s="15">
        <f t="shared" si="133"/>
        <v>447.92768000000001</v>
      </c>
      <c r="V498" s="43">
        <f t="shared" si="143"/>
        <v>0</v>
      </c>
      <c r="W498" s="23">
        <f t="shared" si="144"/>
        <v>303.95150646986809</v>
      </c>
      <c r="X498" s="43">
        <f t="shared" si="138"/>
        <v>0.38292674771975044</v>
      </c>
      <c r="Y498" s="23">
        <f t="shared" si="134"/>
        <v>172.28575999999998</v>
      </c>
      <c r="Z498" s="47">
        <f t="shared" si="135"/>
        <v>479.9183155589709</v>
      </c>
      <c r="AA498" s="6">
        <f t="shared" si="136"/>
        <v>0.93334149891380846</v>
      </c>
      <c r="AB498" s="4" t="s">
        <v>515</v>
      </c>
      <c r="AT498" s="1">
        <v>0.9</v>
      </c>
      <c r="AU498" s="1">
        <v>1</v>
      </c>
    </row>
    <row r="499" spans="2:47" x14ac:dyDescent="0.25">
      <c r="B499" s="16" t="s">
        <v>516</v>
      </c>
      <c r="C499" s="4">
        <v>278.52</v>
      </c>
      <c r="D499" s="8">
        <v>188.76</v>
      </c>
      <c r="E499" s="8">
        <v>111.84</v>
      </c>
      <c r="F499" s="15">
        <f t="shared" si="130"/>
        <v>219.40492975318489</v>
      </c>
      <c r="G499" s="8">
        <v>0.85</v>
      </c>
      <c r="H499" s="34">
        <v>314.6096</v>
      </c>
      <c r="I499" s="47">
        <f t="shared" si="137"/>
        <v>251.68768</v>
      </c>
      <c r="J499" s="15">
        <f t="shared" si="139"/>
        <v>188.76576</v>
      </c>
      <c r="K499" s="47">
        <f t="shared" si="141"/>
        <v>534.01452975318489</v>
      </c>
      <c r="L499" s="15">
        <f t="shared" si="140"/>
        <v>440.44767999999999</v>
      </c>
      <c r="M499" s="47">
        <f t="shared" si="145"/>
        <v>300.60576000000003</v>
      </c>
      <c r="N499" s="15">
        <f t="shared" si="146"/>
        <v>0.82478594768492464</v>
      </c>
      <c r="O499" s="4">
        <v>457.31</v>
      </c>
      <c r="Q499" s="14">
        <v>1</v>
      </c>
      <c r="R499" s="43">
        <f t="shared" si="142"/>
        <v>0</v>
      </c>
      <c r="S499" s="23">
        <f t="shared" si="131"/>
        <v>534.01452975318489</v>
      </c>
      <c r="T499" s="43">
        <f t="shared" si="132"/>
        <v>301.95588944435707</v>
      </c>
      <c r="U499" s="15">
        <f t="shared" si="133"/>
        <v>440.44767999999999</v>
      </c>
      <c r="V499" s="43">
        <f t="shared" si="143"/>
        <v>0</v>
      </c>
      <c r="W499" s="23">
        <f t="shared" si="144"/>
        <v>301.95588944435707</v>
      </c>
      <c r="X499" s="43">
        <f t="shared" si="138"/>
        <v>-1.9956170255110237</v>
      </c>
      <c r="Y499" s="23">
        <f t="shared" si="134"/>
        <v>170.60576000000003</v>
      </c>
      <c r="Z499" s="47">
        <f t="shared" si="135"/>
        <v>472.33513966521696</v>
      </c>
      <c r="AA499" s="6">
        <f t="shared" si="136"/>
        <v>0.93248975782784604</v>
      </c>
      <c r="AB499" s="4" t="s">
        <v>516</v>
      </c>
      <c r="AT499" s="1">
        <v>0.9</v>
      </c>
      <c r="AU499" s="1">
        <v>1</v>
      </c>
    </row>
    <row r="500" spans="2:47" x14ac:dyDescent="0.25">
      <c r="B500" s="16" t="s">
        <v>517</v>
      </c>
      <c r="C500" s="4">
        <v>303.45999999999998</v>
      </c>
      <c r="D500" s="8">
        <v>189.62</v>
      </c>
      <c r="E500" s="8">
        <v>113.8</v>
      </c>
      <c r="F500" s="15">
        <f t="shared" si="130"/>
        <v>221.14742684462777</v>
      </c>
      <c r="G500" s="8">
        <v>0.85</v>
      </c>
      <c r="H500" s="34">
        <v>314.6096</v>
      </c>
      <c r="I500" s="47">
        <f t="shared" si="137"/>
        <v>251.68768</v>
      </c>
      <c r="J500" s="15">
        <f t="shared" si="139"/>
        <v>188.76576</v>
      </c>
      <c r="K500" s="47">
        <f t="shared" si="141"/>
        <v>535.75702684462772</v>
      </c>
      <c r="L500" s="15">
        <f t="shared" si="140"/>
        <v>441.30768</v>
      </c>
      <c r="M500" s="47">
        <f t="shared" si="145"/>
        <v>302.56576000000001</v>
      </c>
      <c r="N500" s="15">
        <f t="shared" si="146"/>
        <v>0.82370861769020065</v>
      </c>
      <c r="O500" s="4">
        <v>457.82</v>
      </c>
      <c r="Q500" s="14">
        <v>1</v>
      </c>
      <c r="R500" s="43">
        <f t="shared" si="142"/>
        <v>0</v>
      </c>
      <c r="S500" s="23">
        <f t="shared" si="131"/>
        <v>535.75702684462772</v>
      </c>
      <c r="T500" s="43">
        <f t="shared" si="132"/>
        <v>303.78137432438598</v>
      </c>
      <c r="U500" s="15">
        <f t="shared" si="133"/>
        <v>441.30768</v>
      </c>
      <c r="V500" s="43">
        <f t="shared" si="143"/>
        <v>0</v>
      </c>
      <c r="W500" s="23">
        <f t="shared" si="144"/>
        <v>303.78137432438598</v>
      </c>
      <c r="X500" s="43">
        <f t="shared" si="138"/>
        <v>1.8254848800289096</v>
      </c>
      <c r="Y500" s="23">
        <f t="shared" si="134"/>
        <v>172.56576000000001</v>
      </c>
      <c r="Z500" s="47">
        <f t="shared" si="135"/>
        <v>473.84745430503267</v>
      </c>
      <c r="AA500" s="6">
        <f t="shared" si="136"/>
        <v>0.9313285868492065</v>
      </c>
      <c r="AB500" s="4" t="s">
        <v>517</v>
      </c>
      <c r="AT500" s="1">
        <v>0.9</v>
      </c>
      <c r="AU500" s="1">
        <v>1</v>
      </c>
    </row>
    <row r="501" spans="2:47" x14ac:dyDescent="0.25">
      <c r="B501" s="16" t="s">
        <v>518</v>
      </c>
      <c r="C501" s="4">
        <v>224.92</v>
      </c>
      <c r="D501" s="8">
        <v>197.17</v>
      </c>
      <c r="E501" s="8">
        <v>112.33</v>
      </c>
      <c r="F501" s="15">
        <f t="shared" si="130"/>
        <v>226.92297768185571</v>
      </c>
      <c r="G501" s="8">
        <v>0.86</v>
      </c>
      <c r="H501" s="34">
        <v>314.6096</v>
      </c>
      <c r="I501" s="47">
        <f t="shared" si="137"/>
        <v>251.68768</v>
      </c>
      <c r="J501" s="15">
        <f t="shared" si="139"/>
        <v>188.76576</v>
      </c>
      <c r="K501" s="47">
        <f t="shared" si="141"/>
        <v>541.53257768185574</v>
      </c>
      <c r="L501" s="15">
        <f t="shared" si="140"/>
        <v>448.85767999999996</v>
      </c>
      <c r="M501" s="47">
        <f t="shared" si="145"/>
        <v>301.09575999999998</v>
      </c>
      <c r="N501" s="15">
        <f t="shared" si="146"/>
        <v>0.82886551705057121</v>
      </c>
      <c r="O501" s="4">
        <v>457.55</v>
      </c>
      <c r="Q501" s="14">
        <v>1</v>
      </c>
      <c r="R501" s="43">
        <f t="shared" si="142"/>
        <v>0</v>
      </c>
      <c r="S501" s="23">
        <f t="shared" si="131"/>
        <v>541.53257768185574</v>
      </c>
      <c r="T501" s="43">
        <f t="shared" si="132"/>
        <v>302.95926425143813</v>
      </c>
      <c r="U501" s="15">
        <f t="shared" si="133"/>
        <v>448.85767999999996</v>
      </c>
      <c r="V501" s="43">
        <f t="shared" si="143"/>
        <v>0</v>
      </c>
      <c r="W501" s="23">
        <f t="shared" si="144"/>
        <v>302.95926425143813</v>
      </c>
      <c r="X501" s="43">
        <f t="shared" si="138"/>
        <v>-0.82211007294785077</v>
      </c>
      <c r="Y501" s="23">
        <f t="shared" si="134"/>
        <v>171.09575999999998</v>
      </c>
      <c r="Z501" s="47">
        <f t="shared" si="135"/>
        <v>480.3612973429062</v>
      </c>
      <c r="AA501" s="6">
        <f t="shared" si="136"/>
        <v>0.93441682850561258</v>
      </c>
      <c r="AB501" s="4" t="s">
        <v>518</v>
      </c>
      <c r="AT501" s="1">
        <v>0.9</v>
      </c>
      <c r="AU501" s="1">
        <v>1</v>
      </c>
    </row>
    <row r="502" spans="2:47" x14ac:dyDescent="0.25">
      <c r="B502" s="16" t="s">
        <v>519</v>
      </c>
      <c r="C502" s="4">
        <v>325.98</v>
      </c>
      <c r="D502" s="8">
        <v>188.97</v>
      </c>
      <c r="E502" s="8">
        <v>112.09</v>
      </c>
      <c r="F502" s="15">
        <f t="shared" si="130"/>
        <v>219.7130606040524</v>
      </c>
      <c r="G502" s="8">
        <v>0.85</v>
      </c>
      <c r="H502" s="34">
        <v>314.6096</v>
      </c>
      <c r="I502" s="47">
        <f t="shared" si="137"/>
        <v>251.68768</v>
      </c>
      <c r="J502" s="15">
        <f t="shared" si="139"/>
        <v>188.76576</v>
      </c>
      <c r="K502" s="47">
        <f t="shared" si="141"/>
        <v>534.32266060405243</v>
      </c>
      <c r="L502" s="15">
        <f t="shared" si="140"/>
        <v>440.65768000000003</v>
      </c>
      <c r="M502" s="47">
        <f t="shared" si="145"/>
        <v>300.85576000000003</v>
      </c>
      <c r="N502" s="15">
        <f t="shared" si="146"/>
        <v>0.82470333468888624</v>
      </c>
      <c r="O502" s="4">
        <v>456.84</v>
      </c>
      <c r="Q502" s="14">
        <v>1</v>
      </c>
      <c r="R502" s="43">
        <f t="shared" si="142"/>
        <v>0</v>
      </c>
      <c r="S502" s="23">
        <f t="shared" si="131"/>
        <v>534.32266060405243</v>
      </c>
      <c r="T502" s="43">
        <f t="shared" si="132"/>
        <v>302.1944981167112</v>
      </c>
      <c r="U502" s="15">
        <f t="shared" si="133"/>
        <v>440.65768000000003</v>
      </c>
      <c r="V502" s="43">
        <f t="shared" si="143"/>
        <v>0</v>
      </c>
      <c r="W502" s="23">
        <f t="shared" si="144"/>
        <v>302.1944981167112</v>
      </c>
      <c r="X502" s="43">
        <f t="shared" si="138"/>
        <v>-0.76476613472692634</v>
      </c>
      <c r="Y502" s="23">
        <f t="shared" si="134"/>
        <v>170.85576000000003</v>
      </c>
      <c r="Z502" s="47">
        <f t="shared" si="135"/>
        <v>472.62128778564346</v>
      </c>
      <c r="AA502" s="6">
        <f t="shared" si="136"/>
        <v>0.93236951315629168</v>
      </c>
      <c r="AB502" s="4" t="s">
        <v>519</v>
      </c>
      <c r="AT502" s="1">
        <v>0.9</v>
      </c>
      <c r="AU502" s="1">
        <v>1</v>
      </c>
    </row>
    <row r="503" spans="2:47" x14ac:dyDescent="0.25">
      <c r="B503" s="16" t="s">
        <v>520</v>
      </c>
      <c r="C503" s="4">
        <v>313.76</v>
      </c>
      <c r="D503" s="8">
        <v>195.28</v>
      </c>
      <c r="E503" s="8">
        <v>108.67</v>
      </c>
      <c r="F503" s="15">
        <f t="shared" si="130"/>
        <v>223.48030629118082</v>
      </c>
      <c r="G503" s="8">
        <v>0.87</v>
      </c>
      <c r="H503" s="34">
        <v>314.6096</v>
      </c>
      <c r="I503" s="47">
        <f t="shared" si="137"/>
        <v>251.68768</v>
      </c>
      <c r="J503" s="15">
        <f t="shared" si="139"/>
        <v>188.76576</v>
      </c>
      <c r="K503" s="47">
        <f t="shared" si="141"/>
        <v>538.0899062911808</v>
      </c>
      <c r="L503" s="15">
        <f t="shared" si="140"/>
        <v>446.96767999999997</v>
      </c>
      <c r="M503" s="47">
        <f t="shared" si="145"/>
        <v>297.43576000000002</v>
      </c>
      <c r="N503" s="15">
        <f t="shared" si="146"/>
        <v>0.83065613157614016</v>
      </c>
      <c r="O503" s="4">
        <v>455.87</v>
      </c>
      <c r="Q503" s="14">
        <v>1</v>
      </c>
      <c r="R503" s="43">
        <f t="shared" si="142"/>
        <v>0</v>
      </c>
      <c r="S503" s="23">
        <f t="shared" si="131"/>
        <v>538.0899062911808</v>
      </c>
      <c r="T503" s="43">
        <f t="shared" si="132"/>
        <v>299.60080154744128</v>
      </c>
      <c r="U503" s="15">
        <f t="shared" si="133"/>
        <v>446.96767999999997</v>
      </c>
      <c r="V503" s="43">
        <f t="shared" si="143"/>
        <v>0</v>
      </c>
      <c r="W503" s="23">
        <f t="shared" si="144"/>
        <v>299.60080154744128</v>
      </c>
      <c r="X503" s="43">
        <f t="shared" si="138"/>
        <v>-2.5936965692699232</v>
      </c>
      <c r="Y503" s="23">
        <f t="shared" si="134"/>
        <v>167.43576000000002</v>
      </c>
      <c r="Z503" s="47">
        <f t="shared" si="135"/>
        <v>477.29952932237421</v>
      </c>
      <c r="AA503" s="6">
        <f t="shared" si="136"/>
        <v>0.93645112249442908</v>
      </c>
      <c r="AB503" s="4" t="s">
        <v>520</v>
      </c>
      <c r="AT503" s="1">
        <v>0.9</v>
      </c>
      <c r="AU503" s="1">
        <v>1</v>
      </c>
    </row>
    <row r="504" spans="2:47" x14ac:dyDescent="0.25">
      <c r="B504" s="16" t="s">
        <v>521</v>
      </c>
      <c r="C504" s="4">
        <v>299.72000000000003</v>
      </c>
      <c r="D504" s="8">
        <v>190.58</v>
      </c>
      <c r="E504" s="8">
        <v>112.61</v>
      </c>
      <c r="F504" s="15">
        <f t="shared" si="130"/>
        <v>221.36338563547497</v>
      </c>
      <c r="G504" s="8">
        <v>0.85</v>
      </c>
      <c r="H504" s="34">
        <v>314.6096</v>
      </c>
      <c r="I504" s="47">
        <f t="shared" si="137"/>
        <v>251.68768</v>
      </c>
      <c r="J504" s="15">
        <f t="shared" si="139"/>
        <v>188.76576</v>
      </c>
      <c r="K504" s="47">
        <f t="shared" si="141"/>
        <v>535.97298563547497</v>
      </c>
      <c r="L504" s="15">
        <f t="shared" si="140"/>
        <v>442.26768000000004</v>
      </c>
      <c r="M504" s="47">
        <f t="shared" si="145"/>
        <v>301.37576000000001</v>
      </c>
      <c r="N504" s="15">
        <f t="shared" si="146"/>
        <v>0.82516785706209894</v>
      </c>
      <c r="O504" s="4">
        <v>455.97</v>
      </c>
      <c r="Q504" s="14">
        <v>1</v>
      </c>
      <c r="R504" s="43">
        <f t="shared" si="142"/>
        <v>0</v>
      </c>
      <c r="S504" s="23">
        <f t="shared" si="131"/>
        <v>535.97298563547497</v>
      </c>
      <c r="T504" s="43">
        <f t="shared" si="132"/>
        <v>302.76449685922984</v>
      </c>
      <c r="U504" s="15">
        <f t="shared" si="133"/>
        <v>442.26768000000004</v>
      </c>
      <c r="V504" s="43">
        <f t="shared" si="143"/>
        <v>0</v>
      </c>
      <c r="W504" s="23">
        <f t="shared" si="144"/>
        <v>302.76449685922984</v>
      </c>
      <c r="X504" s="43">
        <f t="shared" si="138"/>
        <v>3.1636953117885582</v>
      </c>
      <c r="Y504" s="23">
        <f t="shared" si="134"/>
        <v>171.37576000000001</v>
      </c>
      <c r="Z504" s="47">
        <f t="shared" si="135"/>
        <v>474.31039614176711</v>
      </c>
      <c r="AA504" s="6">
        <f t="shared" si="136"/>
        <v>0.93244357196802874</v>
      </c>
      <c r="AB504" s="4" t="s">
        <v>521</v>
      </c>
      <c r="AT504" s="1">
        <v>0.9</v>
      </c>
      <c r="AU504" s="1">
        <v>1</v>
      </c>
    </row>
    <row r="505" spans="2:47" x14ac:dyDescent="0.25">
      <c r="B505" s="16" t="s">
        <v>522</v>
      </c>
      <c r="C505" s="4">
        <v>300.38</v>
      </c>
      <c r="D505" s="8">
        <v>203.61</v>
      </c>
      <c r="E505" s="8">
        <v>113.25</v>
      </c>
      <c r="F505" s="15">
        <f t="shared" si="130"/>
        <v>232.98625410096622</v>
      </c>
      <c r="G505" s="8">
        <v>0.87</v>
      </c>
      <c r="H505" s="34">
        <v>314.6096</v>
      </c>
      <c r="I505" s="47">
        <f t="shared" si="137"/>
        <v>251.68768</v>
      </c>
      <c r="J505" s="15">
        <f t="shared" si="139"/>
        <v>188.76576</v>
      </c>
      <c r="K505" s="47">
        <f t="shared" si="141"/>
        <v>547.59585410096622</v>
      </c>
      <c r="L505" s="15">
        <f t="shared" si="140"/>
        <v>455.29768000000001</v>
      </c>
      <c r="M505" s="47">
        <f t="shared" si="145"/>
        <v>302.01576</v>
      </c>
      <c r="N505" s="15">
        <f t="shared" si="146"/>
        <v>0.83144836943205169</v>
      </c>
      <c r="O505" s="4">
        <v>456.44</v>
      </c>
      <c r="Q505" s="14">
        <v>1</v>
      </c>
      <c r="R505" s="43">
        <f t="shared" si="142"/>
        <v>0</v>
      </c>
      <c r="S505" s="23">
        <f t="shared" si="131"/>
        <v>547.59585410096622</v>
      </c>
      <c r="T505" s="43">
        <f t="shared" si="132"/>
        <v>304.24536482119856</v>
      </c>
      <c r="U505" s="15">
        <f t="shared" si="133"/>
        <v>455.29768000000001</v>
      </c>
      <c r="V505" s="43">
        <f t="shared" si="143"/>
        <v>0</v>
      </c>
      <c r="W505" s="23">
        <f t="shared" si="144"/>
        <v>304.24536482119856</v>
      </c>
      <c r="X505" s="43">
        <f t="shared" si="138"/>
        <v>1.4808679619687268</v>
      </c>
      <c r="Y505" s="23">
        <f t="shared" si="134"/>
        <v>172.01576</v>
      </c>
      <c r="Z505" s="47">
        <f t="shared" si="135"/>
        <v>486.70874155059101</v>
      </c>
      <c r="AA505" s="6">
        <f t="shared" si="136"/>
        <v>0.93546230246344164</v>
      </c>
      <c r="AB505" s="4" t="s">
        <v>522</v>
      </c>
      <c r="AT505" s="1">
        <v>0.9</v>
      </c>
      <c r="AU505" s="1">
        <v>1</v>
      </c>
    </row>
    <row r="506" spans="2:47" x14ac:dyDescent="0.25">
      <c r="B506" s="16" t="s">
        <v>523</v>
      </c>
      <c r="C506" s="4">
        <v>278.39999999999998</v>
      </c>
      <c r="D506" s="8">
        <v>189.89</v>
      </c>
      <c r="E506" s="8">
        <v>112.09</v>
      </c>
      <c r="F506" s="15">
        <f t="shared" si="130"/>
        <v>220.50483033258024</v>
      </c>
      <c r="G506" s="8">
        <v>0.85</v>
      </c>
      <c r="H506" s="34">
        <v>314.6096</v>
      </c>
      <c r="I506" s="47">
        <f t="shared" si="137"/>
        <v>251.68768</v>
      </c>
      <c r="J506" s="15">
        <f t="shared" si="139"/>
        <v>188.76576</v>
      </c>
      <c r="K506" s="47">
        <f t="shared" si="141"/>
        <v>535.11443033258024</v>
      </c>
      <c r="L506" s="15">
        <f t="shared" si="140"/>
        <v>441.57767999999999</v>
      </c>
      <c r="M506" s="47">
        <f t="shared" si="145"/>
        <v>300.85576000000003</v>
      </c>
      <c r="N506" s="15">
        <f t="shared" si="146"/>
        <v>0.82520233985384017</v>
      </c>
      <c r="O506" s="4">
        <v>456.89</v>
      </c>
      <c r="Q506" s="14">
        <v>1</v>
      </c>
      <c r="R506" s="43">
        <f t="shared" si="142"/>
        <v>0</v>
      </c>
      <c r="S506" s="23">
        <f t="shared" si="131"/>
        <v>535.11443033258024</v>
      </c>
      <c r="T506" s="43">
        <f t="shared" si="132"/>
        <v>302.25255346477962</v>
      </c>
      <c r="U506" s="15">
        <f t="shared" si="133"/>
        <v>441.57767999999999</v>
      </c>
      <c r="V506" s="43">
        <f t="shared" si="143"/>
        <v>0</v>
      </c>
      <c r="W506" s="23">
        <f t="shared" si="144"/>
        <v>302.25255346477962</v>
      </c>
      <c r="X506" s="43">
        <f t="shared" si="138"/>
        <v>-1.9928113564189402</v>
      </c>
      <c r="Y506" s="23">
        <f t="shared" si="134"/>
        <v>170.85576000000003</v>
      </c>
      <c r="Z506" s="47">
        <f t="shared" si="135"/>
        <v>473.47918454707172</v>
      </c>
      <c r="AA506" s="6">
        <f t="shared" si="136"/>
        <v>0.93262321641955903</v>
      </c>
      <c r="AB506" s="4" t="s">
        <v>523</v>
      </c>
      <c r="AT506" s="1">
        <v>0.9</v>
      </c>
      <c r="AU506" s="1">
        <v>1</v>
      </c>
    </row>
    <row r="507" spans="2:47" x14ac:dyDescent="0.25">
      <c r="B507" s="16" t="s">
        <v>524</v>
      </c>
      <c r="C507" s="4">
        <v>336.06</v>
      </c>
      <c r="D507" s="8">
        <v>193.26</v>
      </c>
      <c r="E507" s="8">
        <v>112.63</v>
      </c>
      <c r="F507" s="15">
        <f t="shared" si="130"/>
        <v>223.68492237967226</v>
      </c>
      <c r="G507" s="8">
        <v>0.86</v>
      </c>
      <c r="H507" s="34">
        <v>314.6096</v>
      </c>
      <c r="I507" s="47">
        <f t="shared" si="137"/>
        <v>251.68768</v>
      </c>
      <c r="J507" s="15">
        <f t="shared" si="139"/>
        <v>188.76576</v>
      </c>
      <c r="K507" s="47">
        <f t="shared" si="141"/>
        <v>538.29452237967223</v>
      </c>
      <c r="L507" s="15">
        <f t="shared" si="140"/>
        <v>444.94767999999999</v>
      </c>
      <c r="M507" s="47">
        <f t="shared" si="145"/>
        <v>301.39576</v>
      </c>
      <c r="N507" s="15">
        <f t="shared" si="146"/>
        <v>0.82658779070051092</v>
      </c>
      <c r="O507" s="4">
        <v>456.71</v>
      </c>
      <c r="Q507" s="14">
        <v>1</v>
      </c>
      <c r="R507" s="43">
        <f t="shared" si="142"/>
        <v>0</v>
      </c>
      <c r="S507" s="23">
        <f t="shared" si="131"/>
        <v>538.29452237967223</v>
      </c>
      <c r="T507" s="43">
        <f t="shared" si="132"/>
        <v>302.95635805603592</v>
      </c>
      <c r="U507" s="15">
        <f t="shared" si="133"/>
        <v>444.94767999999999</v>
      </c>
      <c r="V507" s="43">
        <f t="shared" si="143"/>
        <v>0</v>
      </c>
      <c r="W507" s="23">
        <f t="shared" si="144"/>
        <v>302.95635805603592</v>
      </c>
      <c r="X507" s="43">
        <f t="shared" si="138"/>
        <v>0.70380459125630068</v>
      </c>
      <c r="Y507" s="23">
        <f t="shared" si="134"/>
        <v>171.39576</v>
      </c>
      <c r="Z507" s="47">
        <f t="shared" si="135"/>
        <v>476.81751696362835</v>
      </c>
      <c r="AA507" s="6">
        <f t="shared" si="136"/>
        <v>0.93316135454381932</v>
      </c>
      <c r="AB507" s="4" t="s">
        <v>524</v>
      </c>
      <c r="AT507" s="1">
        <v>0.9</v>
      </c>
      <c r="AU507" s="1">
        <v>1</v>
      </c>
    </row>
    <row r="508" spans="2:47" x14ac:dyDescent="0.25">
      <c r="B508" s="16" t="s">
        <v>525</v>
      </c>
      <c r="C508" s="4">
        <v>320.74</v>
      </c>
      <c r="D508" s="8">
        <v>196.59</v>
      </c>
      <c r="E508" s="8">
        <v>112.44</v>
      </c>
      <c r="F508" s="15">
        <f t="shared" si="130"/>
        <v>226.47379914683287</v>
      </c>
      <c r="G508" s="8">
        <v>0.86</v>
      </c>
      <c r="H508" s="34">
        <v>314.6096</v>
      </c>
      <c r="I508" s="47">
        <f t="shared" si="137"/>
        <v>251.68768</v>
      </c>
      <c r="J508" s="15">
        <f t="shared" si="139"/>
        <v>188.76576</v>
      </c>
      <c r="K508" s="47">
        <f t="shared" si="141"/>
        <v>541.0833991468329</v>
      </c>
      <c r="L508" s="15">
        <f t="shared" si="140"/>
        <v>448.27768000000003</v>
      </c>
      <c r="M508" s="47">
        <f t="shared" si="145"/>
        <v>301.20576</v>
      </c>
      <c r="N508" s="15">
        <f t="shared" si="146"/>
        <v>0.82848167344781476</v>
      </c>
      <c r="O508" s="4">
        <v>457.11</v>
      </c>
      <c r="Q508" s="14">
        <v>1</v>
      </c>
      <c r="R508" s="43">
        <f t="shared" si="142"/>
        <v>0</v>
      </c>
      <c r="S508" s="23">
        <f t="shared" si="131"/>
        <v>541.0833991468329</v>
      </c>
      <c r="T508" s="43">
        <f t="shared" si="132"/>
        <v>303.01545578750341</v>
      </c>
      <c r="U508" s="15">
        <f t="shared" si="133"/>
        <v>448.27768000000003</v>
      </c>
      <c r="V508" s="43">
        <f t="shared" si="143"/>
        <v>0</v>
      </c>
      <c r="W508" s="23">
        <f t="shared" si="144"/>
        <v>303.01545578750341</v>
      </c>
      <c r="X508" s="43">
        <f t="shared" si="138"/>
        <v>5.9097731467488757E-2</v>
      </c>
      <c r="Y508" s="23">
        <f t="shared" si="134"/>
        <v>171.20576</v>
      </c>
      <c r="Z508" s="47">
        <f t="shared" si="135"/>
        <v>479.85861526428806</v>
      </c>
      <c r="AA508" s="6">
        <f t="shared" si="136"/>
        <v>0.93418699954590911</v>
      </c>
      <c r="AB508" s="4" t="s">
        <v>525</v>
      </c>
      <c r="AT508" s="1">
        <v>0.9</v>
      </c>
      <c r="AU508" s="1">
        <v>1</v>
      </c>
    </row>
    <row r="509" spans="2:47" x14ac:dyDescent="0.25">
      <c r="B509" s="16" t="s">
        <v>526</v>
      </c>
      <c r="C509" s="4">
        <v>228.02</v>
      </c>
      <c r="D509" s="8">
        <v>190.83</v>
      </c>
      <c r="E509" s="8">
        <v>114.13</v>
      </c>
      <c r="F509" s="15">
        <f t="shared" si="130"/>
        <v>222.35499949405232</v>
      </c>
      <c r="G509" s="8">
        <v>0.85</v>
      </c>
      <c r="H509" s="34">
        <v>314.6096</v>
      </c>
      <c r="I509" s="47">
        <f t="shared" si="137"/>
        <v>251.68768</v>
      </c>
      <c r="J509" s="15">
        <f t="shared" si="139"/>
        <v>188.76576</v>
      </c>
      <c r="K509" s="47">
        <f t="shared" si="141"/>
        <v>536.96459949405232</v>
      </c>
      <c r="L509" s="15">
        <f t="shared" si="140"/>
        <v>442.51768000000004</v>
      </c>
      <c r="M509" s="47">
        <f t="shared" si="145"/>
        <v>302.89576</v>
      </c>
      <c r="N509" s="15">
        <f t="shared" si="146"/>
        <v>0.8241095975730176</v>
      </c>
      <c r="O509" s="4">
        <v>456.67</v>
      </c>
      <c r="Q509" s="14">
        <v>1</v>
      </c>
      <c r="R509" s="43">
        <f t="shared" si="142"/>
        <v>0</v>
      </c>
      <c r="S509" s="23">
        <f t="shared" si="131"/>
        <v>536.96459949405232</v>
      </c>
      <c r="T509" s="43">
        <f t="shared" si="132"/>
        <v>304.15306014772489</v>
      </c>
      <c r="U509" s="15">
        <f t="shared" si="133"/>
        <v>442.51768000000004</v>
      </c>
      <c r="V509" s="43">
        <f t="shared" si="143"/>
        <v>0</v>
      </c>
      <c r="W509" s="23">
        <f t="shared" si="144"/>
        <v>304.15306014772489</v>
      </c>
      <c r="X509" s="43">
        <f t="shared" si="138"/>
        <v>1.1376043602214736</v>
      </c>
      <c r="Y509" s="23">
        <f t="shared" si="134"/>
        <v>172.89576</v>
      </c>
      <c r="Z509" s="47">
        <f t="shared" si="135"/>
        <v>475.09455999680739</v>
      </c>
      <c r="AA509" s="6">
        <f t="shared" si="136"/>
        <v>0.93143074507730361</v>
      </c>
      <c r="AB509" s="4" t="s">
        <v>526</v>
      </c>
      <c r="AT509" s="1">
        <v>0.9</v>
      </c>
      <c r="AU509" s="1">
        <v>1</v>
      </c>
    </row>
    <row r="510" spans="2:47" x14ac:dyDescent="0.25">
      <c r="B510" s="16" t="s">
        <v>527</v>
      </c>
      <c r="C510" s="4">
        <v>312.12</v>
      </c>
      <c r="D510" s="8">
        <v>202.43</v>
      </c>
      <c r="E510" s="8">
        <v>114.14</v>
      </c>
      <c r="F510" s="15">
        <f t="shared" si="130"/>
        <v>232.3915757939603</v>
      </c>
      <c r="G510" s="8">
        <v>0.86</v>
      </c>
      <c r="H510" s="34">
        <v>314.6096</v>
      </c>
      <c r="I510" s="47">
        <f t="shared" si="137"/>
        <v>251.68768</v>
      </c>
      <c r="J510" s="15">
        <f t="shared" si="139"/>
        <v>188.76576</v>
      </c>
      <c r="K510" s="47">
        <f t="shared" si="141"/>
        <v>547.00117579396033</v>
      </c>
      <c r="L510" s="15">
        <f t="shared" si="140"/>
        <v>454.11768000000001</v>
      </c>
      <c r="M510" s="47">
        <f t="shared" si="145"/>
        <v>302.90575999999999</v>
      </c>
      <c r="N510" s="15">
        <f t="shared" si="146"/>
        <v>0.83019507104506318</v>
      </c>
      <c r="O510" s="4">
        <v>456.83</v>
      </c>
      <c r="Q510" s="14">
        <v>1</v>
      </c>
      <c r="R510" s="43">
        <f t="shared" si="142"/>
        <v>0</v>
      </c>
      <c r="S510" s="23">
        <f t="shared" si="131"/>
        <v>547.00117579396033</v>
      </c>
      <c r="T510" s="43">
        <f t="shared" si="132"/>
        <v>304.93838563124956</v>
      </c>
      <c r="U510" s="15">
        <f t="shared" si="133"/>
        <v>454.11768000000001</v>
      </c>
      <c r="V510" s="43">
        <f t="shared" si="143"/>
        <v>0</v>
      </c>
      <c r="W510" s="23">
        <f t="shared" si="144"/>
        <v>304.93838563124956</v>
      </c>
      <c r="X510" s="43">
        <f t="shared" si="138"/>
        <v>0.78532548352467302</v>
      </c>
      <c r="Y510" s="23">
        <f t="shared" si="134"/>
        <v>172.90575999999999</v>
      </c>
      <c r="Z510" s="47">
        <f t="shared" si="135"/>
        <v>485.92105236320026</v>
      </c>
      <c r="AA510" s="6">
        <f t="shared" si="136"/>
        <v>0.93455033032932078</v>
      </c>
      <c r="AB510" s="4" t="s">
        <v>527</v>
      </c>
      <c r="AT510" s="1">
        <v>0.9</v>
      </c>
      <c r="AU510" s="1">
        <v>1</v>
      </c>
    </row>
    <row r="511" spans="2:47" x14ac:dyDescent="0.25">
      <c r="B511" s="16" t="s">
        <v>528</v>
      </c>
      <c r="C511" s="4">
        <v>235.84</v>
      </c>
      <c r="D511" s="8">
        <v>187.92</v>
      </c>
      <c r="E511" s="8">
        <v>112.36</v>
      </c>
      <c r="F511" s="15">
        <f t="shared" si="130"/>
        <v>218.94907170390104</v>
      </c>
      <c r="G511" s="8">
        <v>0.85</v>
      </c>
      <c r="H511" s="34">
        <v>314.6096</v>
      </c>
      <c r="I511" s="47">
        <f t="shared" si="137"/>
        <v>251.68768</v>
      </c>
      <c r="J511" s="15">
        <f t="shared" si="139"/>
        <v>188.76576</v>
      </c>
      <c r="K511" s="47">
        <f t="shared" si="141"/>
        <v>533.55867170390104</v>
      </c>
      <c r="L511" s="15">
        <f t="shared" si="140"/>
        <v>439.60767999999996</v>
      </c>
      <c r="M511" s="47">
        <f t="shared" si="145"/>
        <v>301.12576000000001</v>
      </c>
      <c r="N511" s="15">
        <f t="shared" si="146"/>
        <v>0.82391628758675806</v>
      </c>
      <c r="O511" s="4">
        <v>457.88</v>
      </c>
      <c r="Q511" s="14">
        <v>1</v>
      </c>
      <c r="R511" s="43">
        <f t="shared" si="142"/>
        <v>0</v>
      </c>
      <c r="S511" s="23">
        <f t="shared" si="131"/>
        <v>533.55867170390104</v>
      </c>
      <c r="T511" s="43">
        <f t="shared" si="132"/>
        <v>302.37384780342506</v>
      </c>
      <c r="U511" s="15">
        <f t="shared" si="133"/>
        <v>439.60767999999996</v>
      </c>
      <c r="V511" s="43">
        <f t="shared" si="143"/>
        <v>0</v>
      </c>
      <c r="W511" s="23">
        <f t="shared" si="144"/>
        <v>302.37384780342506</v>
      </c>
      <c r="X511" s="43">
        <f t="shared" si="138"/>
        <v>-2.5645378278244948</v>
      </c>
      <c r="Y511" s="23">
        <f t="shared" si="134"/>
        <v>171.12576000000001</v>
      </c>
      <c r="Z511" s="47">
        <f t="shared" si="135"/>
        <v>471.7403290482593</v>
      </c>
      <c r="AA511" s="6">
        <f t="shared" si="136"/>
        <v>0.93188488015623494</v>
      </c>
      <c r="AB511" s="4" t="s">
        <v>528</v>
      </c>
      <c r="AT511" s="1">
        <v>0.9</v>
      </c>
      <c r="AU511" s="1">
        <v>1</v>
      </c>
    </row>
    <row r="512" spans="2:47" x14ac:dyDescent="0.25">
      <c r="B512" s="16" t="s">
        <v>529</v>
      </c>
      <c r="C512" s="4">
        <v>365.6</v>
      </c>
      <c r="D512" s="8">
        <v>200.24</v>
      </c>
      <c r="E512" s="8">
        <v>114.88</v>
      </c>
      <c r="F512" s="15">
        <f t="shared" si="130"/>
        <v>230.85378922599475</v>
      </c>
      <c r="G512" s="8">
        <v>0.86</v>
      </c>
      <c r="H512" s="34">
        <v>314.6096</v>
      </c>
      <c r="I512" s="47">
        <f t="shared" si="137"/>
        <v>251.68768</v>
      </c>
      <c r="J512" s="15">
        <f t="shared" si="139"/>
        <v>188.76576</v>
      </c>
      <c r="K512" s="47">
        <f t="shared" si="141"/>
        <v>545.46338922599477</v>
      </c>
      <c r="L512" s="15">
        <f t="shared" si="140"/>
        <v>451.92768000000001</v>
      </c>
      <c r="M512" s="47">
        <f t="shared" si="145"/>
        <v>303.64576</v>
      </c>
      <c r="N512" s="15">
        <f t="shared" si="146"/>
        <v>0.82852064671339232</v>
      </c>
      <c r="O512" s="4">
        <v>458.08</v>
      </c>
      <c r="Q512" s="14">
        <v>1</v>
      </c>
      <c r="R512" s="43">
        <f t="shared" si="142"/>
        <v>0</v>
      </c>
      <c r="S512" s="23">
        <f t="shared" si="131"/>
        <v>545.46338922599477</v>
      </c>
      <c r="T512" s="43">
        <f t="shared" si="132"/>
        <v>305.43686914930009</v>
      </c>
      <c r="U512" s="15">
        <f t="shared" si="133"/>
        <v>451.92768000000001</v>
      </c>
      <c r="V512" s="43">
        <f t="shared" si="143"/>
        <v>0</v>
      </c>
      <c r="W512" s="23">
        <f t="shared" si="144"/>
        <v>305.43686914930009</v>
      </c>
      <c r="X512" s="43">
        <f t="shared" si="138"/>
        <v>3.0630213458750291</v>
      </c>
      <c r="Y512" s="23">
        <f t="shared" si="134"/>
        <v>173.64576</v>
      </c>
      <c r="Z512" s="47">
        <f t="shared" si="135"/>
        <v>484.13993629544757</v>
      </c>
      <c r="AA512" s="6">
        <f t="shared" si="136"/>
        <v>0.93346498836280689</v>
      </c>
      <c r="AB512" s="4" t="s">
        <v>529</v>
      </c>
      <c r="AT512" s="1">
        <v>0.9</v>
      </c>
      <c r="AU512" s="1">
        <v>1</v>
      </c>
    </row>
    <row r="513" spans="2:47" x14ac:dyDescent="0.25">
      <c r="B513" s="16" t="s">
        <v>530</v>
      </c>
      <c r="C513" s="4">
        <v>231.98</v>
      </c>
      <c r="D513" s="8">
        <v>187.64</v>
      </c>
      <c r="E513" s="8">
        <v>112.37</v>
      </c>
      <c r="F513" s="15">
        <f t="shared" si="130"/>
        <v>218.7139375988645</v>
      </c>
      <c r="G513" s="8">
        <v>0.85</v>
      </c>
      <c r="H513" s="34">
        <v>314.6096</v>
      </c>
      <c r="I513" s="47">
        <f t="shared" si="137"/>
        <v>251.68768</v>
      </c>
      <c r="J513" s="15">
        <f t="shared" si="139"/>
        <v>188.76576</v>
      </c>
      <c r="K513" s="47">
        <f t="shared" si="141"/>
        <v>533.3235375988645</v>
      </c>
      <c r="L513" s="15">
        <f t="shared" si="140"/>
        <v>439.32767999999999</v>
      </c>
      <c r="M513" s="47">
        <f t="shared" si="145"/>
        <v>301.13576</v>
      </c>
      <c r="N513" s="15">
        <f t="shared" si="146"/>
        <v>0.82375452990120446</v>
      </c>
      <c r="O513" s="4">
        <v>457.39</v>
      </c>
      <c r="Q513" s="14">
        <v>1</v>
      </c>
      <c r="R513" s="43">
        <f t="shared" si="142"/>
        <v>0</v>
      </c>
      <c r="S513" s="23">
        <f t="shared" si="131"/>
        <v>533.3235375988645</v>
      </c>
      <c r="T513" s="43">
        <f t="shared" si="132"/>
        <v>302.36597914247079</v>
      </c>
      <c r="U513" s="15">
        <f t="shared" si="133"/>
        <v>439.32767999999999</v>
      </c>
      <c r="V513" s="43">
        <f t="shared" si="143"/>
        <v>0</v>
      </c>
      <c r="W513" s="23">
        <f t="shared" si="144"/>
        <v>302.36597914247079</v>
      </c>
      <c r="X513" s="43">
        <f t="shared" si="138"/>
        <v>-3.0708900068293019</v>
      </c>
      <c r="Y513" s="23">
        <f t="shared" si="134"/>
        <v>171.13576</v>
      </c>
      <c r="Z513" s="47">
        <f t="shared" si="135"/>
        <v>471.48304186360718</v>
      </c>
      <c r="AA513" s="6">
        <f t="shared" si="136"/>
        <v>0.93179953676274696</v>
      </c>
      <c r="AB513" s="4" t="s">
        <v>530</v>
      </c>
      <c r="AT513" s="1">
        <v>0.9</v>
      </c>
      <c r="AU513" s="1">
        <v>1</v>
      </c>
    </row>
    <row r="514" spans="2:47" x14ac:dyDescent="0.25">
      <c r="B514" s="16" t="s">
        <v>531</v>
      </c>
      <c r="C514" s="4">
        <v>227.04</v>
      </c>
      <c r="D514" s="8">
        <v>187.64</v>
      </c>
      <c r="E514" s="8">
        <v>113.12</v>
      </c>
      <c r="F514" s="15">
        <f t="shared" si="130"/>
        <v>219.10021451381556</v>
      </c>
      <c r="G514" s="8">
        <v>0.85</v>
      </c>
      <c r="H514" s="34">
        <v>314.6096</v>
      </c>
      <c r="I514" s="47">
        <f t="shared" si="137"/>
        <v>251.68768</v>
      </c>
      <c r="J514" s="15">
        <f t="shared" si="139"/>
        <v>188.76576</v>
      </c>
      <c r="K514" s="47">
        <f t="shared" si="141"/>
        <v>533.70981451381556</v>
      </c>
      <c r="L514" s="15">
        <f t="shared" si="140"/>
        <v>439.32767999999999</v>
      </c>
      <c r="M514" s="47">
        <f t="shared" si="145"/>
        <v>301.88576</v>
      </c>
      <c r="N514" s="15">
        <f t="shared" si="146"/>
        <v>0.82315833071236799</v>
      </c>
      <c r="O514" s="4">
        <v>458.05</v>
      </c>
      <c r="Q514" s="14">
        <v>1</v>
      </c>
      <c r="R514" s="43">
        <f t="shared" si="142"/>
        <v>0</v>
      </c>
      <c r="S514" s="23">
        <f t="shared" si="131"/>
        <v>533.70981451381556</v>
      </c>
      <c r="T514" s="43">
        <f t="shared" si="132"/>
        <v>303.04678796217098</v>
      </c>
      <c r="U514" s="15">
        <f t="shared" si="133"/>
        <v>439.32767999999999</v>
      </c>
      <c r="V514" s="43">
        <f t="shared" si="143"/>
        <v>0</v>
      </c>
      <c r="W514" s="23">
        <f t="shared" si="144"/>
        <v>303.04678796217098</v>
      </c>
      <c r="X514" s="43">
        <f t="shared" si="138"/>
        <v>0.68080881970018936</v>
      </c>
      <c r="Y514" s="23">
        <f t="shared" si="134"/>
        <v>171.88576</v>
      </c>
      <c r="Z514" s="47">
        <f t="shared" si="135"/>
        <v>471.75578947688604</v>
      </c>
      <c r="AA514" s="6">
        <f t="shared" si="136"/>
        <v>0.93126081290312412</v>
      </c>
      <c r="AB514" s="4" t="s">
        <v>531</v>
      </c>
      <c r="AT514" s="1">
        <v>0.9</v>
      </c>
      <c r="AU514" s="1">
        <v>1</v>
      </c>
    </row>
    <row r="515" spans="2:47" x14ac:dyDescent="0.25">
      <c r="B515" s="16" t="s">
        <v>532</v>
      </c>
      <c r="C515" s="4">
        <v>319.27999999999997</v>
      </c>
      <c r="D515" s="8">
        <v>203.92</v>
      </c>
      <c r="E515" s="8">
        <v>111.29</v>
      </c>
      <c r="F515" s="15">
        <f t="shared" si="130"/>
        <v>232.31192500601426</v>
      </c>
      <c r="G515" s="8">
        <v>0.87</v>
      </c>
      <c r="H515" s="34">
        <v>314.6096</v>
      </c>
      <c r="I515" s="47">
        <f t="shared" si="137"/>
        <v>251.68768</v>
      </c>
      <c r="J515" s="15">
        <f t="shared" si="139"/>
        <v>188.76576</v>
      </c>
      <c r="K515" s="47">
        <f t="shared" si="141"/>
        <v>546.92152500601424</v>
      </c>
      <c r="L515" s="15">
        <f t="shared" si="140"/>
        <v>455.60767999999996</v>
      </c>
      <c r="M515" s="47">
        <f t="shared" si="145"/>
        <v>300.05576000000002</v>
      </c>
      <c r="N515" s="15">
        <f t="shared" si="146"/>
        <v>0.83304031596670081</v>
      </c>
      <c r="O515" s="4">
        <v>457.93</v>
      </c>
      <c r="Q515" s="14">
        <v>1</v>
      </c>
      <c r="R515" s="43">
        <f t="shared" si="142"/>
        <v>0</v>
      </c>
      <c r="S515" s="23">
        <f t="shared" si="131"/>
        <v>546.92152500601424</v>
      </c>
      <c r="T515" s="43">
        <f t="shared" si="132"/>
        <v>302.56370641556111</v>
      </c>
      <c r="U515" s="15">
        <f t="shared" si="133"/>
        <v>455.60767999999996</v>
      </c>
      <c r="V515" s="43">
        <f t="shared" si="143"/>
        <v>0</v>
      </c>
      <c r="W515" s="23">
        <f t="shared" si="144"/>
        <v>302.56370641556111</v>
      </c>
      <c r="X515" s="43">
        <f t="shared" si="138"/>
        <v>-0.48308154660986702</v>
      </c>
      <c r="Y515" s="23">
        <f t="shared" si="134"/>
        <v>170.05576000000002</v>
      </c>
      <c r="Z515" s="47">
        <f t="shared" si="135"/>
        <v>486.30990076715483</v>
      </c>
      <c r="AA515" s="6">
        <f t="shared" si="136"/>
        <v>0.93686696339366715</v>
      </c>
      <c r="AB515" s="4" t="s">
        <v>532</v>
      </c>
      <c r="AT515" s="1">
        <v>0.9</v>
      </c>
      <c r="AU515" s="1">
        <v>1</v>
      </c>
    </row>
    <row r="516" spans="2:47" x14ac:dyDescent="0.25">
      <c r="B516" s="16" t="s">
        <v>533</v>
      </c>
      <c r="C516" s="4">
        <v>325.08</v>
      </c>
      <c r="D516" s="8">
        <v>200.48</v>
      </c>
      <c r="E516" s="8">
        <v>110.86</v>
      </c>
      <c r="F516" s="15">
        <f t="shared" ref="F516:F578" si="147">SQRT((D516)^2+(E516)^2)</f>
        <v>229.08987319390613</v>
      </c>
      <c r="G516" s="8">
        <v>0.87</v>
      </c>
      <c r="H516" s="34">
        <v>314.6096</v>
      </c>
      <c r="I516" s="47">
        <f t="shared" si="137"/>
        <v>251.68768</v>
      </c>
      <c r="J516" s="15">
        <f t="shared" si="139"/>
        <v>188.76576</v>
      </c>
      <c r="K516" s="47">
        <f t="shared" si="141"/>
        <v>543.6994731939061</v>
      </c>
      <c r="L516" s="15">
        <f t="shared" si="140"/>
        <v>452.16768000000002</v>
      </c>
      <c r="M516" s="47">
        <f t="shared" si="145"/>
        <v>299.62576000000001</v>
      </c>
      <c r="N516" s="15">
        <f t="shared" si="146"/>
        <v>0.83165002412782918</v>
      </c>
      <c r="O516" s="4">
        <v>457.86</v>
      </c>
      <c r="Q516" s="14">
        <v>1</v>
      </c>
      <c r="R516" s="43">
        <f t="shared" si="142"/>
        <v>0</v>
      </c>
      <c r="S516" s="23">
        <f t="shared" ref="S516:S578" si="148">L516/N516</f>
        <v>543.6994731939061</v>
      </c>
      <c r="T516" s="43">
        <f t="shared" ref="T516:T578" si="149">S516*SIN(ACOS(N516))</f>
        <v>301.91638960935626</v>
      </c>
      <c r="U516" s="15">
        <f t="shared" ref="U516:U578" si="150">L516/Q516</f>
        <v>452.16768000000002</v>
      </c>
      <c r="V516" s="43">
        <f t="shared" si="143"/>
        <v>0</v>
      </c>
      <c r="W516" s="23">
        <f t="shared" si="144"/>
        <v>301.91638960935626</v>
      </c>
      <c r="X516" s="43">
        <f t="shared" si="138"/>
        <v>-0.64731680620485577</v>
      </c>
      <c r="Y516" s="23">
        <f t="shared" ref="Y516:Y578" si="151">M516-$AC$4</f>
        <v>169.62576000000001</v>
      </c>
      <c r="Z516" s="47">
        <f t="shared" ref="Z516:Z578" si="152">IF(Y516&gt;1,SQRT((L516)^2+(Y516)^2),0)</f>
        <v>482.93737615984952</v>
      </c>
      <c r="AA516" s="6">
        <f t="shared" ref="AA516:AA578" si="153">IF(Z516&gt;0,L516/Z516,1)</f>
        <v>0.93628636407370358</v>
      </c>
      <c r="AB516" s="4" t="s">
        <v>533</v>
      </c>
      <c r="AT516" s="1">
        <v>0.9</v>
      </c>
      <c r="AU516" s="1">
        <v>1</v>
      </c>
    </row>
    <row r="517" spans="2:47" x14ac:dyDescent="0.25">
      <c r="B517" s="16" t="s">
        <v>534</v>
      </c>
      <c r="C517" s="4">
        <v>369.14</v>
      </c>
      <c r="D517" s="8">
        <v>210.88</v>
      </c>
      <c r="E517" s="8">
        <v>110.14</v>
      </c>
      <c r="F517" s="15">
        <f t="shared" si="147"/>
        <v>237.91005443234215</v>
      </c>
      <c r="G517" s="8">
        <v>0.88</v>
      </c>
      <c r="H517" s="34">
        <v>314.6096</v>
      </c>
      <c r="I517" s="47">
        <f t="shared" ref="I517:I578" si="154">0.8*H517</f>
        <v>251.68768</v>
      </c>
      <c r="J517" s="15">
        <f t="shared" si="139"/>
        <v>188.76576</v>
      </c>
      <c r="K517" s="47">
        <f t="shared" si="141"/>
        <v>552.51965443234212</v>
      </c>
      <c r="L517" s="15">
        <f t="shared" si="140"/>
        <v>462.56768</v>
      </c>
      <c r="M517" s="47">
        <f t="shared" si="145"/>
        <v>298.90575999999999</v>
      </c>
      <c r="N517" s="15">
        <f t="shared" si="146"/>
        <v>0.8371967880042952</v>
      </c>
      <c r="O517" s="4">
        <v>457.84</v>
      </c>
      <c r="Q517" s="14">
        <v>1</v>
      </c>
      <c r="R517" s="43">
        <f t="shared" si="142"/>
        <v>0</v>
      </c>
      <c r="S517" s="23">
        <f t="shared" si="148"/>
        <v>552.51965443234212</v>
      </c>
      <c r="T517" s="43">
        <f t="shared" si="149"/>
        <v>302.1739729914745</v>
      </c>
      <c r="U517" s="15">
        <f t="shared" si="150"/>
        <v>462.56768</v>
      </c>
      <c r="V517" s="43">
        <f t="shared" si="143"/>
        <v>0</v>
      </c>
      <c r="W517" s="23">
        <f t="shared" si="144"/>
        <v>302.1739729914745</v>
      </c>
      <c r="X517" s="43">
        <f t="shared" ref="X517:X578" si="155">W517-W516</f>
        <v>0.25758338211824139</v>
      </c>
      <c r="Y517" s="23">
        <f t="shared" si="151"/>
        <v>168.90575999999999</v>
      </c>
      <c r="Z517" s="47">
        <f t="shared" si="152"/>
        <v>492.44087395519881</v>
      </c>
      <c r="AA517" s="6">
        <f t="shared" si="153"/>
        <v>0.9393364857891211</v>
      </c>
      <c r="AB517" s="4" t="s">
        <v>534</v>
      </c>
      <c r="AT517" s="1">
        <v>0.9</v>
      </c>
      <c r="AU517" s="1">
        <v>1</v>
      </c>
    </row>
    <row r="518" spans="2:47" x14ac:dyDescent="0.25">
      <c r="B518" s="16" t="s">
        <v>535</v>
      </c>
      <c r="C518" s="4">
        <v>241.54</v>
      </c>
      <c r="D518" s="8">
        <v>197</v>
      </c>
      <c r="E518" s="8">
        <v>111.63</v>
      </c>
      <c r="F518" s="15">
        <f t="shared" si="147"/>
        <v>226.42936404097415</v>
      </c>
      <c r="G518" s="8">
        <v>0.86</v>
      </c>
      <c r="H518" s="34">
        <v>314.6096</v>
      </c>
      <c r="I518" s="47">
        <f t="shared" si="154"/>
        <v>251.68768</v>
      </c>
      <c r="J518" s="15">
        <f t="shared" si="139"/>
        <v>188.76576</v>
      </c>
      <c r="K518" s="47">
        <f t="shared" si="141"/>
        <v>541.03896404097418</v>
      </c>
      <c r="L518" s="15">
        <f t="shared" si="140"/>
        <v>448.68768</v>
      </c>
      <c r="M518" s="47">
        <f t="shared" si="145"/>
        <v>300.39576</v>
      </c>
      <c r="N518" s="15">
        <f t="shared" si="146"/>
        <v>0.82930751724199259</v>
      </c>
      <c r="O518" s="4">
        <v>457.84</v>
      </c>
      <c r="Q518" s="14">
        <v>1</v>
      </c>
      <c r="R518" s="43">
        <f t="shared" si="142"/>
        <v>0</v>
      </c>
      <c r="S518" s="23">
        <f t="shared" si="148"/>
        <v>541.03896404097418</v>
      </c>
      <c r="T518" s="43">
        <f t="shared" si="149"/>
        <v>302.32850746621324</v>
      </c>
      <c r="U518" s="15">
        <f t="shared" si="150"/>
        <v>448.68768</v>
      </c>
      <c r="V518" s="43">
        <f t="shared" si="143"/>
        <v>0</v>
      </c>
      <c r="W518" s="23">
        <f t="shared" si="144"/>
        <v>302.32850746621324</v>
      </c>
      <c r="X518" s="43">
        <f t="shared" si="155"/>
        <v>0.15453447473873894</v>
      </c>
      <c r="Y518" s="23">
        <f t="shared" si="151"/>
        <v>170.39576</v>
      </c>
      <c r="Z518" s="47">
        <f t="shared" si="152"/>
        <v>479.95348650651556</v>
      </c>
      <c r="AA518" s="6">
        <f t="shared" si="153"/>
        <v>0.9348565905123577</v>
      </c>
      <c r="AB518" s="4" t="s">
        <v>535</v>
      </c>
      <c r="AT518" s="1">
        <v>0.9</v>
      </c>
      <c r="AU518" s="1">
        <v>1</v>
      </c>
    </row>
    <row r="519" spans="2:47" x14ac:dyDescent="0.25">
      <c r="B519" s="16" t="s">
        <v>536</v>
      </c>
      <c r="C519" s="4">
        <v>274.39999999999998</v>
      </c>
      <c r="D519" s="8">
        <v>212.27</v>
      </c>
      <c r="E519" s="8">
        <v>112.32</v>
      </c>
      <c r="F519" s="15">
        <f t="shared" si="147"/>
        <v>240.15481527548016</v>
      </c>
      <c r="G519" s="8">
        <v>0.88</v>
      </c>
      <c r="H519" s="34">
        <v>314.6096</v>
      </c>
      <c r="I519" s="47">
        <f t="shared" si="154"/>
        <v>251.68768</v>
      </c>
      <c r="J519" s="15">
        <f t="shared" si="139"/>
        <v>188.76576</v>
      </c>
      <c r="K519" s="47">
        <f t="shared" si="141"/>
        <v>554.76441527548013</v>
      </c>
      <c r="L519" s="15">
        <f t="shared" si="140"/>
        <v>463.95767999999998</v>
      </c>
      <c r="M519" s="47">
        <f t="shared" si="145"/>
        <v>301.08575999999999</v>
      </c>
      <c r="N519" s="15">
        <f t="shared" si="146"/>
        <v>0.83631478015692817</v>
      </c>
      <c r="O519" s="4">
        <v>458.14</v>
      </c>
      <c r="Q519" s="14">
        <v>1</v>
      </c>
      <c r="R519" s="43">
        <f t="shared" si="142"/>
        <v>0</v>
      </c>
      <c r="S519" s="23">
        <f t="shared" si="148"/>
        <v>554.76441527548013</v>
      </c>
      <c r="T519" s="43">
        <f t="shared" si="149"/>
        <v>304.14935085408774</v>
      </c>
      <c r="U519" s="15">
        <f t="shared" si="150"/>
        <v>463.95767999999998</v>
      </c>
      <c r="V519" s="43">
        <f t="shared" si="143"/>
        <v>0</v>
      </c>
      <c r="W519" s="23">
        <f t="shared" si="144"/>
        <v>304.14935085408774</v>
      </c>
      <c r="X519" s="43">
        <f t="shared" si="155"/>
        <v>1.8208433878745041</v>
      </c>
      <c r="Y519" s="23">
        <f t="shared" si="151"/>
        <v>171.08575999999999</v>
      </c>
      <c r="Z519" s="47">
        <f t="shared" si="152"/>
        <v>494.49678068290797</v>
      </c>
      <c r="AA519" s="6">
        <f t="shared" si="153"/>
        <v>0.93824206369810337</v>
      </c>
      <c r="AB519" s="4" t="s">
        <v>536</v>
      </c>
      <c r="AT519" s="1">
        <v>0.9</v>
      </c>
      <c r="AU519" s="1">
        <v>1</v>
      </c>
    </row>
    <row r="520" spans="2:47" x14ac:dyDescent="0.25">
      <c r="B520" s="16" t="s">
        <v>537</v>
      </c>
      <c r="C520" s="4">
        <v>230.96</v>
      </c>
      <c r="D520" s="8">
        <v>196.33</v>
      </c>
      <c r="E520" s="8">
        <v>110.61</v>
      </c>
      <c r="F520" s="15">
        <f t="shared" si="147"/>
        <v>225.34427217038379</v>
      </c>
      <c r="G520" s="8">
        <v>0.86</v>
      </c>
      <c r="H520" s="34">
        <v>314.6096</v>
      </c>
      <c r="I520" s="47">
        <f t="shared" si="154"/>
        <v>251.68768</v>
      </c>
      <c r="J520" s="15">
        <f t="shared" si="139"/>
        <v>188.76576</v>
      </c>
      <c r="K520" s="47">
        <f t="shared" si="141"/>
        <v>539.95387217038376</v>
      </c>
      <c r="L520" s="15">
        <f t="shared" si="140"/>
        <v>448.01768000000004</v>
      </c>
      <c r="M520" s="47">
        <f t="shared" si="145"/>
        <v>299.37576000000001</v>
      </c>
      <c r="N520" s="15">
        <f t="shared" si="146"/>
        <v>0.8297332477664443</v>
      </c>
      <c r="O520" s="4">
        <v>458.39</v>
      </c>
      <c r="Q520" s="14">
        <v>1</v>
      </c>
      <c r="R520" s="43">
        <f t="shared" si="142"/>
        <v>0</v>
      </c>
      <c r="S520" s="23">
        <f t="shared" si="148"/>
        <v>539.95387217038376</v>
      </c>
      <c r="T520" s="43">
        <f t="shared" si="149"/>
        <v>301.38072678790968</v>
      </c>
      <c r="U520" s="15">
        <f t="shared" si="150"/>
        <v>448.01768000000004</v>
      </c>
      <c r="V520" s="43">
        <f t="shared" si="143"/>
        <v>0</v>
      </c>
      <c r="W520" s="23">
        <f t="shared" si="144"/>
        <v>301.38072678790968</v>
      </c>
      <c r="X520" s="43">
        <f t="shared" si="155"/>
        <v>-2.768624066178063</v>
      </c>
      <c r="Y520" s="23">
        <f t="shared" si="151"/>
        <v>169.37576000000001</v>
      </c>
      <c r="Z520" s="47">
        <f t="shared" si="152"/>
        <v>478.96554121164087</v>
      </c>
      <c r="AA520" s="6">
        <f t="shared" si="153"/>
        <v>0.93538603814096544</v>
      </c>
      <c r="AB520" s="4" t="s">
        <v>537</v>
      </c>
      <c r="AT520" s="1">
        <v>0.9</v>
      </c>
      <c r="AU520" s="1">
        <v>1</v>
      </c>
    </row>
    <row r="521" spans="2:47" x14ac:dyDescent="0.25">
      <c r="B521" s="16" t="s">
        <v>538</v>
      </c>
      <c r="C521" s="4">
        <v>377.8</v>
      </c>
      <c r="D521" s="8">
        <v>204.8</v>
      </c>
      <c r="E521" s="8">
        <v>112.11</v>
      </c>
      <c r="F521" s="15">
        <f t="shared" si="147"/>
        <v>233.47739098251034</v>
      </c>
      <c r="G521" s="8">
        <v>0.87</v>
      </c>
      <c r="H521" s="34">
        <v>314.6096</v>
      </c>
      <c r="I521" s="47">
        <f t="shared" si="154"/>
        <v>251.68768</v>
      </c>
      <c r="J521" s="15">
        <f t="shared" si="139"/>
        <v>188.76576</v>
      </c>
      <c r="K521" s="47">
        <f t="shared" si="141"/>
        <v>548.08699098251032</v>
      </c>
      <c r="L521" s="15">
        <f t="shared" si="140"/>
        <v>456.48768000000001</v>
      </c>
      <c r="M521" s="47">
        <f t="shared" si="145"/>
        <v>300.87576000000001</v>
      </c>
      <c r="N521" s="15">
        <f t="shared" si="146"/>
        <v>0.8328745026071358</v>
      </c>
      <c r="O521" s="4">
        <v>457.71</v>
      </c>
      <c r="Q521" s="14">
        <v>1</v>
      </c>
      <c r="R521" s="43">
        <f t="shared" si="142"/>
        <v>0</v>
      </c>
      <c r="S521" s="23">
        <f t="shared" si="148"/>
        <v>548.08699098251032</v>
      </c>
      <c r="T521" s="43">
        <f t="shared" si="149"/>
        <v>303.34526152963048</v>
      </c>
      <c r="U521" s="15">
        <f t="shared" si="150"/>
        <v>456.48768000000001</v>
      </c>
      <c r="V521" s="43">
        <f t="shared" si="143"/>
        <v>0</v>
      </c>
      <c r="W521" s="23">
        <f t="shared" si="144"/>
        <v>303.34526152963048</v>
      </c>
      <c r="X521" s="43">
        <f t="shared" si="155"/>
        <v>1.9645347417207972</v>
      </c>
      <c r="Y521" s="23">
        <f t="shared" si="151"/>
        <v>170.87576000000001</v>
      </c>
      <c r="Z521" s="47">
        <f t="shared" si="152"/>
        <v>487.42130374795892</v>
      </c>
      <c r="AA521" s="6">
        <f t="shared" si="153"/>
        <v>0.93653616797193917</v>
      </c>
      <c r="AB521" s="4" t="s">
        <v>538</v>
      </c>
      <c r="AT521" s="1">
        <v>0.9</v>
      </c>
      <c r="AU521" s="1">
        <v>1</v>
      </c>
    </row>
    <row r="522" spans="2:47" x14ac:dyDescent="0.25">
      <c r="B522" s="16" t="s">
        <v>539</v>
      </c>
      <c r="C522" s="4">
        <v>289.10000000000002</v>
      </c>
      <c r="D522" s="8">
        <v>197.09</v>
      </c>
      <c r="E522" s="8">
        <v>114.28</v>
      </c>
      <c r="F522" s="15">
        <f t="shared" si="147"/>
        <v>227.82534209345545</v>
      </c>
      <c r="G522" s="8">
        <v>0.86</v>
      </c>
      <c r="H522" s="34">
        <v>314.6096</v>
      </c>
      <c r="I522" s="47">
        <f t="shared" si="154"/>
        <v>251.68768</v>
      </c>
      <c r="J522" s="15">
        <f t="shared" ref="J522:J578" si="156">SQRT((H522)^2-(I522)^2)</f>
        <v>188.76576</v>
      </c>
      <c r="K522" s="47">
        <f t="shared" si="141"/>
        <v>542.43494209345545</v>
      </c>
      <c r="L522" s="15">
        <f t="shared" si="140"/>
        <v>448.77768000000003</v>
      </c>
      <c r="M522" s="47">
        <f t="shared" si="145"/>
        <v>303.04575999999997</v>
      </c>
      <c r="N522" s="15">
        <f t="shared" si="146"/>
        <v>0.82733917964060777</v>
      </c>
      <c r="O522" s="4">
        <v>461.9</v>
      </c>
      <c r="Q522" s="14">
        <v>1</v>
      </c>
      <c r="R522" s="43">
        <f t="shared" si="142"/>
        <v>0</v>
      </c>
      <c r="S522" s="23">
        <f t="shared" si="148"/>
        <v>542.43494209345545</v>
      </c>
      <c r="T522" s="43">
        <f t="shared" si="149"/>
        <v>304.68715157969484</v>
      </c>
      <c r="U522" s="15">
        <f t="shared" si="150"/>
        <v>448.77768000000003</v>
      </c>
      <c r="V522" s="43">
        <f t="shared" si="143"/>
        <v>0</v>
      </c>
      <c r="W522" s="23">
        <f t="shared" si="144"/>
        <v>304.68715157969484</v>
      </c>
      <c r="X522" s="43">
        <f t="shared" si="155"/>
        <v>1.3418900500643645</v>
      </c>
      <c r="Y522" s="23">
        <f t="shared" si="151"/>
        <v>173.04575999999997</v>
      </c>
      <c r="Z522" s="47">
        <f t="shared" si="152"/>
        <v>480.98465788438619</v>
      </c>
      <c r="AA522" s="6">
        <f t="shared" si="153"/>
        <v>0.93303949022813171</v>
      </c>
      <c r="AB522" s="4" t="s">
        <v>539</v>
      </c>
      <c r="AT522" s="1">
        <v>0.9</v>
      </c>
      <c r="AU522" s="1">
        <v>1</v>
      </c>
    </row>
    <row r="523" spans="2:47" x14ac:dyDescent="0.25">
      <c r="B523" s="16" t="s">
        <v>540</v>
      </c>
      <c r="C523" s="4">
        <v>229.36</v>
      </c>
      <c r="D523" s="8">
        <v>202.22</v>
      </c>
      <c r="E523" s="8">
        <v>112.02</v>
      </c>
      <c r="F523" s="15">
        <f t="shared" si="147"/>
        <v>231.17397950461466</v>
      </c>
      <c r="G523" s="8">
        <v>0.87</v>
      </c>
      <c r="H523" s="34">
        <v>314.6096</v>
      </c>
      <c r="I523" s="47">
        <f t="shared" si="154"/>
        <v>251.68768</v>
      </c>
      <c r="J523" s="15">
        <f t="shared" si="156"/>
        <v>188.76576</v>
      </c>
      <c r="K523" s="47">
        <f t="shared" si="141"/>
        <v>545.78357950461464</v>
      </c>
      <c r="L523" s="15">
        <f t="shared" ref="L523:L578" si="157">D523+I523</f>
        <v>453.90768000000003</v>
      </c>
      <c r="M523" s="47">
        <f t="shared" si="145"/>
        <v>300.78575999999998</v>
      </c>
      <c r="N523" s="15">
        <f t="shared" si="146"/>
        <v>0.83166239704755029</v>
      </c>
      <c r="O523" s="4">
        <v>457.89</v>
      </c>
      <c r="Q523" s="14">
        <v>1</v>
      </c>
      <c r="R523" s="43">
        <f t="shared" si="142"/>
        <v>0</v>
      </c>
      <c r="S523" s="23">
        <f t="shared" si="148"/>
        <v>545.78357950461464</v>
      </c>
      <c r="T523" s="43">
        <f t="shared" si="149"/>
        <v>303.06358028289628</v>
      </c>
      <c r="U523" s="15">
        <f t="shared" si="150"/>
        <v>453.90768000000003</v>
      </c>
      <c r="V523" s="43">
        <f t="shared" si="143"/>
        <v>0</v>
      </c>
      <c r="W523" s="23">
        <f t="shared" si="144"/>
        <v>303.06358028289628</v>
      </c>
      <c r="X523" s="43">
        <f t="shared" si="155"/>
        <v>-1.6235712967985592</v>
      </c>
      <c r="Y523" s="23">
        <f t="shared" si="151"/>
        <v>170.78575999999998</v>
      </c>
      <c r="Z523" s="47">
        <f t="shared" si="152"/>
        <v>484.97418259301185</v>
      </c>
      <c r="AA523" s="6">
        <f t="shared" si="153"/>
        <v>0.9359419455548984</v>
      </c>
      <c r="AB523" s="4" t="s">
        <v>540</v>
      </c>
      <c r="AT523" s="1">
        <v>0.9</v>
      </c>
      <c r="AU523" s="1">
        <v>1</v>
      </c>
    </row>
    <row r="524" spans="2:47" x14ac:dyDescent="0.25">
      <c r="B524" s="16" t="s">
        <v>541</v>
      </c>
      <c r="C524" s="4">
        <v>226.54</v>
      </c>
      <c r="D524" s="8">
        <v>197.62</v>
      </c>
      <c r="E524" s="8">
        <v>113.01</v>
      </c>
      <c r="F524" s="15">
        <f t="shared" si="147"/>
        <v>227.65088293261681</v>
      </c>
      <c r="G524" s="8">
        <v>0.86</v>
      </c>
      <c r="H524" s="34">
        <v>314.6096</v>
      </c>
      <c r="I524" s="47">
        <f t="shared" si="154"/>
        <v>251.68768</v>
      </c>
      <c r="J524" s="15">
        <f t="shared" si="156"/>
        <v>188.76576</v>
      </c>
      <c r="K524" s="47">
        <f t="shared" ref="K524:K578" si="158">F524+H524</f>
        <v>542.26048293261681</v>
      </c>
      <c r="L524" s="15">
        <f t="shared" si="157"/>
        <v>449.30768</v>
      </c>
      <c r="M524" s="47">
        <f t="shared" si="145"/>
        <v>301.77575999999999</v>
      </c>
      <c r="N524" s="15">
        <f t="shared" si="146"/>
        <v>0.82858274600812565</v>
      </c>
      <c r="O524" s="4">
        <v>458.03</v>
      </c>
      <c r="Q524" s="14">
        <v>1</v>
      </c>
      <c r="R524" s="43">
        <f t="shared" si="142"/>
        <v>0</v>
      </c>
      <c r="S524" s="23">
        <f t="shared" si="148"/>
        <v>542.26048293261681</v>
      </c>
      <c r="T524" s="43">
        <f t="shared" si="149"/>
        <v>303.59354413974683</v>
      </c>
      <c r="U524" s="15">
        <f t="shared" si="150"/>
        <v>449.30768</v>
      </c>
      <c r="V524" s="43">
        <f t="shared" si="143"/>
        <v>0</v>
      </c>
      <c r="W524" s="23">
        <f t="shared" si="144"/>
        <v>303.59354413974683</v>
      </c>
      <c r="X524" s="43">
        <f t="shared" si="155"/>
        <v>0.52996385685054292</v>
      </c>
      <c r="Y524" s="23">
        <f t="shared" si="151"/>
        <v>171.77575999999999</v>
      </c>
      <c r="Z524" s="47">
        <f t="shared" si="152"/>
        <v>481.02422291456384</v>
      </c>
      <c r="AA524" s="6">
        <f t="shared" si="153"/>
        <v>0.93406456181688569</v>
      </c>
      <c r="AB524" s="4" t="s">
        <v>541</v>
      </c>
      <c r="AT524" s="1">
        <v>0.9</v>
      </c>
      <c r="AU524" s="1">
        <v>1</v>
      </c>
    </row>
    <row r="525" spans="2:47" x14ac:dyDescent="0.25">
      <c r="B525" s="16" t="s">
        <v>542</v>
      </c>
      <c r="C525" s="4">
        <v>320.77999999999997</v>
      </c>
      <c r="D525" s="8">
        <v>194.87</v>
      </c>
      <c r="E525" s="8">
        <v>114.28</v>
      </c>
      <c r="F525" s="15">
        <f t="shared" si="147"/>
        <v>225.90758132475327</v>
      </c>
      <c r="G525" s="8">
        <v>0.85</v>
      </c>
      <c r="H525" s="34">
        <v>314.6096</v>
      </c>
      <c r="I525" s="47">
        <f t="shared" si="154"/>
        <v>251.68768</v>
      </c>
      <c r="J525" s="15">
        <f t="shared" si="156"/>
        <v>188.76576</v>
      </c>
      <c r="K525" s="47">
        <f t="shared" si="158"/>
        <v>540.51718132475321</v>
      </c>
      <c r="L525" s="15">
        <f t="shared" si="157"/>
        <v>446.55768</v>
      </c>
      <c r="M525" s="47">
        <f t="shared" si="145"/>
        <v>303.04575999999997</v>
      </c>
      <c r="N525" s="15">
        <f t="shared" si="146"/>
        <v>0.82616741045221187</v>
      </c>
      <c r="O525" s="4">
        <v>458.79</v>
      </c>
      <c r="Q525" s="14">
        <v>1</v>
      </c>
      <c r="R525" s="43">
        <f t="shared" si="142"/>
        <v>0</v>
      </c>
      <c r="S525" s="23">
        <f t="shared" si="148"/>
        <v>540.51718132475321</v>
      </c>
      <c r="T525" s="43">
        <f t="shared" si="149"/>
        <v>304.54073904861025</v>
      </c>
      <c r="U525" s="15">
        <f t="shared" si="150"/>
        <v>446.55768</v>
      </c>
      <c r="V525" s="43">
        <f t="shared" si="143"/>
        <v>0</v>
      </c>
      <c r="W525" s="23">
        <f t="shared" si="144"/>
        <v>304.54073904861025</v>
      </c>
      <c r="X525" s="43">
        <f t="shared" si="155"/>
        <v>0.94719490886342328</v>
      </c>
      <c r="Y525" s="23">
        <f t="shared" si="151"/>
        <v>173.04575999999997</v>
      </c>
      <c r="Z525" s="47">
        <f t="shared" si="152"/>
        <v>478.91397622220211</v>
      </c>
      <c r="AA525" s="6">
        <f t="shared" si="153"/>
        <v>0.93243818758968577</v>
      </c>
      <c r="AB525" s="4" t="s">
        <v>542</v>
      </c>
      <c r="AT525" s="1">
        <v>0.9</v>
      </c>
      <c r="AU525" s="1">
        <v>1</v>
      </c>
    </row>
    <row r="526" spans="2:47" x14ac:dyDescent="0.25">
      <c r="B526" s="16" t="s">
        <v>543</v>
      </c>
      <c r="C526" s="4">
        <v>325.16000000000003</v>
      </c>
      <c r="D526" s="8">
        <v>201.38</v>
      </c>
      <c r="E526" s="8">
        <v>115.15</v>
      </c>
      <c r="F526" s="15">
        <f t="shared" si="147"/>
        <v>231.97721202738859</v>
      </c>
      <c r="G526" s="8">
        <v>0.86</v>
      </c>
      <c r="H526" s="34">
        <v>314.6096</v>
      </c>
      <c r="I526" s="47">
        <f t="shared" si="154"/>
        <v>251.68768</v>
      </c>
      <c r="J526" s="15">
        <f t="shared" si="156"/>
        <v>188.76576</v>
      </c>
      <c r="K526" s="47">
        <f t="shared" si="158"/>
        <v>546.58681202738853</v>
      </c>
      <c r="L526" s="15">
        <f t="shared" si="157"/>
        <v>453.06768</v>
      </c>
      <c r="M526" s="47">
        <f t="shared" si="145"/>
        <v>303.91575999999998</v>
      </c>
      <c r="N526" s="15">
        <f t="shared" si="146"/>
        <v>0.82890342399497474</v>
      </c>
      <c r="O526" s="4">
        <v>458.8</v>
      </c>
      <c r="Q526" s="14">
        <v>1</v>
      </c>
      <c r="R526" s="43">
        <f t="shared" ref="R526:R578" si="159">DEGREES(ACOS(Q526))</f>
        <v>0</v>
      </c>
      <c r="S526" s="23">
        <f t="shared" si="148"/>
        <v>546.58681202738853</v>
      </c>
      <c r="T526" s="43">
        <f t="shared" si="149"/>
        <v>305.75614535391009</v>
      </c>
      <c r="U526" s="15">
        <f t="shared" si="150"/>
        <v>453.06768</v>
      </c>
      <c r="V526" s="43">
        <f t="shared" ref="V526:V578" si="160">U526*SIN(ACOS(Q526))</f>
        <v>0</v>
      </c>
      <c r="W526" s="23">
        <f t="shared" ref="W526:W578" si="161">T526-V526</f>
        <v>305.75614535391009</v>
      </c>
      <c r="X526" s="43">
        <f t="shared" si="155"/>
        <v>1.2154063052998367</v>
      </c>
      <c r="Y526" s="23">
        <f t="shared" si="151"/>
        <v>173.91575999999998</v>
      </c>
      <c r="Z526" s="47">
        <f t="shared" si="152"/>
        <v>485.30095223166416</v>
      </c>
      <c r="AA526" s="6">
        <f t="shared" si="153"/>
        <v>0.93358085929269463</v>
      </c>
      <c r="AB526" s="4" t="s">
        <v>543</v>
      </c>
      <c r="AT526" s="1">
        <v>0.9</v>
      </c>
      <c r="AU526" s="1">
        <v>1</v>
      </c>
    </row>
    <row r="527" spans="2:47" x14ac:dyDescent="0.25">
      <c r="B527" s="16" t="s">
        <v>544</v>
      </c>
      <c r="C527" s="4">
        <v>231</v>
      </c>
      <c r="D527" s="8">
        <v>196.92</v>
      </c>
      <c r="E527" s="8">
        <v>113.61</v>
      </c>
      <c r="F527" s="15">
        <f t="shared" si="147"/>
        <v>227.34273355442878</v>
      </c>
      <c r="G527" s="8">
        <v>0.86</v>
      </c>
      <c r="H527" s="34">
        <v>314.6096</v>
      </c>
      <c r="I527" s="47">
        <f t="shared" si="154"/>
        <v>251.68768</v>
      </c>
      <c r="J527" s="15">
        <f t="shared" si="156"/>
        <v>188.76576</v>
      </c>
      <c r="K527" s="47">
        <f t="shared" si="158"/>
        <v>541.95233355442883</v>
      </c>
      <c r="L527" s="15">
        <f t="shared" si="157"/>
        <v>448.60767999999996</v>
      </c>
      <c r="M527" s="47">
        <f t="shared" si="145"/>
        <v>302.37576000000001</v>
      </c>
      <c r="N527" s="15">
        <f t="shared" si="146"/>
        <v>0.82776224443536939</v>
      </c>
      <c r="O527" s="4">
        <v>459.13</v>
      </c>
      <c r="Q527" s="14">
        <v>1</v>
      </c>
      <c r="R527" s="43">
        <f t="shared" si="159"/>
        <v>0</v>
      </c>
      <c r="S527" s="23">
        <f t="shared" si="148"/>
        <v>541.95233355442883</v>
      </c>
      <c r="T527" s="43">
        <f t="shared" si="149"/>
        <v>304.07808419895787</v>
      </c>
      <c r="U527" s="15">
        <f t="shared" si="150"/>
        <v>448.60767999999996</v>
      </c>
      <c r="V527" s="43">
        <f t="shared" si="160"/>
        <v>0</v>
      </c>
      <c r="W527" s="23">
        <f t="shared" si="161"/>
        <v>304.07808419895787</v>
      </c>
      <c r="X527" s="43">
        <f t="shared" si="155"/>
        <v>-1.6780611549522177</v>
      </c>
      <c r="Y527" s="23">
        <f t="shared" si="151"/>
        <v>172.37576000000001</v>
      </c>
      <c r="Z527" s="47">
        <f t="shared" si="152"/>
        <v>480.58532352804946</v>
      </c>
      <c r="AA527" s="6">
        <f t="shared" si="153"/>
        <v>0.93346104851205858</v>
      </c>
      <c r="AB527" s="4" t="s">
        <v>544</v>
      </c>
      <c r="AT527" s="1">
        <v>0.9</v>
      </c>
      <c r="AU527" s="1">
        <v>1</v>
      </c>
    </row>
    <row r="528" spans="2:47" x14ac:dyDescent="0.25">
      <c r="B528" s="16" t="s">
        <v>545</v>
      </c>
      <c r="C528" s="4">
        <v>305.64</v>
      </c>
      <c r="D528" s="8">
        <v>203.73</v>
      </c>
      <c r="E528" s="8">
        <v>112.72</v>
      </c>
      <c r="F528" s="15">
        <f t="shared" si="147"/>
        <v>232.83408534834413</v>
      </c>
      <c r="G528" s="8">
        <v>0.87</v>
      </c>
      <c r="H528" s="34">
        <v>314.6096</v>
      </c>
      <c r="I528" s="47">
        <f t="shared" si="154"/>
        <v>251.68768</v>
      </c>
      <c r="J528" s="15">
        <f t="shared" si="156"/>
        <v>188.76576</v>
      </c>
      <c r="K528" s="47">
        <f t="shared" si="158"/>
        <v>547.44368534834416</v>
      </c>
      <c r="L528" s="15">
        <f t="shared" si="157"/>
        <v>455.41768000000002</v>
      </c>
      <c r="M528" s="47">
        <f t="shared" si="145"/>
        <v>301.48576000000003</v>
      </c>
      <c r="N528" s="15">
        <f t="shared" si="146"/>
        <v>0.83189868143279977</v>
      </c>
      <c r="O528" s="4">
        <v>458.77</v>
      </c>
      <c r="Q528" s="14">
        <v>1</v>
      </c>
      <c r="R528" s="43">
        <f t="shared" si="159"/>
        <v>0</v>
      </c>
      <c r="S528" s="23">
        <f t="shared" si="148"/>
        <v>547.44368534834416</v>
      </c>
      <c r="T528" s="43">
        <f t="shared" si="149"/>
        <v>303.79158212694836</v>
      </c>
      <c r="U528" s="15">
        <f t="shared" si="150"/>
        <v>455.41768000000002</v>
      </c>
      <c r="V528" s="43">
        <f t="shared" si="160"/>
        <v>0</v>
      </c>
      <c r="W528" s="23">
        <f t="shared" si="161"/>
        <v>303.79158212694836</v>
      </c>
      <c r="X528" s="43">
        <f t="shared" si="155"/>
        <v>-0.28650207200951172</v>
      </c>
      <c r="Y528" s="23">
        <f t="shared" si="151"/>
        <v>171.48576000000003</v>
      </c>
      <c r="Z528" s="47">
        <f t="shared" si="152"/>
        <v>486.63397861160496</v>
      </c>
      <c r="AA528" s="6">
        <f t="shared" si="153"/>
        <v>0.9358526120583136</v>
      </c>
      <c r="AB528" s="4" t="s">
        <v>545</v>
      </c>
      <c r="AT528" s="1">
        <v>0.9</v>
      </c>
      <c r="AU528" s="1">
        <v>1</v>
      </c>
    </row>
    <row r="529" spans="2:47" x14ac:dyDescent="0.25">
      <c r="B529" s="16" t="s">
        <v>546</v>
      </c>
      <c r="C529" s="4">
        <v>318.38</v>
      </c>
      <c r="D529" s="8">
        <v>192.55</v>
      </c>
      <c r="E529" s="8">
        <v>112.38</v>
      </c>
      <c r="F529" s="15">
        <f t="shared" si="147"/>
        <v>222.94565907413403</v>
      </c>
      <c r="G529" s="8">
        <v>0.86</v>
      </c>
      <c r="H529" s="34">
        <v>314.6096</v>
      </c>
      <c r="I529" s="47">
        <f t="shared" si="154"/>
        <v>251.68768</v>
      </c>
      <c r="J529" s="15">
        <f t="shared" si="156"/>
        <v>188.76576</v>
      </c>
      <c r="K529" s="47">
        <f t="shared" si="158"/>
        <v>537.55525907413403</v>
      </c>
      <c r="L529" s="15">
        <f t="shared" si="157"/>
        <v>444.23768000000001</v>
      </c>
      <c r="M529" s="47">
        <f t="shared" si="145"/>
        <v>301.14576</v>
      </c>
      <c r="N529" s="15">
        <f t="shared" si="146"/>
        <v>0.82640374640765146</v>
      </c>
      <c r="O529" s="4">
        <v>459.62</v>
      </c>
      <c r="Q529" s="14">
        <v>1</v>
      </c>
      <c r="R529" s="43">
        <f t="shared" si="159"/>
        <v>0</v>
      </c>
      <c r="S529" s="23">
        <f t="shared" si="148"/>
        <v>537.55525907413403</v>
      </c>
      <c r="T529" s="43">
        <f t="shared" si="149"/>
        <v>302.68554677499367</v>
      </c>
      <c r="U529" s="15">
        <f t="shared" si="150"/>
        <v>444.23768000000001</v>
      </c>
      <c r="V529" s="43">
        <f t="shared" si="160"/>
        <v>0</v>
      </c>
      <c r="W529" s="23">
        <f t="shared" si="161"/>
        <v>302.68554677499367</v>
      </c>
      <c r="X529" s="43">
        <f t="shared" si="155"/>
        <v>-1.1060353519546879</v>
      </c>
      <c r="Y529" s="23">
        <f t="shared" si="151"/>
        <v>171.14576</v>
      </c>
      <c r="Z529" s="47">
        <f t="shared" si="152"/>
        <v>476.06510846496616</v>
      </c>
      <c r="AA529" s="6">
        <f t="shared" si="153"/>
        <v>0.93314479910617454</v>
      </c>
      <c r="AB529" s="4" t="s">
        <v>546</v>
      </c>
      <c r="AT529" s="1">
        <v>0.9</v>
      </c>
      <c r="AU529" s="1">
        <v>1</v>
      </c>
    </row>
    <row r="530" spans="2:47" x14ac:dyDescent="0.25">
      <c r="B530" s="16" t="s">
        <v>547</v>
      </c>
      <c r="C530" s="4">
        <v>280.27999999999997</v>
      </c>
      <c r="D530" s="8">
        <v>203</v>
      </c>
      <c r="E530" s="8">
        <v>113.96</v>
      </c>
      <c r="F530" s="15">
        <f t="shared" si="147"/>
        <v>232.80008934706188</v>
      </c>
      <c r="G530" s="8">
        <v>0.86</v>
      </c>
      <c r="H530" s="34">
        <v>314.6096</v>
      </c>
      <c r="I530" s="47">
        <f t="shared" si="154"/>
        <v>251.68768</v>
      </c>
      <c r="J530" s="15">
        <f t="shared" si="156"/>
        <v>188.76576</v>
      </c>
      <c r="K530" s="47">
        <f t="shared" si="158"/>
        <v>547.40968934706189</v>
      </c>
      <c r="L530" s="15">
        <f t="shared" si="157"/>
        <v>454.68768</v>
      </c>
      <c r="M530" s="47">
        <f t="shared" si="145"/>
        <v>302.72575999999998</v>
      </c>
      <c r="N530" s="15">
        <f t="shared" si="146"/>
        <v>0.8306167918626749</v>
      </c>
      <c r="O530" s="4">
        <v>460.19</v>
      </c>
      <c r="Q530" s="14">
        <v>1</v>
      </c>
      <c r="R530" s="43">
        <f t="shared" si="159"/>
        <v>0</v>
      </c>
      <c r="S530" s="23">
        <f t="shared" si="148"/>
        <v>547.40968934706189</v>
      </c>
      <c r="T530" s="43">
        <f t="shared" si="149"/>
        <v>304.82204914878503</v>
      </c>
      <c r="U530" s="15">
        <f t="shared" si="150"/>
        <v>454.68768</v>
      </c>
      <c r="V530" s="43">
        <f t="shared" si="160"/>
        <v>0</v>
      </c>
      <c r="W530" s="23">
        <f t="shared" si="161"/>
        <v>304.82204914878503</v>
      </c>
      <c r="X530" s="43">
        <f t="shared" si="155"/>
        <v>2.1365023737913589</v>
      </c>
      <c r="Y530" s="23">
        <f t="shared" si="151"/>
        <v>172.72575999999998</v>
      </c>
      <c r="Z530" s="47">
        <f t="shared" si="152"/>
        <v>486.38983800174111</v>
      </c>
      <c r="AA530" s="6">
        <f t="shared" si="153"/>
        <v>0.93482150422388632</v>
      </c>
      <c r="AB530" s="4" t="s">
        <v>547</v>
      </c>
      <c r="AT530" s="1">
        <v>0.9</v>
      </c>
      <c r="AU530" s="1">
        <v>1</v>
      </c>
    </row>
    <row r="531" spans="2:47" x14ac:dyDescent="0.25">
      <c r="B531" s="16" t="s">
        <v>548</v>
      </c>
      <c r="C531" s="4">
        <v>320.60000000000002</v>
      </c>
      <c r="D531" s="8">
        <v>195.13</v>
      </c>
      <c r="E531" s="8">
        <v>115.14</v>
      </c>
      <c r="F531" s="15">
        <f t="shared" si="147"/>
        <v>226.56773049134776</v>
      </c>
      <c r="G531" s="8">
        <v>0.85</v>
      </c>
      <c r="H531" s="34">
        <v>314.6096</v>
      </c>
      <c r="I531" s="47">
        <f t="shared" si="154"/>
        <v>251.68768</v>
      </c>
      <c r="J531" s="15">
        <f t="shared" si="156"/>
        <v>188.76576</v>
      </c>
      <c r="K531" s="47">
        <f t="shared" si="158"/>
        <v>541.17733049134779</v>
      </c>
      <c r="L531" s="15">
        <f t="shared" si="157"/>
        <v>446.81768</v>
      </c>
      <c r="M531" s="47">
        <f t="shared" ref="M531:M578" si="162">E531+J531</f>
        <v>303.90575999999999</v>
      </c>
      <c r="N531" s="15">
        <f t="shared" si="146"/>
        <v>0.82564005331546975</v>
      </c>
      <c r="O531" s="4">
        <v>459.92</v>
      </c>
      <c r="Q531" s="14">
        <v>1</v>
      </c>
      <c r="R531" s="43">
        <f t="shared" si="159"/>
        <v>0</v>
      </c>
      <c r="S531" s="23">
        <f t="shared" si="148"/>
        <v>541.17733049134779</v>
      </c>
      <c r="T531" s="43">
        <f t="shared" si="149"/>
        <v>305.33074505715774</v>
      </c>
      <c r="U531" s="15">
        <f t="shared" si="150"/>
        <v>446.81768</v>
      </c>
      <c r="V531" s="43">
        <f t="shared" si="160"/>
        <v>0</v>
      </c>
      <c r="W531" s="23">
        <f t="shared" si="161"/>
        <v>305.33074505715774</v>
      </c>
      <c r="X531" s="43">
        <f t="shared" si="155"/>
        <v>0.50869590837271517</v>
      </c>
      <c r="Y531" s="23">
        <f t="shared" si="151"/>
        <v>173.90575999999999</v>
      </c>
      <c r="Z531" s="47">
        <f t="shared" si="152"/>
        <v>479.46767620118038</v>
      </c>
      <c r="AA531" s="6">
        <f t="shared" si="153"/>
        <v>0.93190365519555751</v>
      </c>
      <c r="AB531" s="4" t="s">
        <v>548</v>
      </c>
      <c r="AT531" s="1">
        <v>0.9</v>
      </c>
      <c r="AU531" s="1">
        <v>1</v>
      </c>
    </row>
    <row r="532" spans="2:47" x14ac:dyDescent="0.25">
      <c r="B532" s="16" t="s">
        <v>549</v>
      </c>
      <c r="C532" s="4">
        <v>287.56</v>
      </c>
      <c r="D532" s="8">
        <v>204.79</v>
      </c>
      <c r="E532" s="8">
        <v>114.54</v>
      </c>
      <c r="F532" s="15">
        <f t="shared" si="147"/>
        <v>234.64516977768793</v>
      </c>
      <c r="G532" s="8">
        <v>0.86</v>
      </c>
      <c r="H532" s="34">
        <v>314.6096</v>
      </c>
      <c r="I532" s="47">
        <f t="shared" si="154"/>
        <v>251.68768</v>
      </c>
      <c r="J532" s="15">
        <f t="shared" si="156"/>
        <v>188.76576</v>
      </c>
      <c r="K532" s="47">
        <f t="shared" si="158"/>
        <v>549.2547697776879</v>
      </c>
      <c r="L532" s="15">
        <f t="shared" si="157"/>
        <v>456.47767999999996</v>
      </c>
      <c r="M532" s="47">
        <f t="shared" si="162"/>
        <v>303.30576000000002</v>
      </c>
      <c r="N532" s="15">
        <f t="shared" si="146"/>
        <v>0.83108550916136847</v>
      </c>
      <c r="O532" s="4">
        <v>460.79</v>
      </c>
      <c r="Q532" s="14">
        <v>1</v>
      </c>
      <c r="R532" s="43">
        <f t="shared" si="159"/>
        <v>0</v>
      </c>
      <c r="S532" s="23">
        <f t="shared" si="148"/>
        <v>549.2547697776879</v>
      </c>
      <c r="T532" s="43">
        <f t="shared" si="149"/>
        <v>305.46510403867507</v>
      </c>
      <c r="U532" s="15">
        <f t="shared" si="150"/>
        <v>456.47767999999996</v>
      </c>
      <c r="V532" s="43">
        <f t="shared" si="160"/>
        <v>0</v>
      </c>
      <c r="W532" s="23">
        <f t="shared" si="161"/>
        <v>305.46510403867507</v>
      </c>
      <c r="X532" s="43">
        <f t="shared" si="155"/>
        <v>0.13435898151732317</v>
      </c>
      <c r="Y532" s="23">
        <f t="shared" si="151"/>
        <v>173.30576000000002</v>
      </c>
      <c r="Z532" s="47">
        <f t="shared" si="152"/>
        <v>488.26914584822987</v>
      </c>
      <c r="AA532" s="6">
        <f t="shared" si="153"/>
        <v>0.93488946389802863</v>
      </c>
      <c r="AB532" s="4" t="s">
        <v>549</v>
      </c>
      <c r="AT532" s="1">
        <v>0.9</v>
      </c>
      <c r="AU532" s="1">
        <v>1</v>
      </c>
    </row>
    <row r="533" spans="2:47" x14ac:dyDescent="0.25">
      <c r="B533" s="16" t="s">
        <v>550</v>
      </c>
      <c r="C533" s="4">
        <v>333.12</v>
      </c>
      <c r="D533" s="8">
        <v>193.25</v>
      </c>
      <c r="E533" s="8">
        <v>114.91</v>
      </c>
      <c r="F533" s="15">
        <f t="shared" si="147"/>
        <v>224.83298379019035</v>
      </c>
      <c r="G533" s="8">
        <v>0.85</v>
      </c>
      <c r="H533" s="34">
        <v>314.6096</v>
      </c>
      <c r="I533" s="47">
        <f t="shared" si="154"/>
        <v>251.68768</v>
      </c>
      <c r="J533" s="15">
        <f t="shared" si="156"/>
        <v>188.76576</v>
      </c>
      <c r="K533" s="47">
        <f t="shared" si="158"/>
        <v>539.44258379019038</v>
      </c>
      <c r="L533" s="15">
        <f t="shared" si="157"/>
        <v>444.93768</v>
      </c>
      <c r="M533" s="47">
        <f t="shared" si="162"/>
        <v>303.67575999999997</v>
      </c>
      <c r="N533" s="15">
        <f t="shared" si="146"/>
        <v>0.82481007871831835</v>
      </c>
      <c r="O533" s="4">
        <v>460.67</v>
      </c>
      <c r="Q533" s="14">
        <v>1</v>
      </c>
      <c r="R533" s="43">
        <f t="shared" si="159"/>
        <v>0</v>
      </c>
      <c r="S533" s="23">
        <f t="shared" si="148"/>
        <v>539.44258379019038</v>
      </c>
      <c r="T533" s="43">
        <f t="shared" si="149"/>
        <v>305.00616735150493</v>
      </c>
      <c r="U533" s="15">
        <f t="shared" si="150"/>
        <v>444.93768</v>
      </c>
      <c r="V533" s="43">
        <f t="shared" si="160"/>
        <v>0</v>
      </c>
      <c r="W533" s="23">
        <f t="shared" si="161"/>
        <v>305.00616735150493</v>
      </c>
      <c r="X533" s="43">
        <f t="shared" si="155"/>
        <v>-0.45893668717013725</v>
      </c>
      <c r="Y533" s="23">
        <f t="shared" si="151"/>
        <v>173.67575999999997</v>
      </c>
      <c r="Z533" s="47">
        <f t="shared" si="152"/>
        <v>477.63250380952928</v>
      </c>
      <c r="AA533" s="6">
        <f t="shared" si="153"/>
        <v>0.93154815983259098</v>
      </c>
      <c r="AB533" s="4" t="s">
        <v>550</v>
      </c>
      <c r="AT533" s="1">
        <v>0.9</v>
      </c>
      <c r="AU533" s="1">
        <v>1</v>
      </c>
    </row>
    <row r="534" spans="2:47" x14ac:dyDescent="0.25">
      <c r="B534" s="16" t="s">
        <v>551</v>
      </c>
      <c r="C534" s="4">
        <v>300.33999999999997</v>
      </c>
      <c r="D534" s="8">
        <v>200.94</v>
      </c>
      <c r="E534" s="8">
        <v>113.43</v>
      </c>
      <c r="F534" s="15">
        <f t="shared" si="147"/>
        <v>230.74498586101498</v>
      </c>
      <c r="G534" s="8">
        <v>0.86</v>
      </c>
      <c r="H534" s="34">
        <v>314.6096</v>
      </c>
      <c r="I534" s="47">
        <f t="shared" si="154"/>
        <v>251.68768</v>
      </c>
      <c r="J534" s="15">
        <f t="shared" si="156"/>
        <v>188.76576</v>
      </c>
      <c r="K534" s="47">
        <f t="shared" si="158"/>
        <v>545.35458586101504</v>
      </c>
      <c r="L534" s="15">
        <f t="shared" si="157"/>
        <v>452.62768</v>
      </c>
      <c r="M534" s="47">
        <f t="shared" si="162"/>
        <v>302.19576000000001</v>
      </c>
      <c r="N534" s="15">
        <f t="shared" ref="N534:N578" si="163">L534/K534</f>
        <v>0.82996951292778398</v>
      </c>
      <c r="O534" s="4">
        <v>460.84</v>
      </c>
      <c r="Q534" s="14">
        <v>1</v>
      </c>
      <c r="R534" s="43">
        <f t="shared" si="159"/>
        <v>0</v>
      </c>
      <c r="S534" s="23">
        <f t="shared" si="148"/>
        <v>545.35458586101504</v>
      </c>
      <c r="T534" s="43">
        <f t="shared" si="149"/>
        <v>304.20356279546888</v>
      </c>
      <c r="U534" s="15">
        <f t="shared" si="150"/>
        <v>452.62768</v>
      </c>
      <c r="V534" s="43">
        <f t="shared" si="160"/>
        <v>0</v>
      </c>
      <c r="W534" s="23">
        <f t="shared" si="161"/>
        <v>304.20356279546888</v>
      </c>
      <c r="X534" s="43">
        <f t="shared" si="155"/>
        <v>-0.80260455603604441</v>
      </c>
      <c r="Y534" s="23">
        <f t="shared" si="151"/>
        <v>172.19576000000001</v>
      </c>
      <c r="Z534" s="47">
        <f t="shared" si="152"/>
        <v>484.27595073899755</v>
      </c>
      <c r="AA534" s="6">
        <f t="shared" si="153"/>
        <v>0.93464827090690172</v>
      </c>
      <c r="AB534" s="4" t="s">
        <v>551</v>
      </c>
      <c r="AT534" s="1">
        <v>0.9</v>
      </c>
      <c r="AU534" s="1">
        <v>1</v>
      </c>
    </row>
    <row r="535" spans="2:47" x14ac:dyDescent="0.25">
      <c r="B535" s="16" t="s">
        <v>552</v>
      </c>
      <c r="C535" s="4">
        <v>273.98</v>
      </c>
      <c r="D535" s="8">
        <v>191.22</v>
      </c>
      <c r="E535" s="8">
        <v>114.13</v>
      </c>
      <c r="F535" s="15">
        <f t="shared" si="147"/>
        <v>222.6897961290548</v>
      </c>
      <c r="G535" s="8">
        <v>0.85</v>
      </c>
      <c r="H535" s="34">
        <v>314.6096</v>
      </c>
      <c r="I535" s="47">
        <f t="shared" si="154"/>
        <v>251.68768</v>
      </c>
      <c r="J535" s="15">
        <f t="shared" si="156"/>
        <v>188.76576</v>
      </c>
      <c r="K535" s="47">
        <f t="shared" si="158"/>
        <v>537.2993961290548</v>
      </c>
      <c r="L535" s="15">
        <f t="shared" si="157"/>
        <v>442.90768000000003</v>
      </c>
      <c r="M535" s="47">
        <f t="shared" si="162"/>
        <v>302.89576</v>
      </c>
      <c r="N535" s="15">
        <f t="shared" si="163"/>
        <v>0.82432193892437822</v>
      </c>
      <c r="O535" s="4">
        <v>460.98</v>
      </c>
      <c r="Q535" s="14">
        <v>1</v>
      </c>
      <c r="R535" s="43">
        <f t="shared" si="159"/>
        <v>0</v>
      </c>
      <c r="S535" s="23">
        <f t="shared" si="148"/>
        <v>537.2993961290548</v>
      </c>
      <c r="T535" s="43">
        <f t="shared" si="149"/>
        <v>304.17663959887602</v>
      </c>
      <c r="U535" s="15">
        <f t="shared" si="150"/>
        <v>442.90768000000003</v>
      </c>
      <c r="V535" s="43">
        <f t="shared" si="160"/>
        <v>0</v>
      </c>
      <c r="W535" s="23">
        <f t="shared" si="161"/>
        <v>304.17663959887602</v>
      </c>
      <c r="X535" s="43">
        <f t="shared" si="155"/>
        <v>-2.6923196592861132E-2</v>
      </c>
      <c r="Y535" s="23">
        <f t="shared" si="151"/>
        <v>172.89576</v>
      </c>
      <c r="Z535" s="47">
        <f t="shared" si="152"/>
        <v>475.45783917079336</v>
      </c>
      <c r="AA535" s="6">
        <f t="shared" si="153"/>
        <v>0.93153933642662956</v>
      </c>
      <c r="AB535" s="4" t="s">
        <v>552</v>
      </c>
      <c r="AT535" s="1">
        <v>0.9</v>
      </c>
      <c r="AU535" s="1">
        <v>1</v>
      </c>
    </row>
    <row r="536" spans="2:47" x14ac:dyDescent="0.25">
      <c r="B536" s="16" t="s">
        <v>553</v>
      </c>
      <c r="C536" s="4">
        <v>271.18</v>
      </c>
      <c r="D536" s="8">
        <v>197.55</v>
      </c>
      <c r="E536" s="8">
        <v>117.8</v>
      </c>
      <c r="F536" s="15">
        <f t="shared" si="147"/>
        <v>230.00617926481888</v>
      </c>
      <c r="G536" s="8">
        <v>0.85</v>
      </c>
      <c r="H536" s="34">
        <v>314.6096</v>
      </c>
      <c r="I536" s="47">
        <f t="shared" si="154"/>
        <v>251.68768</v>
      </c>
      <c r="J536" s="15">
        <f t="shared" si="156"/>
        <v>188.76576</v>
      </c>
      <c r="K536" s="47">
        <f t="shared" si="158"/>
        <v>544.61577926481891</v>
      </c>
      <c r="L536" s="15">
        <f t="shared" si="157"/>
        <v>449.23768000000001</v>
      </c>
      <c r="M536" s="47">
        <f t="shared" si="162"/>
        <v>306.56576000000001</v>
      </c>
      <c r="N536" s="15">
        <f t="shared" si="163"/>
        <v>0.82487084859426851</v>
      </c>
      <c r="O536" s="4">
        <v>461.02</v>
      </c>
      <c r="Q536" s="14">
        <v>1</v>
      </c>
      <c r="R536" s="43">
        <f t="shared" si="159"/>
        <v>0</v>
      </c>
      <c r="S536" s="23">
        <f t="shared" si="148"/>
        <v>544.61577926481891</v>
      </c>
      <c r="T536" s="43">
        <f t="shared" si="149"/>
        <v>307.88285741892736</v>
      </c>
      <c r="U536" s="15">
        <f t="shared" si="150"/>
        <v>449.23768000000001</v>
      </c>
      <c r="V536" s="43">
        <f t="shared" si="160"/>
        <v>0</v>
      </c>
      <c r="W536" s="23">
        <f t="shared" si="161"/>
        <v>307.88285741892736</v>
      </c>
      <c r="X536" s="43">
        <f t="shared" si="155"/>
        <v>3.7062178200513358</v>
      </c>
      <c r="Y536" s="23">
        <f t="shared" si="151"/>
        <v>176.56576000000001</v>
      </c>
      <c r="Z536" s="47">
        <f t="shared" si="152"/>
        <v>482.69033627799098</v>
      </c>
      <c r="AA536" s="6">
        <f t="shared" si="153"/>
        <v>0.93069540911893267</v>
      </c>
      <c r="AB536" s="4" t="s">
        <v>553</v>
      </c>
      <c r="AT536" s="1">
        <v>0.9</v>
      </c>
      <c r="AU536" s="1">
        <v>1</v>
      </c>
    </row>
    <row r="537" spans="2:47" x14ac:dyDescent="0.25">
      <c r="B537" s="16" t="s">
        <v>554</v>
      </c>
      <c r="C537" s="4">
        <v>334.54</v>
      </c>
      <c r="D537" s="8">
        <v>196.55</v>
      </c>
      <c r="E537" s="8">
        <v>114.88</v>
      </c>
      <c r="F537" s="15">
        <f t="shared" si="147"/>
        <v>227.66052995633655</v>
      </c>
      <c r="G537" s="8">
        <v>0.86</v>
      </c>
      <c r="H537" s="34">
        <v>314.6096</v>
      </c>
      <c r="I537" s="47">
        <f t="shared" si="154"/>
        <v>251.68768</v>
      </c>
      <c r="J537" s="15">
        <f t="shared" si="156"/>
        <v>188.76576</v>
      </c>
      <c r="K537" s="47">
        <f t="shared" si="158"/>
        <v>542.27012995633652</v>
      </c>
      <c r="L537" s="15">
        <f t="shared" si="157"/>
        <v>448.23768000000001</v>
      </c>
      <c r="M537" s="47">
        <f t="shared" si="162"/>
        <v>303.64576</v>
      </c>
      <c r="N537" s="15">
        <f t="shared" si="163"/>
        <v>0.82659481914685584</v>
      </c>
      <c r="O537" s="4">
        <v>460.51</v>
      </c>
      <c r="Q537" s="14">
        <v>1</v>
      </c>
      <c r="R537" s="43">
        <f t="shared" si="159"/>
        <v>0</v>
      </c>
      <c r="S537" s="23">
        <f t="shared" si="148"/>
        <v>542.27012995633652</v>
      </c>
      <c r="T537" s="43">
        <f t="shared" si="149"/>
        <v>305.18826332459065</v>
      </c>
      <c r="U537" s="15">
        <f t="shared" si="150"/>
        <v>448.23768000000001</v>
      </c>
      <c r="V537" s="43">
        <f t="shared" si="160"/>
        <v>0</v>
      </c>
      <c r="W537" s="23">
        <f t="shared" si="161"/>
        <v>305.18826332459065</v>
      </c>
      <c r="X537" s="43">
        <f t="shared" si="155"/>
        <v>-2.6945940943367077</v>
      </c>
      <c r="Y537" s="23">
        <f t="shared" si="151"/>
        <v>173.64576</v>
      </c>
      <c r="Z537" s="47">
        <f t="shared" si="152"/>
        <v>480.69727244676562</v>
      </c>
      <c r="AA537" s="6">
        <f t="shared" si="153"/>
        <v>0.93247394086189594</v>
      </c>
      <c r="AB537" s="4" t="s">
        <v>554</v>
      </c>
      <c r="AT537" s="1">
        <v>0.9</v>
      </c>
      <c r="AU537" s="1">
        <v>1</v>
      </c>
    </row>
    <row r="538" spans="2:47" x14ac:dyDescent="0.25">
      <c r="B538" s="16" t="s">
        <v>555</v>
      </c>
      <c r="C538" s="4">
        <v>225.78</v>
      </c>
      <c r="D538" s="8">
        <v>193.66</v>
      </c>
      <c r="E538" s="8">
        <v>116.28</v>
      </c>
      <c r="F538" s="15">
        <f t="shared" si="147"/>
        <v>225.88765791870966</v>
      </c>
      <c r="G538" s="8">
        <v>0.85</v>
      </c>
      <c r="H538" s="34">
        <v>314.6096</v>
      </c>
      <c r="I538" s="47">
        <f t="shared" si="154"/>
        <v>251.68768</v>
      </c>
      <c r="J538" s="15">
        <f t="shared" si="156"/>
        <v>188.76576</v>
      </c>
      <c r="K538" s="47">
        <f t="shared" si="158"/>
        <v>540.49725791870969</v>
      </c>
      <c r="L538" s="15">
        <f t="shared" si="157"/>
        <v>445.34767999999997</v>
      </c>
      <c r="M538" s="47">
        <f t="shared" si="162"/>
        <v>305.04575999999997</v>
      </c>
      <c r="N538" s="15">
        <f t="shared" si="163"/>
        <v>0.82395918476052632</v>
      </c>
      <c r="O538" s="4">
        <v>460.6</v>
      </c>
      <c r="Q538" s="14">
        <v>1</v>
      </c>
      <c r="R538" s="43">
        <f t="shared" si="159"/>
        <v>0</v>
      </c>
      <c r="S538" s="23">
        <f t="shared" si="148"/>
        <v>540.49725791870969</v>
      </c>
      <c r="T538" s="43">
        <f t="shared" si="149"/>
        <v>306.27231304226927</v>
      </c>
      <c r="U538" s="15">
        <f t="shared" si="150"/>
        <v>445.34767999999997</v>
      </c>
      <c r="V538" s="43">
        <f t="shared" si="160"/>
        <v>0</v>
      </c>
      <c r="W538" s="23">
        <f t="shared" si="161"/>
        <v>306.27231304226927</v>
      </c>
      <c r="X538" s="43">
        <f t="shared" si="155"/>
        <v>1.0840497176786243</v>
      </c>
      <c r="Y538" s="23">
        <f t="shared" si="151"/>
        <v>175.04575999999997</v>
      </c>
      <c r="Z538" s="47">
        <f t="shared" si="152"/>
        <v>478.51392265571542</v>
      </c>
      <c r="AA538" s="6">
        <f t="shared" si="153"/>
        <v>0.93068907489327513</v>
      </c>
      <c r="AB538" s="4" t="s">
        <v>555</v>
      </c>
      <c r="AT538" s="1">
        <v>0.9</v>
      </c>
      <c r="AU538" s="1">
        <v>1</v>
      </c>
    </row>
    <row r="539" spans="2:47" x14ac:dyDescent="0.25">
      <c r="B539" s="16" t="s">
        <v>556</v>
      </c>
      <c r="C539" s="4">
        <v>323.12</v>
      </c>
      <c r="D539" s="8">
        <v>201.59</v>
      </c>
      <c r="E539" s="8">
        <v>116.04</v>
      </c>
      <c r="F539" s="15">
        <f t="shared" si="147"/>
        <v>232.60225643789445</v>
      </c>
      <c r="G539" s="8">
        <v>0.86</v>
      </c>
      <c r="H539" s="34">
        <v>314.6096</v>
      </c>
      <c r="I539" s="47">
        <f t="shared" si="154"/>
        <v>251.68768</v>
      </c>
      <c r="J539" s="15">
        <f t="shared" si="156"/>
        <v>188.76576</v>
      </c>
      <c r="K539" s="47">
        <f t="shared" si="158"/>
        <v>547.21185643789443</v>
      </c>
      <c r="L539" s="15">
        <f t="shared" si="157"/>
        <v>453.27768000000003</v>
      </c>
      <c r="M539" s="47">
        <f t="shared" si="162"/>
        <v>304.80576000000002</v>
      </c>
      <c r="N539" s="15">
        <f t="shared" si="163"/>
        <v>0.82834038529544285</v>
      </c>
      <c r="O539" s="4">
        <v>460.55</v>
      </c>
      <c r="Q539" s="14">
        <v>1</v>
      </c>
      <c r="R539" s="43">
        <f t="shared" si="159"/>
        <v>0</v>
      </c>
      <c r="S539" s="23">
        <f t="shared" si="148"/>
        <v>547.21185643789443</v>
      </c>
      <c r="T539" s="43">
        <f t="shared" si="149"/>
        <v>306.5618381991215</v>
      </c>
      <c r="U539" s="15">
        <f t="shared" si="150"/>
        <v>453.27768000000003</v>
      </c>
      <c r="V539" s="43">
        <f t="shared" si="160"/>
        <v>0</v>
      </c>
      <c r="W539" s="23">
        <f t="shared" si="161"/>
        <v>306.5618381991215</v>
      </c>
      <c r="X539" s="43">
        <f t="shared" si="155"/>
        <v>0.28952515685222124</v>
      </c>
      <c r="Y539" s="23">
        <f t="shared" si="151"/>
        <v>174.80576000000002</v>
      </c>
      <c r="Z539" s="47">
        <f t="shared" si="152"/>
        <v>485.81653833042782</v>
      </c>
      <c r="AA539" s="6">
        <f t="shared" si="153"/>
        <v>0.93302233299374315</v>
      </c>
      <c r="AB539" s="4" t="s">
        <v>556</v>
      </c>
      <c r="AT539" s="1">
        <v>0.9</v>
      </c>
      <c r="AU539" s="1">
        <v>1</v>
      </c>
    </row>
    <row r="540" spans="2:47" x14ac:dyDescent="0.25">
      <c r="B540" s="16" t="s">
        <v>557</v>
      </c>
      <c r="C540" s="4">
        <v>239.26</v>
      </c>
      <c r="D540" s="8">
        <v>189.55</v>
      </c>
      <c r="E540" s="8">
        <v>114.36</v>
      </c>
      <c r="F540" s="15">
        <f t="shared" si="147"/>
        <v>221.3761778060142</v>
      </c>
      <c r="G540" s="8">
        <v>0.85</v>
      </c>
      <c r="H540" s="34">
        <v>314.6096</v>
      </c>
      <c r="I540" s="47">
        <f t="shared" si="154"/>
        <v>251.68768</v>
      </c>
      <c r="J540" s="15">
        <f t="shared" si="156"/>
        <v>188.76576</v>
      </c>
      <c r="K540" s="47">
        <f t="shared" si="158"/>
        <v>535.9857778060142</v>
      </c>
      <c r="L540" s="15">
        <f t="shared" si="157"/>
        <v>441.23768000000001</v>
      </c>
      <c r="M540" s="47">
        <f t="shared" si="162"/>
        <v>303.12576000000001</v>
      </c>
      <c r="N540" s="15">
        <f t="shared" si="163"/>
        <v>0.82322647031073692</v>
      </c>
      <c r="O540" s="4">
        <v>460.7</v>
      </c>
      <c r="Q540" s="14">
        <v>1</v>
      </c>
      <c r="R540" s="43">
        <f t="shared" si="159"/>
        <v>0</v>
      </c>
      <c r="S540" s="23">
        <f t="shared" si="148"/>
        <v>535.9857778060142</v>
      </c>
      <c r="T540" s="43">
        <f t="shared" si="149"/>
        <v>304.28615439834851</v>
      </c>
      <c r="U540" s="15">
        <f t="shared" si="150"/>
        <v>441.23768000000001</v>
      </c>
      <c r="V540" s="43">
        <f t="shared" si="160"/>
        <v>0</v>
      </c>
      <c r="W540" s="23">
        <f t="shared" si="161"/>
        <v>304.28615439834851</v>
      </c>
      <c r="X540" s="43">
        <f t="shared" si="155"/>
        <v>-2.2756838007729812</v>
      </c>
      <c r="Y540" s="23">
        <f t="shared" si="151"/>
        <v>173.12576000000001</v>
      </c>
      <c r="Z540" s="47">
        <f t="shared" si="152"/>
        <v>473.98651776960918</v>
      </c>
      <c r="AA540" s="6">
        <f t="shared" si="153"/>
        <v>0.93090765972898959</v>
      </c>
      <c r="AB540" s="4" t="s">
        <v>557</v>
      </c>
      <c r="AT540" s="1">
        <v>0.9</v>
      </c>
      <c r="AU540" s="1">
        <v>1</v>
      </c>
    </row>
    <row r="541" spans="2:47" x14ac:dyDescent="0.25">
      <c r="B541" s="16" t="s">
        <v>558</v>
      </c>
      <c r="C541" s="4">
        <v>242.46</v>
      </c>
      <c r="D541" s="8">
        <v>208.2</v>
      </c>
      <c r="E541" s="8">
        <v>116.67</v>
      </c>
      <c r="F541" s="15">
        <f t="shared" si="147"/>
        <v>238.66111727719704</v>
      </c>
      <c r="G541" s="8">
        <v>0.86</v>
      </c>
      <c r="H541" s="34">
        <v>314.6096</v>
      </c>
      <c r="I541" s="47">
        <f t="shared" si="154"/>
        <v>251.68768</v>
      </c>
      <c r="J541" s="15">
        <f t="shared" si="156"/>
        <v>188.76576</v>
      </c>
      <c r="K541" s="47">
        <f t="shared" si="158"/>
        <v>553.27071727719704</v>
      </c>
      <c r="L541" s="15">
        <f t="shared" si="157"/>
        <v>459.88767999999999</v>
      </c>
      <c r="M541" s="47">
        <f t="shared" si="162"/>
        <v>305.43576000000002</v>
      </c>
      <c r="N541" s="15">
        <f t="shared" si="163"/>
        <v>0.83121637498409173</v>
      </c>
      <c r="O541" s="4">
        <v>460.2</v>
      </c>
      <c r="Q541" s="14">
        <v>1</v>
      </c>
      <c r="R541" s="43">
        <f t="shared" si="159"/>
        <v>0</v>
      </c>
      <c r="S541" s="23">
        <f t="shared" si="148"/>
        <v>553.27071727719704</v>
      </c>
      <c r="T541" s="43">
        <f t="shared" si="149"/>
        <v>307.59032556412046</v>
      </c>
      <c r="U541" s="15">
        <f t="shared" si="150"/>
        <v>459.88767999999999</v>
      </c>
      <c r="V541" s="43">
        <f t="shared" si="160"/>
        <v>0</v>
      </c>
      <c r="W541" s="23">
        <f t="shared" si="161"/>
        <v>307.59032556412046</v>
      </c>
      <c r="X541" s="43">
        <f t="shared" si="155"/>
        <v>3.3041711657719475</v>
      </c>
      <c r="Y541" s="23">
        <f t="shared" si="151"/>
        <v>175.43576000000002</v>
      </c>
      <c r="Z541" s="47">
        <f t="shared" si="152"/>
        <v>492.21375854658919</v>
      </c>
      <c r="AA541" s="6">
        <f t="shared" si="153"/>
        <v>0.93432512199162865</v>
      </c>
      <c r="AB541" s="4" t="s">
        <v>558</v>
      </c>
      <c r="AT541" s="1">
        <v>0.9</v>
      </c>
      <c r="AU541" s="1">
        <v>1</v>
      </c>
    </row>
    <row r="542" spans="2:47" x14ac:dyDescent="0.25">
      <c r="B542" s="16" t="s">
        <v>559</v>
      </c>
      <c r="C542" s="4">
        <v>315.88</v>
      </c>
      <c r="D542" s="8">
        <v>194.3</v>
      </c>
      <c r="E542" s="8">
        <v>115.98</v>
      </c>
      <c r="F542" s="15">
        <f t="shared" si="147"/>
        <v>226.28267808208389</v>
      </c>
      <c r="G542" s="8">
        <v>0.85</v>
      </c>
      <c r="H542" s="34">
        <v>314.6096</v>
      </c>
      <c r="I542" s="47">
        <f t="shared" si="154"/>
        <v>251.68768</v>
      </c>
      <c r="J542" s="15">
        <f t="shared" si="156"/>
        <v>188.76576</v>
      </c>
      <c r="K542" s="47">
        <f t="shared" si="158"/>
        <v>540.89227808208386</v>
      </c>
      <c r="L542" s="15">
        <f t="shared" si="157"/>
        <v>445.98768000000001</v>
      </c>
      <c r="M542" s="47">
        <f t="shared" si="162"/>
        <v>304.74576000000002</v>
      </c>
      <c r="N542" s="15">
        <f t="shared" si="163"/>
        <v>0.82454066747153398</v>
      </c>
      <c r="O542" s="4">
        <v>460.56</v>
      </c>
      <c r="Q542" s="14">
        <v>1</v>
      </c>
      <c r="R542" s="43">
        <f t="shared" si="159"/>
        <v>0</v>
      </c>
      <c r="S542" s="23">
        <f t="shared" si="148"/>
        <v>540.89227808208386</v>
      </c>
      <c r="T542" s="43">
        <f t="shared" si="149"/>
        <v>306.03830769536665</v>
      </c>
      <c r="U542" s="15">
        <f t="shared" si="150"/>
        <v>445.98768000000001</v>
      </c>
      <c r="V542" s="43">
        <f t="shared" si="160"/>
        <v>0</v>
      </c>
      <c r="W542" s="23">
        <f t="shared" si="161"/>
        <v>306.03830769536665</v>
      </c>
      <c r="X542" s="43">
        <f t="shared" si="155"/>
        <v>-1.5520178687538078</v>
      </c>
      <c r="Y542" s="23">
        <f t="shared" si="151"/>
        <v>174.74576000000002</v>
      </c>
      <c r="Z542" s="47">
        <f t="shared" si="152"/>
        <v>479.00009535464608</v>
      </c>
      <c r="AA542" s="6">
        <f t="shared" si="153"/>
        <v>0.93108056621532809</v>
      </c>
      <c r="AB542" s="4" t="s">
        <v>559</v>
      </c>
      <c r="AT542" s="1">
        <v>0.9</v>
      </c>
      <c r="AU542" s="1">
        <v>1</v>
      </c>
    </row>
    <row r="543" spans="2:47" x14ac:dyDescent="0.25">
      <c r="B543" s="16" t="s">
        <v>560</v>
      </c>
      <c r="C543" s="4">
        <v>230.5</v>
      </c>
      <c r="D543" s="8">
        <v>208.26</v>
      </c>
      <c r="E543" s="8">
        <v>118.1</v>
      </c>
      <c r="F543" s="15">
        <f t="shared" si="147"/>
        <v>239.41561686740488</v>
      </c>
      <c r="G543" s="8">
        <v>0.86</v>
      </c>
      <c r="H543" s="34">
        <v>314.6096</v>
      </c>
      <c r="I543" s="47">
        <f t="shared" si="154"/>
        <v>251.68768</v>
      </c>
      <c r="J543" s="15">
        <f t="shared" si="156"/>
        <v>188.76576</v>
      </c>
      <c r="K543" s="47">
        <f t="shared" si="158"/>
        <v>554.02521686740488</v>
      </c>
      <c r="L543" s="15">
        <f t="shared" si="157"/>
        <v>459.94767999999999</v>
      </c>
      <c r="M543" s="47">
        <f t="shared" si="162"/>
        <v>306.86576000000002</v>
      </c>
      <c r="N543" s="15">
        <f t="shared" si="163"/>
        <v>0.83019268076037678</v>
      </c>
      <c r="O543" s="4">
        <v>460.8</v>
      </c>
      <c r="Q543" s="14">
        <v>1</v>
      </c>
      <c r="R543" s="43">
        <f t="shared" si="159"/>
        <v>0</v>
      </c>
      <c r="S543" s="23">
        <f t="shared" si="148"/>
        <v>554.02521686740488</v>
      </c>
      <c r="T543" s="43">
        <f t="shared" si="149"/>
        <v>308.85607099034439</v>
      </c>
      <c r="U543" s="15">
        <f t="shared" si="150"/>
        <v>459.94767999999999</v>
      </c>
      <c r="V543" s="43">
        <f t="shared" si="160"/>
        <v>0</v>
      </c>
      <c r="W543" s="23">
        <f t="shared" si="161"/>
        <v>308.85607099034439</v>
      </c>
      <c r="X543" s="43">
        <f t="shared" si="155"/>
        <v>2.8177632949777376</v>
      </c>
      <c r="Y543" s="23">
        <f t="shared" si="151"/>
        <v>176.86576000000002</v>
      </c>
      <c r="Z543" s="47">
        <f t="shared" si="152"/>
        <v>492.78125512011923</v>
      </c>
      <c r="AA543" s="6">
        <f t="shared" si="153"/>
        <v>0.93337089270549511</v>
      </c>
      <c r="AB543" s="4" t="s">
        <v>560</v>
      </c>
      <c r="AT543" s="1">
        <v>0.9</v>
      </c>
      <c r="AU543" s="1">
        <v>1</v>
      </c>
    </row>
    <row r="544" spans="2:47" x14ac:dyDescent="0.25">
      <c r="B544" s="16" t="s">
        <v>561</v>
      </c>
      <c r="C544" s="4">
        <v>287.8</v>
      </c>
      <c r="D544" s="8">
        <v>192.37</v>
      </c>
      <c r="E544" s="8">
        <v>114.59</v>
      </c>
      <c r="F544" s="15">
        <f t="shared" si="147"/>
        <v>223.91311931193312</v>
      </c>
      <c r="G544" s="8">
        <v>0.85</v>
      </c>
      <c r="H544" s="34">
        <v>314.6096</v>
      </c>
      <c r="I544" s="47">
        <f t="shared" si="154"/>
        <v>251.68768</v>
      </c>
      <c r="J544" s="15">
        <f t="shared" si="156"/>
        <v>188.76576</v>
      </c>
      <c r="K544" s="47">
        <f t="shared" si="158"/>
        <v>538.52271931193309</v>
      </c>
      <c r="L544" s="15">
        <f t="shared" si="157"/>
        <v>444.05768</v>
      </c>
      <c r="M544" s="47">
        <f t="shared" si="162"/>
        <v>303.35576000000003</v>
      </c>
      <c r="N544" s="15">
        <f t="shared" si="163"/>
        <v>0.82458485793759928</v>
      </c>
      <c r="O544" s="4">
        <v>461.2</v>
      </c>
      <c r="Q544" s="14">
        <v>1</v>
      </c>
      <c r="R544" s="43">
        <f t="shared" si="159"/>
        <v>0</v>
      </c>
      <c r="S544" s="23">
        <f t="shared" si="148"/>
        <v>538.52271931193309</v>
      </c>
      <c r="T544" s="43">
        <f t="shared" si="149"/>
        <v>304.66292201076362</v>
      </c>
      <c r="U544" s="15">
        <f t="shared" si="150"/>
        <v>444.05768</v>
      </c>
      <c r="V544" s="43">
        <f t="shared" si="160"/>
        <v>0</v>
      </c>
      <c r="W544" s="23">
        <f t="shared" si="161"/>
        <v>304.66292201076362</v>
      </c>
      <c r="X544" s="43">
        <f t="shared" si="155"/>
        <v>-4.1931489795807693</v>
      </c>
      <c r="Y544" s="23">
        <f t="shared" si="151"/>
        <v>173.35576000000003</v>
      </c>
      <c r="Z544" s="47">
        <f t="shared" si="152"/>
        <v>476.69638418196547</v>
      </c>
      <c r="AA544" s="6">
        <f t="shared" si="153"/>
        <v>0.93153146265630882</v>
      </c>
      <c r="AB544" s="4" t="s">
        <v>561</v>
      </c>
      <c r="AT544" s="1">
        <v>0.9</v>
      </c>
      <c r="AU544" s="1">
        <v>1</v>
      </c>
    </row>
    <row r="545" spans="2:47" x14ac:dyDescent="0.25">
      <c r="B545" s="16" t="s">
        <v>562</v>
      </c>
      <c r="C545" s="4">
        <v>29.6</v>
      </c>
      <c r="D545" s="8">
        <v>38.07</v>
      </c>
      <c r="E545" s="8">
        <v>7.69</v>
      </c>
      <c r="F545" s="15">
        <f t="shared" si="147"/>
        <v>38.83891090131133</v>
      </c>
      <c r="G545" s="8">
        <v>0.93</v>
      </c>
      <c r="H545" s="34">
        <v>314.6096</v>
      </c>
      <c r="I545" s="47">
        <f t="shared" si="154"/>
        <v>251.68768</v>
      </c>
      <c r="J545" s="15">
        <f t="shared" si="156"/>
        <v>188.76576</v>
      </c>
      <c r="K545" s="47">
        <f t="shared" si="158"/>
        <v>353.44851090131135</v>
      </c>
      <c r="L545" s="15">
        <f t="shared" si="157"/>
        <v>289.75767999999999</v>
      </c>
      <c r="M545" s="47">
        <f t="shared" si="162"/>
        <v>196.45576</v>
      </c>
      <c r="N545" s="15">
        <f t="shared" si="163"/>
        <v>0.81980167142620985</v>
      </c>
      <c r="O545" s="4">
        <v>466.06</v>
      </c>
      <c r="Q545" s="14">
        <v>1</v>
      </c>
      <c r="R545" s="43">
        <f t="shared" si="159"/>
        <v>0</v>
      </c>
      <c r="S545" s="23">
        <f t="shared" si="148"/>
        <v>353.44851090131135</v>
      </c>
      <c r="T545" s="43">
        <f t="shared" si="149"/>
        <v>202.40142474639845</v>
      </c>
      <c r="U545" s="15">
        <f t="shared" si="150"/>
        <v>289.75767999999999</v>
      </c>
      <c r="V545" s="43">
        <f t="shared" si="160"/>
        <v>0</v>
      </c>
      <c r="W545" s="23">
        <f t="shared" si="161"/>
        <v>202.40142474639845</v>
      </c>
      <c r="X545" s="43">
        <f t="shared" si="155"/>
        <v>-102.26149726436518</v>
      </c>
      <c r="Y545" s="23">
        <f t="shared" si="151"/>
        <v>66.455759999999998</v>
      </c>
      <c r="Z545" s="47">
        <f t="shared" si="152"/>
        <v>297.28081195421947</v>
      </c>
      <c r="AA545" s="6">
        <f t="shared" si="153"/>
        <v>0.97469351652814373</v>
      </c>
      <c r="AB545" s="4" t="s">
        <v>562</v>
      </c>
      <c r="AT545" s="1">
        <v>0.9</v>
      </c>
      <c r="AU545" s="1">
        <v>1</v>
      </c>
    </row>
    <row r="546" spans="2:47" x14ac:dyDescent="0.25">
      <c r="B546" s="16" t="s">
        <v>563</v>
      </c>
      <c r="C546" s="4">
        <v>21.62</v>
      </c>
      <c r="D546" s="8">
        <v>13.48</v>
      </c>
      <c r="E546" s="8">
        <v>11.18</v>
      </c>
      <c r="F546" s="15">
        <f t="shared" si="147"/>
        <v>17.512932364398601</v>
      </c>
      <c r="G546" s="8">
        <v>0.77</v>
      </c>
      <c r="H546" s="34">
        <v>314.6096</v>
      </c>
      <c r="I546" s="47">
        <f t="shared" si="154"/>
        <v>251.68768</v>
      </c>
      <c r="J546" s="15">
        <f t="shared" si="156"/>
        <v>188.76576</v>
      </c>
      <c r="K546" s="47">
        <f t="shared" si="158"/>
        <v>332.12253236439858</v>
      </c>
      <c r="L546" s="15">
        <f t="shared" si="157"/>
        <v>265.16768000000002</v>
      </c>
      <c r="M546" s="47">
        <f t="shared" si="162"/>
        <v>199.94576000000001</v>
      </c>
      <c r="N546" s="15">
        <f t="shared" si="163"/>
        <v>0.79840316196632821</v>
      </c>
      <c r="O546" s="4">
        <v>466.33</v>
      </c>
      <c r="Q546" s="14">
        <v>1</v>
      </c>
      <c r="R546" s="43">
        <f t="shared" si="159"/>
        <v>0</v>
      </c>
      <c r="S546" s="23">
        <f t="shared" si="148"/>
        <v>332.12253236439858</v>
      </c>
      <c r="T546" s="43">
        <f t="shared" si="149"/>
        <v>199.97869383401465</v>
      </c>
      <c r="U546" s="15">
        <f t="shared" si="150"/>
        <v>265.16768000000002</v>
      </c>
      <c r="V546" s="43">
        <f t="shared" si="160"/>
        <v>0</v>
      </c>
      <c r="W546" s="23">
        <f t="shared" si="161"/>
        <v>199.97869383401465</v>
      </c>
      <c r="X546" s="43">
        <f t="shared" si="155"/>
        <v>-2.4227309123837983</v>
      </c>
      <c r="Y546" s="23">
        <f t="shared" si="151"/>
        <v>69.945760000000007</v>
      </c>
      <c r="Z546" s="47">
        <f t="shared" si="152"/>
        <v>274.23768497155896</v>
      </c>
      <c r="AA546" s="6">
        <f t="shared" si="153"/>
        <v>0.96692648214084953</v>
      </c>
      <c r="AB546" s="4" t="s">
        <v>563</v>
      </c>
      <c r="AT546" s="1">
        <v>0.9</v>
      </c>
      <c r="AU546" s="1">
        <v>1</v>
      </c>
    </row>
    <row r="547" spans="2:47" x14ac:dyDescent="0.25">
      <c r="B547" s="16" t="s">
        <v>564</v>
      </c>
      <c r="C547" s="4">
        <v>69.099999999999994</v>
      </c>
      <c r="D547" s="8">
        <v>55.78</v>
      </c>
      <c r="E547" s="8">
        <v>23.64</v>
      </c>
      <c r="F547" s="15">
        <f t="shared" si="147"/>
        <v>60.582654283218723</v>
      </c>
      <c r="G547" s="8">
        <v>0.91</v>
      </c>
      <c r="H547" s="34">
        <v>314.6096</v>
      </c>
      <c r="I547" s="47">
        <f t="shared" si="154"/>
        <v>251.68768</v>
      </c>
      <c r="J547" s="15">
        <f t="shared" si="156"/>
        <v>188.76576</v>
      </c>
      <c r="K547" s="47">
        <f t="shared" si="158"/>
        <v>375.19225428321874</v>
      </c>
      <c r="L547" s="15">
        <f t="shared" si="157"/>
        <v>307.46767999999997</v>
      </c>
      <c r="M547" s="47">
        <f t="shared" si="162"/>
        <v>212.40575999999999</v>
      </c>
      <c r="N547" s="15">
        <f t="shared" si="163"/>
        <v>0.81949367688146357</v>
      </c>
      <c r="O547" s="4">
        <v>456.01</v>
      </c>
      <c r="Q547" s="14">
        <v>1</v>
      </c>
      <c r="R547" s="43">
        <f t="shared" si="159"/>
        <v>0</v>
      </c>
      <c r="S547" s="23">
        <f t="shared" si="148"/>
        <v>375.19225428321874</v>
      </c>
      <c r="T547" s="43">
        <f t="shared" si="149"/>
        <v>215.01826301396139</v>
      </c>
      <c r="U547" s="15">
        <f t="shared" si="150"/>
        <v>307.46767999999997</v>
      </c>
      <c r="V547" s="43">
        <f t="shared" si="160"/>
        <v>0</v>
      </c>
      <c r="W547" s="23">
        <f t="shared" si="161"/>
        <v>215.01826301396139</v>
      </c>
      <c r="X547" s="43">
        <f t="shared" si="155"/>
        <v>15.039569179946739</v>
      </c>
      <c r="Y547" s="23">
        <f t="shared" si="151"/>
        <v>82.405759999999987</v>
      </c>
      <c r="Z547" s="47">
        <f t="shared" si="152"/>
        <v>318.31915356409201</v>
      </c>
      <c r="AA547" s="6">
        <f t="shared" si="153"/>
        <v>0.9659100828756535</v>
      </c>
      <c r="AB547" s="4" t="s">
        <v>564</v>
      </c>
      <c r="AT547" s="1">
        <v>0.9</v>
      </c>
      <c r="AU547" s="1">
        <v>1</v>
      </c>
    </row>
    <row r="548" spans="2:47" x14ac:dyDescent="0.25">
      <c r="B548" s="16" t="s">
        <v>565</v>
      </c>
      <c r="C548" s="4">
        <v>129.1</v>
      </c>
      <c r="D548" s="8">
        <v>105.53</v>
      </c>
      <c r="E548" s="8">
        <v>11.64</v>
      </c>
      <c r="F548" s="15">
        <f t="shared" si="147"/>
        <v>106.17000753508498</v>
      </c>
      <c r="G548" s="8">
        <v>0.99</v>
      </c>
      <c r="H548" s="34">
        <v>314.6096</v>
      </c>
      <c r="I548" s="47">
        <f t="shared" si="154"/>
        <v>251.68768</v>
      </c>
      <c r="J548" s="15">
        <f t="shared" si="156"/>
        <v>188.76576</v>
      </c>
      <c r="K548" s="47">
        <f t="shared" si="158"/>
        <v>420.77960753508501</v>
      </c>
      <c r="L548" s="15">
        <f t="shared" si="157"/>
        <v>357.21767999999997</v>
      </c>
      <c r="M548" s="47">
        <f t="shared" si="162"/>
        <v>200.40575999999999</v>
      </c>
      <c r="N548" s="15">
        <f t="shared" si="163"/>
        <v>0.84894247155315106</v>
      </c>
      <c r="O548" s="4">
        <v>455.91</v>
      </c>
      <c r="Q548" s="14">
        <v>1</v>
      </c>
      <c r="R548" s="43">
        <f t="shared" si="159"/>
        <v>0</v>
      </c>
      <c r="S548" s="23">
        <f t="shared" si="148"/>
        <v>420.77960753508501</v>
      </c>
      <c r="T548" s="43">
        <f t="shared" si="149"/>
        <v>222.37582425434147</v>
      </c>
      <c r="U548" s="15">
        <f t="shared" si="150"/>
        <v>357.21767999999997</v>
      </c>
      <c r="V548" s="43">
        <f t="shared" si="160"/>
        <v>0</v>
      </c>
      <c r="W548" s="23">
        <f t="shared" si="161"/>
        <v>222.37582425434147</v>
      </c>
      <c r="X548" s="43">
        <f t="shared" si="155"/>
        <v>7.357561240380079</v>
      </c>
      <c r="Y548" s="23">
        <f t="shared" si="151"/>
        <v>70.405759999999987</v>
      </c>
      <c r="Z548" s="47">
        <f t="shared" si="152"/>
        <v>364.08988168549809</v>
      </c>
      <c r="AA548" s="6">
        <f t="shared" si="153"/>
        <v>0.98112498580382324</v>
      </c>
      <c r="AB548" s="4" t="s">
        <v>565</v>
      </c>
      <c r="AT548" s="1">
        <v>0.9</v>
      </c>
      <c r="AU548" s="1">
        <v>1</v>
      </c>
    </row>
    <row r="549" spans="2:47" x14ac:dyDescent="0.25">
      <c r="B549" s="16" t="s">
        <v>566</v>
      </c>
      <c r="C549" s="4">
        <v>153.36000000000001</v>
      </c>
      <c r="D549" s="8">
        <v>106.12</v>
      </c>
      <c r="E549" s="8">
        <v>27.19</v>
      </c>
      <c r="F549" s="15">
        <f t="shared" si="147"/>
        <v>109.54793699563676</v>
      </c>
      <c r="G549" s="8">
        <v>0.96</v>
      </c>
      <c r="H549" s="34">
        <v>314.6096</v>
      </c>
      <c r="I549" s="47">
        <f t="shared" si="154"/>
        <v>251.68768</v>
      </c>
      <c r="J549" s="15">
        <f t="shared" si="156"/>
        <v>188.76576</v>
      </c>
      <c r="K549" s="47">
        <f t="shared" si="158"/>
        <v>424.15753699563675</v>
      </c>
      <c r="L549" s="15">
        <f t="shared" si="157"/>
        <v>357.80768</v>
      </c>
      <c r="M549" s="47">
        <f t="shared" si="162"/>
        <v>215.95576</v>
      </c>
      <c r="N549" s="15">
        <f t="shared" si="163"/>
        <v>0.84357260873966444</v>
      </c>
      <c r="O549" s="4">
        <v>455.72</v>
      </c>
      <c r="Q549" s="14">
        <v>1</v>
      </c>
      <c r="R549" s="43">
        <f t="shared" si="159"/>
        <v>0</v>
      </c>
      <c r="S549" s="23">
        <f t="shared" si="148"/>
        <v>424.15753699563675</v>
      </c>
      <c r="T549" s="43">
        <f t="shared" si="149"/>
        <v>227.7790164243022</v>
      </c>
      <c r="U549" s="15">
        <f t="shared" si="150"/>
        <v>357.80768</v>
      </c>
      <c r="V549" s="43">
        <f t="shared" si="160"/>
        <v>0</v>
      </c>
      <c r="W549" s="23">
        <f t="shared" si="161"/>
        <v>227.7790164243022</v>
      </c>
      <c r="X549" s="43">
        <f t="shared" si="155"/>
        <v>5.4031921699607324</v>
      </c>
      <c r="Y549" s="23">
        <f t="shared" si="151"/>
        <v>85.955759999999998</v>
      </c>
      <c r="Z549" s="47">
        <f t="shared" si="152"/>
        <v>367.9874026976467</v>
      </c>
      <c r="AA549" s="6">
        <f t="shared" si="153"/>
        <v>0.97233676309835326</v>
      </c>
      <c r="AB549" s="4" t="s">
        <v>566</v>
      </c>
      <c r="AT549" s="1">
        <v>0.9</v>
      </c>
      <c r="AU549" s="1">
        <v>1</v>
      </c>
    </row>
    <row r="550" spans="2:47" x14ac:dyDescent="0.25">
      <c r="B550" s="16" t="s">
        <v>567</v>
      </c>
      <c r="C550" s="4">
        <v>113.12</v>
      </c>
      <c r="D550" s="8">
        <v>76.31</v>
      </c>
      <c r="E550" s="8">
        <v>28.24</v>
      </c>
      <c r="F550" s="15">
        <f t="shared" si="147"/>
        <v>81.367768188638436</v>
      </c>
      <c r="G550" s="8">
        <v>0.93</v>
      </c>
      <c r="H550" s="34">
        <v>314.6096</v>
      </c>
      <c r="I550" s="47">
        <f t="shared" si="154"/>
        <v>251.68768</v>
      </c>
      <c r="J550" s="15">
        <f t="shared" si="156"/>
        <v>188.76576</v>
      </c>
      <c r="K550" s="47">
        <f t="shared" si="158"/>
        <v>395.97736818863842</v>
      </c>
      <c r="L550" s="15">
        <f t="shared" si="157"/>
        <v>327.99768</v>
      </c>
      <c r="M550" s="47">
        <f t="shared" si="162"/>
        <v>217.00576000000001</v>
      </c>
      <c r="N550" s="15">
        <f t="shared" si="163"/>
        <v>0.82832430929170231</v>
      </c>
      <c r="O550" s="4">
        <v>457.21</v>
      </c>
      <c r="Q550" s="14">
        <v>1</v>
      </c>
      <c r="R550" s="43">
        <f t="shared" si="159"/>
        <v>0</v>
      </c>
      <c r="S550" s="23">
        <f t="shared" si="148"/>
        <v>395.97736818863842</v>
      </c>
      <c r="T550" s="43">
        <f t="shared" si="149"/>
        <v>221.84588802188352</v>
      </c>
      <c r="U550" s="15">
        <f t="shared" si="150"/>
        <v>327.99768</v>
      </c>
      <c r="V550" s="43">
        <f t="shared" si="160"/>
        <v>0</v>
      </c>
      <c r="W550" s="23">
        <f t="shared" si="161"/>
        <v>221.84588802188352</v>
      </c>
      <c r="X550" s="43">
        <f t="shared" si="155"/>
        <v>-5.9331284024186743</v>
      </c>
      <c r="Y550" s="23">
        <f t="shared" si="151"/>
        <v>87.005760000000009</v>
      </c>
      <c r="Z550" s="47">
        <f t="shared" si="152"/>
        <v>339.34124470591547</v>
      </c>
      <c r="AA550" s="6">
        <f t="shared" si="153"/>
        <v>0.96657180674943832</v>
      </c>
      <c r="AB550" s="4" t="s">
        <v>567</v>
      </c>
      <c r="AT550" s="1">
        <v>0.9</v>
      </c>
      <c r="AU550" s="1">
        <v>1</v>
      </c>
    </row>
    <row r="551" spans="2:47" x14ac:dyDescent="0.25">
      <c r="B551" s="16" t="s">
        <v>568</v>
      </c>
      <c r="C551" s="4">
        <v>93.58</v>
      </c>
      <c r="D551" s="8">
        <v>62.1</v>
      </c>
      <c r="E551" s="8">
        <v>24.84</v>
      </c>
      <c r="F551" s="15">
        <f t="shared" si="147"/>
        <v>66.883746904610547</v>
      </c>
      <c r="G551" s="8">
        <v>0.91</v>
      </c>
      <c r="H551" s="34">
        <v>314.6096</v>
      </c>
      <c r="I551" s="47">
        <f t="shared" si="154"/>
        <v>251.68768</v>
      </c>
      <c r="J551" s="15">
        <f t="shared" si="156"/>
        <v>188.76576</v>
      </c>
      <c r="K551" s="47">
        <f t="shared" si="158"/>
        <v>381.49334690461058</v>
      </c>
      <c r="L551" s="15">
        <f t="shared" si="157"/>
        <v>313.78768000000002</v>
      </c>
      <c r="M551" s="47">
        <f t="shared" si="162"/>
        <v>213.60576</v>
      </c>
      <c r="N551" s="15">
        <f t="shared" si="163"/>
        <v>0.82252464570099093</v>
      </c>
      <c r="O551" s="4">
        <v>457.71</v>
      </c>
      <c r="Q551" s="14">
        <v>1</v>
      </c>
      <c r="R551" s="43">
        <f t="shared" si="159"/>
        <v>0</v>
      </c>
      <c r="S551" s="23">
        <f t="shared" si="148"/>
        <v>381.49334690461058</v>
      </c>
      <c r="T551" s="43">
        <f t="shared" si="149"/>
        <v>216.96650804375116</v>
      </c>
      <c r="U551" s="15">
        <f t="shared" si="150"/>
        <v>313.78768000000002</v>
      </c>
      <c r="V551" s="43">
        <f t="shared" si="160"/>
        <v>0</v>
      </c>
      <c r="W551" s="23">
        <f t="shared" si="161"/>
        <v>216.96650804375116</v>
      </c>
      <c r="X551" s="43">
        <f t="shared" si="155"/>
        <v>-4.8793799781323628</v>
      </c>
      <c r="Y551" s="23">
        <f t="shared" si="151"/>
        <v>83.605760000000004</v>
      </c>
      <c r="Z551" s="47">
        <f t="shared" si="152"/>
        <v>324.73470899329504</v>
      </c>
      <c r="AA551" s="6">
        <f t="shared" si="153"/>
        <v>0.96628931650936933</v>
      </c>
      <c r="AB551" s="4" t="s">
        <v>568</v>
      </c>
      <c r="AT551" s="1">
        <v>0.9</v>
      </c>
      <c r="AU551" s="1">
        <v>1</v>
      </c>
    </row>
    <row r="552" spans="2:47" x14ac:dyDescent="0.25">
      <c r="B552" s="16" t="s">
        <v>569</v>
      </c>
      <c r="C552" s="4">
        <v>157.62</v>
      </c>
      <c r="D552" s="8">
        <v>111.7</v>
      </c>
      <c r="E552" s="8">
        <v>25.4</v>
      </c>
      <c r="F552" s="15">
        <f t="shared" si="147"/>
        <v>114.55151679484651</v>
      </c>
      <c r="G552" s="8">
        <v>0.97</v>
      </c>
      <c r="H552" s="34">
        <v>314.6096</v>
      </c>
      <c r="I552" s="47">
        <f t="shared" si="154"/>
        <v>251.68768</v>
      </c>
      <c r="J552" s="15">
        <f t="shared" si="156"/>
        <v>188.76576</v>
      </c>
      <c r="K552" s="47">
        <f t="shared" si="158"/>
        <v>429.16111679484652</v>
      </c>
      <c r="L552" s="15">
        <f t="shared" si="157"/>
        <v>363.38767999999999</v>
      </c>
      <c r="M552" s="47">
        <f t="shared" si="162"/>
        <v>214.16576000000001</v>
      </c>
      <c r="N552" s="15">
        <f t="shared" si="163"/>
        <v>0.84673952457279944</v>
      </c>
      <c r="O552" s="4">
        <v>458.05</v>
      </c>
      <c r="Q552" s="14">
        <v>1</v>
      </c>
      <c r="R552" s="43">
        <f t="shared" si="159"/>
        <v>0</v>
      </c>
      <c r="S552" s="23">
        <f t="shared" si="148"/>
        <v>429.16111679484652</v>
      </c>
      <c r="T552" s="43">
        <f t="shared" si="149"/>
        <v>228.31701249100445</v>
      </c>
      <c r="U552" s="15">
        <f t="shared" si="150"/>
        <v>363.38767999999999</v>
      </c>
      <c r="V552" s="43">
        <f t="shared" si="160"/>
        <v>0</v>
      </c>
      <c r="W552" s="23">
        <f t="shared" si="161"/>
        <v>228.31701249100445</v>
      </c>
      <c r="X552" s="43">
        <f t="shared" si="155"/>
        <v>11.350504447253286</v>
      </c>
      <c r="Y552" s="23">
        <f t="shared" si="151"/>
        <v>84.165760000000006</v>
      </c>
      <c r="Z552" s="47">
        <f t="shared" si="152"/>
        <v>373.00734728978193</v>
      </c>
      <c r="AA552" s="6">
        <f t="shared" si="153"/>
        <v>0.97421051526283042</v>
      </c>
      <c r="AB552" s="4" t="s">
        <v>569</v>
      </c>
      <c r="AT552" s="1">
        <v>0.9</v>
      </c>
      <c r="AU552" s="1">
        <v>1</v>
      </c>
    </row>
    <row r="553" spans="2:47" x14ac:dyDescent="0.25">
      <c r="B553" s="16" t="s">
        <v>570</v>
      </c>
      <c r="C553" s="4">
        <v>258.42</v>
      </c>
      <c r="D553" s="8">
        <v>126.84</v>
      </c>
      <c r="E553" s="8">
        <v>36.159999999999997</v>
      </c>
      <c r="F553" s="15">
        <f t="shared" si="147"/>
        <v>131.89363593441499</v>
      </c>
      <c r="G553" s="8">
        <v>0.96</v>
      </c>
      <c r="H553" s="34">
        <v>314.6096</v>
      </c>
      <c r="I553" s="47">
        <f t="shared" si="154"/>
        <v>251.68768</v>
      </c>
      <c r="J553" s="15">
        <f t="shared" si="156"/>
        <v>188.76576</v>
      </c>
      <c r="K553" s="47">
        <f t="shared" si="158"/>
        <v>446.50323593441499</v>
      </c>
      <c r="L553" s="15">
        <f t="shared" si="157"/>
        <v>378.52768000000003</v>
      </c>
      <c r="M553" s="47">
        <f t="shared" si="162"/>
        <v>224.92576</v>
      </c>
      <c r="N553" s="15">
        <f t="shared" si="163"/>
        <v>0.84776021658127554</v>
      </c>
      <c r="O553" s="4">
        <v>458.87</v>
      </c>
      <c r="Q553" s="14">
        <v>1</v>
      </c>
      <c r="R553" s="43">
        <f t="shared" si="159"/>
        <v>0</v>
      </c>
      <c r="S553" s="23">
        <f t="shared" si="148"/>
        <v>446.50323593441499</v>
      </c>
      <c r="T553" s="43">
        <f t="shared" si="149"/>
        <v>236.81624769791756</v>
      </c>
      <c r="U553" s="15">
        <f t="shared" si="150"/>
        <v>378.52768000000003</v>
      </c>
      <c r="V553" s="43">
        <f t="shared" si="160"/>
        <v>0</v>
      </c>
      <c r="W553" s="23">
        <f t="shared" si="161"/>
        <v>236.81624769791756</v>
      </c>
      <c r="X553" s="43">
        <f t="shared" si="155"/>
        <v>8.499235206913113</v>
      </c>
      <c r="Y553" s="23">
        <f t="shared" si="151"/>
        <v>94.925759999999997</v>
      </c>
      <c r="Z553" s="47">
        <f t="shared" si="152"/>
        <v>390.24877250000424</v>
      </c>
      <c r="AA553" s="6">
        <f t="shared" si="153"/>
        <v>0.96996507529052101</v>
      </c>
      <c r="AB553" s="4" t="s">
        <v>570</v>
      </c>
      <c r="AT553" s="1">
        <v>0.9</v>
      </c>
      <c r="AU553" s="1">
        <v>1</v>
      </c>
    </row>
    <row r="554" spans="2:47" x14ac:dyDescent="0.25">
      <c r="B554" s="16" t="s">
        <v>571</v>
      </c>
      <c r="C554" s="4">
        <v>163.19999999999999</v>
      </c>
      <c r="D554" s="8">
        <v>140.32</v>
      </c>
      <c r="E554" s="8">
        <v>72.010000000000005</v>
      </c>
      <c r="F554" s="15">
        <f t="shared" si="147"/>
        <v>157.71855471059834</v>
      </c>
      <c r="G554" s="8">
        <v>0.86</v>
      </c>
      <c r="H554" s="34">
        <v>314.6096</v>
      </c>
      <c r="I554" s="47">
        <f t="shared" si="154"/>
        <v>251.68768</v>
      </c>
      <c r="J554" s="15">
        <f t="shared" si="156"/>
        <v>188.76576</v>
      </c>
      <c r="K554" s="47">
        <f t="shared" si="158"/>
        <v>472.32815471059837</v>
      </c>
      <c r="L554" s="15">
        <f t="shared" si="157"/>
        <v>392.00767999999999</v>
      </c>
      <c r="M554" s="47">
        <f t="shared" si="162"/>
        <v>260.77575999999999</v>
      </c>
      <c r="N554" s="15">
        <f t="shared" si="163"/>
        <v>0.8299477303871251</v>
      </c>
      <c r="O554" s="4">
        <v>448.61</v>
      </c>
      <c r="Q554" s="14">
        <v>1</v>
      </c>
      <c r="R554" s="43">
        <f t="shared" si="159"/>
        <v>0</v>
      </c>
      <c r="S554" s="23">
        <f t="shared" si="148"/>
        <v>472.32815471059837</v>
      </c>
      <c r="T554" s="43">
        <f t="shared" si="149"/>
        <v>263.48408785605352</v>
      </c>
      <c r="U554" s="15">
        <f t="shared" si="150"/>
        <v>392.00767999999999</v>
      </c>
      <c r="V554" s="43">
        <f t="shared" si="160"/>
        <v>0</v>
      </c>
      <c r="W554" s="23">
        <f t="shared" si="161"/>
        <v>263.48408785605352</v>
      </c>
      <c r="X554" s="43">
        <f t="shared" si="155"/>
        <v>26.667840158135959</v>
      </c>
      <c r="Y554" s="23">
        <f t="shared" si="151"/>
        <v>130.77575999999999</v>
      </c>
      <c r="Z554" s="47">
        <f t="shared" si="152"/>
        <v>413.24607751624211</v>
      </c>
      <c r="AA554" s="6">
        <f t="shared" si="153"/>
        <v>0.94860593077158162</v>
      </c>
      <c r="AB554" s="4" t="s">
        <v>571</v>
      </c>
      <c r="AT554" s="1">
        <v>0.9</v>
      </c>
      <c r="AU554" s="1">
        <v>1</v>
      </c>
    </row>
    <row r="555" spans="2:47" x14ac:dyDescent="0.25">
      <c r="B555" s="16" t="s">
        <v>572</v>
      </c>
      <c r="C555" s="4">
        <v>187.42</v>
      </c>
      <c r="D555" s="8">
        <v>145.72999999999999</v>
      </c>
      <c r="E555" s="8">
        <v>73.98</v>
      </c>
      <c r="F555" s="15">
        <f t="shared" si="147"/>
        <v>163.43277914788084</v>
      </c>
      <c r="G555" s="8">
        <v>0.86</v>
      </c>
      <c r="H555" s="34">
        <v>314.6096</v>
      </c>
      <c r="I555" s="47">
        <f t="shared" si="154"/>
        <v>251.68768</v>
      </c>
      <c r="J555" s="15">
        <f t="shared" si="156"/>
        <v>188.76576</v>
      </c>
      <c r="K555" s="47">
        <f t="shared" si="158"/>
        <v>478.04237914788087</v>
      </c>
      <c r="L555" s="15">
        <f t="shared" si="157"/>
        <v>397.41768000000002</v>
      </c>
      <c r="M555" s="47">
        <f t="shared" si="162"/>
        <v>262.74576000000002</v>
      </c>
      <c r="N555" s="15">
        <f t="shared" si="163"/>
        <v>0.83134403420132785</v>
      </c>
      <c r="O555" s="4">
        <v>448.19</v>
      </c>
      <c r="Q555" s="14">
        <v>1</v>
      </c>
      <c r="R555" s="43">
        <f t="shared" si="159"/>
        <v>0</v>
      </c>
      <c r="S555" s="23">
        <f t="shared" si="148"/>
        <v>478.04237914788087</v>
      </c>
      <c r="T555" s="43">
        <f t="shared" si="149"/>
        <v>265.67593772260193</v>
      </c>
      <c r="U555" s="15">
        <f t="shared" si="150"/>
        <v>397.41768000000002</v>
      </c>
      <c r="V555" s="43">
        <f t="shared" si="160"/>
        <v>0</v>
      </c>
      <c r="W555" s="23">
        <f t="shared" si="161"/>
        <v>265.67593772260193</v>
      </c>
      <c r="X555" s="43">
        <f t="shared" si="155"/>
        <v>2.1918498665484094</v>
      </c>
      <c r="Y555" s="23">
        <f t="shared" si="151"/>
        <v>132.74576000000002</v>
      </c>
      <c r="Z555" s="47">
        <f t="shared" si="152"/>
        <v>419.00149065911449</v>
      </c>
      <c r="AA555" s="6">
        <f t="shared" si="153"/>
        <v>0.94848750865978582</v>
      </c>
      <c r="AB555" s="4" t="s">
        <v>572</v>
      </c>
      <c r="AT555" s="1">
        <v>0.9</v>
      </c>
      <c r="AU555" s="1">
        <v>1</v>
      </c>
    </row>
    <row r="556" spans="2:47" x14ac:dyDescent="0.25">
      <c r="B556" s="16" t="s">
        <v>573</v>
      </c>
      <c r="C556" s="4">
        <v>395.5</v>
      </c>
      <c r="D556" s="8">
        <v>171.03</v>
      </c>
      <c r="E556" s="8">
        <v>94.93</v>
      </c>
      <c r="F556" s="15">
        <f t="shared" si="147"/>
        <v>195.60921706300039</v>
      </c>
      <c r="G556" s="8">
        <v>0.86</v>
      </c>
      <c r="H556" s="34">
        <v>314.6096</v>
      </c>
      <c r="I556" s="47">
        <f t="shared" si="154"/>
        <v>251.68768</v>
      </c>
      <c r="J556" s="15">
        <f t="shared" si="156"/>
        <v>188.76576</v>
      </c>
      <c r="K556" s="47">
        <f t="shared" si="158"/>
        <v>510.21881706300042</v>
      </c>
      <c r="L556" s="15">
        <f t="shared" si="157"/>
        <v>422.71767999999997</v>
      </c>
      <c r="M556" s="47">
        <f t="shared" si="162"/>
        <v>283.69576000000001</v>
      </c>
      <c r="N556" s="15">
        <f t="shared" si="163"/>
        <v>0.82850272444539019</v>
      </c>
      <c r="O556" s="4">
        <v>445.27</v>
      </c>
      <c r="Q556" s="14">
        <v>1</v>
      </c>
      <c r="R556" s="43">
        <f t="shared" si="159"/>
        <v>0</v>
      </c>
      <c r="S556" s="23">
        <f t="shared" si="148"/>
        <v>510.21881706300042</v>
      </c>
      <c r="T556" s="43">
        <f t="shared" si="149"/>
        <v>285.71490038250562</v>
      </c>
      <c r="U556" s="15">
        <f t="shared" si="150"/>
        <v>422.71767999999997</v>
      </c>
      <c r="V556" s="43">
        <f t="shared" si="160"/>
        <v>0</v>
      </c>
      <c r="W556" s="23">
        <f t="shared" si="161"/>
        <v>285.71490038250562</v>
      </c>
      <c r="X556" s="43">
        <f t="shared" si="155"/>
        <v>20.038962659903689</v>
      </c>
      <c r="Y556" s="23">
        <f t="shared" si="151"/>
        <v>153.69576000000001</v>
      </c>
      <c r="Z556" s="47">
        <f t="shared" si="152"/>
        <v>449.79175584548011</v>
      </c>
      <c r="AA556" s="6">
        <f t="shared" si="153"/>
        <v>0.93980753205538725</v>
      </c>
      <c r="AB556" s="4" t="s">
        <v>573</v>
      </c>
      <c r="AT556" s="1">
        <v>0.9</v>
      </c>
      <c r="AU556" s="1">
        <v>1</v>
      </c>
    </row>
    <row r="557" spans="2:47" x14ac:dyDescent="0.25">
      <c r="B557" s="16" t="s">
        <v>574</v>
      </c>
      <c r="C557" s="4">
        <v>419.14</v>
      </c>
      <c r="D557" s="8">
        <v>276.37</v>
      </c>
      <c r="E557" s="8">
        <v>114.19</v>
      </c>
      <c r="F557" s="15">
        <f t="shared" si="147"/>
        <v>299.03132444611884</v>
      </c>
      <c r="G557" s="8">
        <v>0.92</v>
      </c>
      <c r="H557" s="34">
        <v>314.6096</v>
      </c>
      <c r="I557" s="47">
        <f t="shared" si="154"/>
        <v>251.68768</v>
      </c>
      <c r="J557" s="15">
        <f t="shared" si="156"/>
        <v>188.76576</v>
      </c>
      <c r="K557" s="47">
        <f t="shared" si="158"/>
        <v>613.64092444611879</v>
      </c>
      <c r="L557" s="15">
        <f t="shared" si="157"/>
        <v>528.05768</v>
      </c>
      <c r="M557" s="47">
        <f t="shared" si="162"/>
        <v>302.95576</v>
      </c>
      <c r="N557" s="15">
        <f t="shared" si="163"/>
        <v>0.86053204563667673</v>
      </c>
      <c r="O557" s="4">
        <v>445.11</v>
      </c>
      <c r="Q557" s="14">
        <v>1</v>
      </c>
      <c r="R557" s="43">
        <f t="shared" si="159"/>
        <v>0</v>
      </c>
      <c r="S557" s="23">
        <f t="shared" si="148"/>
        <v>613.64092444611879</v>
      </c>
      <c r="T557" s="43">
        <f t="shared" si="149"/>
        <v>312.58642124715664</v>
      </c>
      <c r="U557" s="15">
        <f t="shared" si="150"/>
        <v>528.05768</v>
      </c>
      <c r="V557" s="43">
        <f t="shared" si="160"/>
        <v>0</v>
      </c>
      <c r="W557" s="23">
        <f t="shared" si="161"/>
        <v>312.58642124715664</v>
      </c>
      <c r="X557" s="43">
        <f t="shared" si="155"/>
        <v>26.871520864651018</v>
      </c>
      <c r="Y557" s="23">
        <f t="shared" si="151"/>
        <v>172.95576</v>
      </c>
      <c r="Z557" s="47">
        <f t="shared" si="152"/>
        <v>555.66051535461827</v>
      </c>
      <c r="AA557" s="6">
        <f t="shared" si="153"/>
        <v>0.95032428147786896</v>
      </c>
      <c r="AB557" s="4" t="s">
        <v>574</v>
      </c>
      <c r="AT557" s="1">
        <v>0.9</v>
      </c>
      <c r="AU557" s="1">
        <v>1</v>
      </c>
    </row>
    <row r="558" spans="2:47" x14ac:dyDescent="0.25">
      <c r="B558" s="16" t="s">
        <v>575</v>
      </c>
      <c r="C558" s="4">
        <v>259.08</v>
      </c>
      <c r="D558" s="8">
        <v>231.29</v>
      </c>
      <c r="E558" s="8">
        <v>113.52</v>
      </c>
      <c r="F558" s="15">
        <f t="shared" si="147"/>
        <v>257.64676303031638</v>
      </c>
      <c r="G558" s="8">
        <v>0.89</v>
      </c>
      <c r="H558" s="34">
        <v>314.6096</v>
      </c>
      <c r="I558" s="47">
        <f t="shared" si="154"/>
        <v>251.68768</v>
      </c>
      <c r="J558" s="15">
        <f t="shared" si="156"/>
        <v>188.76576</v>
      </c>
      <c r="K558" s="47">
        <f t="shared" si="158"/>
        <v>572.25636303031638</v>
      </c>
      <c r="L558" s="15">
        <f t="shared" si="157"/>
        <v>482.97767999999996</v>
      </c>
      <c r="M558" s="47">
        <f t="shared" si="162"/>
        <v>302.28575999999998</v>
      </c>
      <c r="N558" s="15">
        <f t="shared" si="163"/>
        <v>0.84398830874059372</v>
      </c>
      <c r="O558" s="4">
        <v>442.61</v>
      </c>
      <c r="Q558" s="14">
        <v>1</v>
      </c>
      <c r="R558" s="43">
        <f t="shared" si="159"/>
        <v>0</v>
      </c>
      <c r="S558" s="23">
        <f t="shared" si="148"/>
        <v>572.25636303031638</v>
      </c>
      <c r="T558" s="43">
        <f t="shared" si="149"/>
        <v>306.93632181692493</v>
      </c>
      <c r="U558" s="15">
        <f t="shared" si="150"/>
        <v>482.97767999999996</v>
      </c>
      <c r="V558" s="43">
        <f t="shared" si="160"/>
        <v>0</v>
      </c>
      <c r="W558" s="23">
        <f t="shared" si="161"/>
        <v>306.93632181692493</v>
      </c>
      <c r="X558" s="43">
        <f t="shared" si="155"/>
        <v>-5.6500994302317054</v>
      </c>
      <c r="Y558" s="23">
        <f t="shared" si="151"/>
        <v>172.28575999999998</v>
      </c>
      <c r="Z558" s="47">
        <f t="shared" si="152"/>
        <v>512.7863321861845</v>
      </c>
      <c r="AA558" s="6">
        <f t="shared" si="153"/>
        <v>0.94186925369266372</v>
      </c>
      <c r="AB558" s="4" t="s">
        <v>575</v>
      </c>
      <c r="AT558" s="1">
        <v>0.9</v>
      </c>
      <c r="AU558" s="1">
        <v>1</v>
      </c>
    </row>
    <row r="559" spans="2:47" x14ac:dyDescent="0.25">
      <c r="B559" s="16" t="s">
        <v>576</v>
      </c>
      <c r="C559" s="4">
        <v>255.14</v>
      </c>
      <c r="D559" s="8">
        <v>239.43</v>
      </c>
      <c r="E559" s="8">
        <v>116.09</v>
      </c>
      <c r="F559" s="15">
        <f t="shared" si="147"/>
        <v>266.08948306913595</v>
      </c>
      <c r="G559" s="8">
        <v>0.89</v>
      </c>
      <c r="H559" s="34">
        <v>314.6096</v>
      </c>
      <c r="I559" s="47">
        <f t="shared" si="154"/>
        <v>251.68768</v>
      </c>
      <c r="J559" s="15">
        <f t="shared" si="156"/>
        <v>188.76576</v>
      </c>
      <c r="K559" s="47">
        <f t="shared" si="158"/>
        <v>580.6990830691359</v>
      </c>
      <c r="L559" s="15">
        <f t="shared" si="157"/>
        <v>491.11768000000001</v>
      </c>
      <c r="M559" s="47">
        <f t="shared" si="162"/>
        <v>304.85576000000003</v>
      </c>
      <c r="N559" s="15">
        <f t="shared" si="163"/>
        <v>0.84573524277724632</v>
      </c>
      <c r="O559" s="4">
        <v>444.1</v>
      </c>
      <c r="Q559" s="14">
        <v>1</v>
      </c>
      <c r="R559" s="43">
        <f t="shared" si="159"/>
        <v>0</v>
      </c>
      <c r="S559" s="23">
        <f t="shared" si="148"/>
        <v>580.6990830691359</v>
      </c>
      <c r="T559" s="43">
        <f t="shared" si="149"/>
        <v>309.86262999715342</v>
      </c>
      <c r="U559" s="15">
        <f t="shared" si="150"/>
        <v>491.11768000000001</v>
      </c>
      <c r="V559" s="43">
        <f t="shared" si="160"/>
        <v>0</v>
      </c>
      <c r="W559" s="23">
        <f t="shared" si="161"/>
        <v>309.86262999715342</v>
      </c>
      <c r="X559" s="43">
        <f t="shared" si="155"/>
        <v>2.9263081802284887</v>
      </c>
      <c r="Y559" s="23">
        <f t="shared" si="151"/>
        <v>174.85576000000003</v>
      </c>
      <c r="Z559" s="47">
        <f t="shared" si="152"/>
        <v>521.31671027673769</v>
      </c>
      <c r="AA559" s="6">
        <f t="shared" si="153"/>
        <v>0.94207162425177826</v>
      </c>
      <c r="AB559" s="4" t="s">
        <v>576</v>
      </c>
      <c r="AT559" s="1">
        <v>0.9</v>
      </c>
      <c r="AU559" s="1">
        <v>1</v>
      </c>
    </row>
    <row r="560" spans="2:47" x14ac:dyDescent="0.25">
      <c r="B560" s="16" t="s">
        <v>577</v>
      </c>
      <c r="C560" s="4">
        <v>270.95999999999998</v>
      </c>
      <c r="D560" s="8">
        <v>228.71</v>
      </c>
      <c r="E560" s="8">
        <v>115.63</v>
      </c>
      <c r="F560" s="15">
        <f t="shared" si="147"/>
        <v>256.27828819468886</v>
      </c>
      <c r="G560" s="8">
        <v>0.88</v>
      </c>
      <c r="H560" s="34">
        <v>314.6096</v>
      </c>
      <c r="I560" s="47">
        <f t="shared" si="154"/>
        <v>251.68768</v>
      </c>
      <c r="J560" s="15">
        <f t="shared" si="156"/>
        <v>188.76576</v>
      </c>
      <c r="K560" s="47">
        <f t="shared" si="158"/>
        <v>570.88788819468891</v>
      </c>
      <c r="L560" s="15">
        <f t="shared" si="157"/>
        <v>480.39768000000004</v>
      </c>
      <c r="M560" s="47">
        <f t="shared" si="162"/>
        <v>304.39576</v>
      </c>
      <c r="N560" s="15">
        <f t="shared" si="163"/>
        <v>0.84149215622555096</v>
      </c>
      <c r="O560" s="4">
        <v>443.9</v>
      </c>
      <c r="Q560" s="14">
        <v>1</v>
      </c>
      <c r="R560" s="43">
        <f t="shared" si="159"/>
        <v>0</v>
      </c>
      <c r="S560" s="23">
        <f t="shared" si="148"/>
        <v>570.88788819468891</v>
      </c>
      <c r="T560" s="43">
        <f t="shared" si="149"/>
        <v>308.43321795489084</v>
      </c>
      <c r="U560" s="15">
        <f t="shared" si="150"/>
        <v>480.39768000000004</v>
      </c>
      <c r="V560" s="43">
        <f t="shared" si="160"/>
        <v>0</v>
      </c>
      <c r="W560" s="23">
        <f t="shared" si="161"/>
        <v>308.43321795489084</v>
      </c>
      <c r="X560" s="43">
        <f t="shared" si="155"/>
        <v>-1.4294120422625838</v>
      </c>
      <c r="Y560" s="23">
        <f t="shared" si="151"/>
        <v>174.39576</v>
      </c>
      <c r="Z560" s="47">
        <f t="shared" si="152"/>
        <v>511.07319637734872</v>
      </c>
      <c r="AA560" s="6">
        <f t="shared" si="153"/>
        <v>0.93997823287390803</v>
      </c>
      <c r="AB560" s="4" t="s">
        <v>577</v>
      </c>
      <c r="AT560" s="1">
        <v>0.9</v>
      </c>
      <c r="AU560" s="1">
        <v>1</v>
      </c>
    </row>
    <row r="561" spans="2:47" x14ac:dyDescent="0.25">
      <c r="B561" s="16" t="s">
        <v>578</v>
      </c>
      <c r="C561" s="4">
        <v>260.42</v>
      </c>
      <c r="D561" s="8">
        <v>216.24</v>
      </c>
      <c r="E561" s="8">
        <v>114.53</v>
      </c>
      <c r="F561" s="15">
        <f t="shared" si="147"/>
        <v>244.69748364051478</v>
      </c>
      <c r="G561" s="8">
        <v>0.87</v>
      </c>
      <c r="H561" s="34">
        <v>314.6096</v>
      </c>
      <c r="I561" s="47">
        <f t="shared" si="154"/>
        <v>251.68768</v>
      </c>
      <c r="J561" s="15">
        <f t="shared" si="156"/>
        <v>188.76576</v>
      </c>
      <c r="K561" s="47">
        <f t="shared" si="158"/>
        <v>559.30708364051475</v>
      </c>
      <c r="L561" s="15">
        <f t="shared" si="157"/>
        <v>467.92768000000001</v>
      </c>
      <c r="M561" s="47">
        <f t="shared" si="162"/>
        <v>303.29575999999997</v>
      </c>
      <c r="N561" s="15">
        <f t="shared" si="163"/>
        <v>0.83662033556641435</v>
      </c>
      <c r="O561" s="4">
        <v>442.06</v>
      </c>
      <c r="Q561" s="14">
        <v>1</v>
      </c>
      <c r="R561" s="43">
        <f t="shared" si="159"/>
        <v>0</v>
      </c>
      <c r="S561" s="23">
        <f t="shared" si="148"/>
        <v>559.30708364051475</v>
      </c>
      <c r="T561" s="43">
        <f t="shared" si="149"/>
        <v>306.3790138052463</v>
      </c>
      <c r="U561" s="15">
        <f t="shared" si="150"/>
        <v>467.92768000000001</v>
      </c>
      <c r="V561" s="43">
        <f t="shared" si="160"/>
        <v>0</v>
      </c>
      <c r="W561" s="23">
        <f t="shared" si="161"/>
        <v>306.3790138052463</v>
      </c>
      <c r="X561" s="43">
        <f t="shared" si="155"/>
        <v>-2.0542041496445336</v>
      </c>
      <c r="Y561" s="23">
        <f t="shared" si="151"/>
        <v>173.29575999999997</v>
      </c>
      <c r="Z561" s="47">
        <f t="shared" si="152"/>
        <v>498.98670738223075</v>
      </c>
      <c r="AA561" s="6">
        <f t="shared" si="153"/>
        <v>0.93775580206300146</v>
      </c>
      <c r="AB561" s="4" t="s">
        <v>578</v>
      </c>
      <c r="AT561" s="1">
        <v>0.9</v>
      </c>
      <c r="AU561" s="1">
        <v>1</v>
      </c>
    </row>
    <row r="562" spans="2:47" x14ac:dyDescent="0.25">
      <c r="B562" s="16" t="s">
        <v>579</v>
      </c>
      <c r="C562" s="4">
        <v>327.12</v>
      </c>
      <c r="D562" s="8">
        <v>204.84</v>
      </c>
      <c r="E562" s="8">
        <v>112.95</v>
      </c>
      <c r="F562" s="15">
        <f t="shared" si="147"/>
        <v>233.91692563814189</v>
      </c>
      <c r="G562" s="8">
        <v>0.87</v>
      </c>
      <c r="H562" s="34">
        <v>314.6096</v>
      </c>
      <c r="I562" s="47">
        <f t="shared" si="154"/>
        <v>251.68768</v>
      </c>
      <c r="J562" s="15">
        <f t="shared" si="156"/>
        <v>188.76576</v>
      </c>
      <c r="K562" s="47">
        <f t="shared" si="158"/>
        <v>548.52652563814195</v>
      </c>
      <c r="L562" s="15">
        <f t="shared" si="157"/>
        <v>456.52768000000003</v>
      </c>
      <c r="M562" s="47">
        <f t="shared" si="162"/>
        <v>301.71575999999999</v>
      </c>
      <c r="N562" s="15">
        <f t="shared" si="163"/>
        <v>0.83228004237149189</v>
      </c>
      <c r="O562" s="4">
        <v>441.79</v>
      </c>
      <c r="Q562" s="14">
        <v>1</v>
      </c>
      <c r="R562" s="43">
        <f t="shared" si="159"/>
        <v>0</v>
      </c>
      <c r="S562" s="23">
        <f t="shared" si="148"/>
        <v>548.52652563814195</v>
      </c>
      <c r="T562" s="43">
        <f t="shared" si="149"/>
        <v>304.07865219786271</v>
      </c>
      <c r="U562" s="15">
        <f t="shared" si="150"/>
        <v>456.52768000000003</v>
      </c>
      <c r="V562" s="43">
        <f t="shared" si="160"/>
        <v>0</v>
      </c>
      <c r="W562" s="23">
        <f t="shared" si="161"/>
        <v>304.07865219786271</v>
      </c>
      <c r="X562" s="43">
        <f t="shared" si="155"/>
        <v>-2.3003616073835929</v>
      </c>
      <c r="Y562" s="23">
        <f t="shared" si="151"/>
        <v>171.71575999999999</v>
      </c>
      <c r="Z562" s="47">
        <f t="shared" si="152"/>
        <v>487.75385681566888</v>
      </c>
      <c r="AA562" s="6">
        <f t="shared" si="153"/>
        <v>0.93597964141271817</v>
      </c>
      <c r="AB562" s="4" t="s">
        <v>579</v>
      </c>
      <c r="AT562" s="1">
        <v>0.9</v>
      </c>
      <c r="AU562" s="1">
        <v>1</v>
      </c>
    </row>
    <row r="563" spans="2:47" x14ac:dyDescent="0.25">
      <c r="B563" s="16" t="s">
        <v>580</v>
      </c>
      <c r="C563" s="4">
        <v>395.38</v>
      </c>
      <c r="D563" s="8">
        <v>209.81</v>
      </c>
      <c r="E563" s="8">
        <v>117.62</v>
      </c>
      <c r="F563" s="15">
        <f t="shared" si="147"/>
        <v>240.53004074335499</v>
      </c>
      <c r="G563" s="8">
        <v>0.86</v>
      </c>
      <c r="H563" s="34">
        <v>314.6096</v>
      </c>
      <c r="I563" s="47">
        <f t="shared" si="154"/>
        <v>251.68768</v>
      </c>
      <c r="J563" s="15">
        <f t="shared" si="156"/>
        <v>188.76576</v>
      </c>
      <c r="K563" s="47">
        <f t="shared" si="158"/>
        <v>555.13964074335502</v>
      </c>
      <c r="L563" s="15">
        <f t="shared" si="157"/>
        <v>461.49768</v>
      </c>
      <c r="M563" s="47">
        <f t="shared" si="162"/>
        <v>306.38576</v>
      </c>
      <c r="N563" s="15">
        <f t="shared" si="163"/>
        <v>0.83131818758616383</v>
      </c>
      <c r="O563" s="4">
        <v>441.28</v>
      </c>
      <c r="Q563" s="14">
        <v>1</v>
      </c>
      <c r="R563" s="43">
        <f t="shared" si="159"/>
        <v>0</v>
      </c>
      <c r="S563" s="23">
        <f t="shared" si="148"/>
        <v>555.13964074335502</v>
      </c>
      <c r="T563" s="43">
        <f t="shared" si="149"/>
        <v>308.54482993445032</v>
      </c>
      <c r="U563" s="15">
        <f t="shared" si="150"/>
        <v>461.49768</v>
      </c>
      <c r="V563" s="43">
        <f t="shared" si="160"/>
        <v>0</v>
      </c>
      <c r="W563" s="23">
        <f t="shared" si="161"/>
        <v>308.54482993445032</v>
      </c>
      <c r="X563" s="43">
        <f t="shared" si="155"/>
        <v>4.4661777365876105</v>
      </c>
      <c r="Y563" s="23">
        <f t="shared" si="151"/>
        <v>176.38576</v>
      </c>
      <c r="Z563" s="47">
        <f t="shared" si="152"/>
        <v>494.05672242786051</v>
      </c>
      <c r="AA563" s="6">
        <f t="shared" si="153"/>
        <v>0.93409857421257014</v>
      </c>
      <c r="AB563" s="4" t="s">
        <v>580</v>
      </c>
      <c r="AT563" s="1">
        <v>0.9</v>
      </c>
      <c r="AU563" s="1">
        <v>1</v>
      </c>
    </row>
    <row r="564" spans="2:47" x14ac:dyDescent="0.25">
      <c r="B564" s="16" t="s">
        <v>581</v>
      </c>
      <c r="C564" s="4">
        <v>318.39999999999998</v>
      </c>
      <c r="D564" s="8">
        <v>245.77</v>
      </c>
      <c r="E564" s="8">
        <v>118.97</v>
      </c>
      <c r="F564" s="15">
        <f t="shared" si="147"/>
        <v>273.0508264041697</v>
      </c>
      <c r="G564" s="8">
        <v>0.89</v>
      </c>
      <c r="H564" s="34">
        <v>314.6096</v>
      </c>
      <c r="I564" s="47">
        <f t="shared" si="154"/>
        <v>251.68768</v>
      </c>
      <c r="J564" s="15">
        <f t="shared" si="156"/>
        <v>188.76576</v>
      </c>
      <c r="K564" s="47">
        <f t="shared" si="158"/>
        <v>587.6604264041697</v>
      </c>
      <c r="L564" s="15">
        <f t="shared" si="157"/>
        <v>497.45767999999998</v>
      </c>
      <c r="M564" s="47">
        <f t="shared" si="162"/>
        <v>307.73576000000003</v>
      </c>
      <c r="N564" s="15">
        <f t="shared" si="163"/>
        <v>0.84650532458666561</v>
      </c>
      <c r="O564" s="4">
        <v>441.28</v>
      </c>
      <c r="Q564" s="14">
        <v>1</v>
      </c>
      <c r="R564" s="43">
        <f t="shared" si="159"/>
        <v>0</v>
      </c>
      <c r="S564" s="23">
        <f t="shared" si="148"/>
        <v>587.6604264041697</v>
      </c>
      <c r="T564" s="43">
        <f t="shared" si="149"/>
        <v>312.85880740447141</v>
      </c>
      <c r="U564" s="15">
        <f t="shared" si="150"/>
        <v>497.45767999999998</v>
      </c>
      <c r="V564" s="43">
        <f t="shared" si="160"/>
        <v>0</v>
      </c>
      <c r="W564" s="23">
        <f t="shared" si="161"/>
        <v>312.85880740447141</v>
      </c>
      <c r="X564" s="43">
        <f t="shared" si="155"/>
        <v>4.3139774700210864</v>
      </c>
      <c r="Y564" s="23">
        <f t="shared" si="151"/>
        <v>177.73576000000003</v>
      </c>
      <c r="Z564" s="47">
        <f t="shared" si="152"/>
        <v>528.25575602520416</v>
      </c>
      <c r="AA564" s="6">
        <f t="shared" si="153"/>
        <v>0.94169855098799005</v>
      </c>
      <c r="AB564" s="4" t="s">
        <v>581</v>
      </c>
      <c r="AT564" s="1">
        <v>0.9</v>
      </c>
      <c r="AU564" s="1">
        <v>1</v>
      </c>
    </row>
    <row r="565" spans="2:47" x14ac:dyDescent="0.25">
      <c r="B565" s="16" t="s">
        <v>582</v>
      </c>
      <c r="C565" s="4">
        <v>389.68</v>
      </c>
      <c r="D565" s="8">
        <v>264.52999999999997</v>
      </c>
      <c r="E565" s="8">
        <v>121.82</v>
      </c>
      <c r="F565" s="15">
        <f t="shared" si="147"/>
        <v>291.23226692796248</v>
      </c>
      <c r="G565" s="8">
        <v>0.9</v>
      </c>
      <c r="H565" s="34">
        <v>314.6096</v>
      </c>
      <c r="I565" s="47">
        <f t="shared" si="154"/>
        <v>251.68768</v>
      </c>
      <c r="J565" s="15">
        <f t="shared" si="156"/>
        <v>188.76576</v>
      </c>
      <c r="K565" s="47">
        <f t="shared" si="158"/>
        <v>605.84186692796243</v>
      </c>
      <c r="L565" s="15">
        <f t="shared" si="157"/>
        <v>516.21767999999997</v>
      </c>
      <c r="M565" s="47">
        <f t="shared" si="162"/>
        <v>310.58575999999999</v>
      </c>
      <c r="N565" s="15">
        <f t="shared" si="163"/>
        <v>0.85206669954584169</v>
      </c>
      <c r="O565" s="4">
        <v>441.29</v>
      </c>
      <c r="Q565" s="14">
        <v>1</v>
      </c>
      <c r="R565" s="43">
        <f t="shared" si="159"/>
        <v>0</v>
      </c>
      <c r="S565" s="23">
        <f t="shared" si="148"/>
        <v>605.84186692796243</v>
      </c>
      <c r="T565" s="43">
        <f t="shared" si="149"/>
        <v>317.11776137292685</v>
      </c>
      <c r="U565" s="15">
        <f t="shared" si="150"/>
        <v>516.21767999999997</v>
      </c>
      <c r="V565" s="43">
        <f t="shared" si="160"/>
        <v>0</v>
      </c>
      <c r="W565" s="23">
        <f t="shared" si="161"/>
        <v>317.11776137292685</v>
      </c>
      <c r="X565" s="43">
        <f t="shared" si="155"/>
        <v>4.2589539684554438</v>
      </c>
      <c r="Y565" s="23">
        <f t="shared" si="151"/>
        <v>180.58575999999999</v>
      </c>
      <c r="Z565" s="47">
        <f t="shared" si="152"/>
        <v>546.89296014792512</v>
      </c>
      <c r="AA565" s="6">
        <f t="shared" si="153"/>
        <v>0.943909901236198</v>
      </c>
      <c r="AB565" s="4" t="s">
        <v>582</v>
      </c>
      <c r="AT565" s="1">
        <v>0.9</v>
      </c>
      <c r="AU565" s="1">
        <v>1</v>
      </c>
    </row>
    <row r="566" spans="2:47" x14ac:dyDescent="0.25">
      <c r="B566" s="16" t="s">
        <v>583</v>
      </c>
      <c r="C566" s="4">
        <v>356.28</v>
      </c>
      <c r="D566" s="8">
        <v>234.11</v>
      </c>
      <c r="E566" s="8">
        <v>124.14</v>
      </c>
      <c r="F566" s="15">
        <f t="shared" si="147"/>
        <v>264.98722931492381</v>
      </c>
      <c r="G566" s="8">
        <v>0.87</v>
      </c>
      <c r="H566" s="34">
        <v>314.6096</v>
      </c>
      <c r="I566" s="47">
        <f t="shared" si="154"/>
        <v>251.68768</v>
      </c>
      <c r="J566" s="15">
        <f t="shared" si="156"/>
        <v>188.76576</v>
      </c>
      <c r="K566" s="47">
        <f t="shared" si="158"/>
        <v>579.59682931492375</v>
      </c>
      <c r="L566" s="15">
        <f t="shared" si="157"/>
        <v>485.79768000000001</v>
      </c>
      <c r="M566" s="47">
        <f t="shared" si="162"/>
        <v>312.90575999999999</v>
      </c>
      <c r="N566" s="15">
        <f t="shared" si="163"/>
        <v>0.83816483360374283</v>
      </c>
      <c r="O566" s="4">
        <v>440.66</v>
      </c>
      <c r="Q566" s="14">
        <v>1</v>
      </c>
      <c r="R566" s="43">
        <f t="shared" si="159"/>
        <v>0</v>
      </c>
      <c r="S566" s="23">
        <f t="shared" si="148"/>
        <v>579.59682931492375</v>
      </c>
      <c r="T566" s="43">
        <f t="shared" si="149"/>
        <v>316.12196801002364</v>
      </c>
      <c r="U566" s="15">
        <f t="shared" si="150"/>
        <v>485.79768000000001</v>
      </c>
      <c r="V566" s="43">
        <f t="shared" si="160"/>
        <v>0</v>
      </c>
      <c r="W566" s="23">
        <f t="shared" si="161"/>
        <v>316.12196801002364</v>
      </c>
      <c r="X566" s="43">
        <f t="shared" si="155"/>
        <v>-0.99579336290321407</v>
      </c>
      <c r="Y566" s="23">
        <f t="shared" si="151"/>
        <v>182.90575999999999</v>
      </c>
      <c r="Z566" s="47">
        <f t="shared" si="152"/>
        <v>519.08949414774327</v>
      </c>
      <c r="AA566" s="6">
        <f t="shared" si="153"/>
        <v>0.93586498181319822</v>
      </c>
      <c r="AB566" s="4" t="s">
        <v>583</v>
      </c>
      <c r="AT566" s="1">
        <v>0.9</v>
      </c>
      <c r="AU566" s="1">
        <v>1</v>
      </c>
    </row>
    <row r="567" spans="2:47" x14ac:dyDescent="0.25">
      <c r="B567" s="16" t="s">
        <v>584</v>
      </c>
      <c r="C567" s="4">
        <v>443.56</v>
      </c>
      <c r="D567" s="8">
        <v>252.69</v>
      </c>
      <c r="E567" s="8">
        <v>123.04</v>
      </c>
      <c r="F567" s="15">
        <f t="shared" si="147"/>
        <v>281.05351394351931</v>
      </c>
      <c r="G567" s="8">
        <v>0.89</v>
      </c>
      <c r="H567" s="34">
        <v>314.6096</v>
      </c>
      <c r="I567" s="47">
        <f t="shared" si="154"/>
        <v>251.68768</v>
      </c>
      <c r="J567" s="15">
        <f t="shared" si="156"/>
        <v>188.76576</v>
      </c>
      <c r="K567" s="47">
        <f t="shared" si="158"/>
        <v>595.66311394351931</v>
      </c>
      <c r="L567" s="15">
        <f t="shared" si="157"/>
        <v>504.37768</v>
      </c>
      <c r="M567" s="47">
        <f t="shared" si="162"/>
        <v>311.80576000000002</v>
      </c>
      <c r="N567" s="15">
        <f t="shared" si="163"/>
        <v>0.84674989636478482</v>
      </c>
      <c r="O567" s="4">
        <v>439.35</v>
      </c>
      <c r="Q567" s="14">
        <v>1</v>
      </c>
      <c r="R567" s="43">
        <f t="shared" si="159"/>
        <v>0</v>
      </c>
      <c r="S567" s="23">
        <f t="shared" si="148"/>
        <v>595.66311394351931</v>
      </c>
      <c r="T567" s="43">
        <f t="shared" si="149"/>
        <v>316.88752141841695</v>
      </c>
      <c r="U567" s="15">
        <f t="shared" si="150"/>
        <v>504.37768</v>
      </c>
      <c r="V567" s="43">
        <f t="shared" si="160"/>
        <v>0</v>
      </c>
      <c r="W567" s="23">
        <f t="shared" si="161"/>
        <v>316.88752141841695</v>
      </c>
      <c r="X567" s="43">
        <f t="shared" si="155"/>
        <v>0.7655534083933162</v>
      </c>
      <c r="Y567" s="23">
        <f t="shared" si="151"/>
        <v>181.80576000000002</v>
      </c>
      <c r="Z567" s="47">
        <f t="shared" si="152"/>
        <v>536.1438038916051</v>
      </c>
      <c r="AA567" s="6">
        <f t="shared" si="153"/>
        <v>0.94075073951982591</v>
      </c>
      <c r="AB567" s="4" t="s">
        <v>584</v>
      </c>
      <c r="AT567" s="1">
        <v>0.9</v>
      </c>
      <c r="AU567" s="1">
        <v>1</v>
      </c>
    </row>
    <row r="568" spans="2:47" x14ac:dyDescent="0.25">
      <c r="B568" s="16" t="s">
        <v>585</v>
      </c>
      <c r="C568" s="4">
        <v>262.12</v>
      </c>
      <c r="D568" s="8">
        <v>266.37</v>
      </c>
      <c r="E568" s="8">
        <v>123.17</v>
      </c>
      <c r="F568" s="15">
        <f t="shared" si="147"/>
        <v>293.46861126873517</v>
      </c>
      <c r="G568" s="8">
        <v>0.9</v>
      </c>
      <c r="H568" s="34">
        <v>314.6096</v>
      </c>
      <c r="I568" s="47">
        <f t="shared" si="154"/>
        <v>251.68768</v>
      </c>
      <c r="J568" s="15">
        <f t="shared" si="156"/>
        <v>188.76576</v>
      </c>
      <c r="K568" s="47">
        <f t="shared" si="158"/>
        <v>608.07821126873523</v>
      </c>
      <c r="L568" s="15">
        <f t="shared" si="157"/>
        <v>518.05768</v>
      </c>
      <c r="M568" s="47">
        <f t="shared" si="162"/>
        <v>311.93576000000002</v>
      </c>
      <c r="N568" s="15">
        <f t="shared" si="163"/>
        <v>0.85195895922514586</v>
      </c>
      <c r="O568" s="4">
        <v>441.07</v>
      </c>
      <c r="Q568" s="14">
        <v>1</v>
      </c>
      <c r="R568" s="43">
        <f t="shared" si="159"/>
        <v>0</v>
      </c>
      <c r="S568" s="23">
        <f t="shared" si="148"/>
        <v>608.07821126873523</v>
      </c>
      <c r="T568" s="43">
        <f t="shared" si="149"/>
        <v>318.39496103550715</v>
      </c>
      <c r="U568" s="15">
        <f t="shared" si="150"/>
        <v>518.05768</v>
      </c>
      <c r="V568" s="43">
        <f t="shared" si="160"/>
        <v>0</v>
      </c>
      <c r="W568" s="23">
        <f t="shared" si="161"/>
        <v>318.39496103550715</v>
      </c>
      <c r="X568" s="43">
        <f t="shared" si="155"/>
        <v>1.5074396170901991</v>
      </c>
      <c r="Y568" s="23">
        <f t="shared" si="151"/>
        <v>181.93576000000002</v>
      </c>
      <c r="Z568" s="47">
        <f t="shared" si="152"/>
        <v>549.07593334051717</v>
      </c>
      <c r="AA568" s="6">
        <f t="shared" si="153"/>
        <v>0.94350826277923794</v>
      </c>
      <c r="AB568" s="4" t="s">
        <v>585</v>
      </c>
      <c r="AT568" s="1">
        <v>0.9</v>
      </c>
      <c r="AU568" s="1">
        <v>1</v>
      </c>
    </row>
    <row r="569" spans="2:47" x14ac:dyDescent="0.25">
      <c r="B569" s="16" t="s">
        <v>586</v>
      </c>
      <c r="C569" s="4">
        <v>376.08</v>
      </c>
      <c r="D569" s="8">
        <v>241.82</v>
      </c>
      <c r="E569" s="8">
        <v>121.07</v>
      </c>
      <c r="F569" s="15">
        <f t="shared" si="147"/>
        <v>270.43457119976358</v>
      </c>
      <c r="G569" s="8">
        <v>0.88</v>
      </c>
      <c r="H569" s="34">
        <v>314.6096</v>
      </c>
      <c r="I569" s="47">
        <f t="shared" si="154"/>
        <v>251.68768</v>
      </c>
      <c r="J569" s="15">
        <f t="shared" si="156"/>
        <v>188.76576</v>
      </c>
      <c r="K569" s="47">
        <f t="shared" si="158"/>
        <v>585.04417119976358</v>
      </c>
      <c r="L569" s="15">
        <f t="shared" si="157"/>
        <v>493.50767999999999</v>
      </c>
      <c r="M569" s="47">
        <f t="shared" si="162"/>
        <v>309.83575999999999</v>
      </c>
      <c r="N569" s="15">
        <f t="shared" si="163"/>
        <v>0.84353917925197408</v>
      </c>
      <c r="O569" s="4">
        <v>440.39</v>
      </c>
      <c r="Q569" s="14">
        <v>1</v>
      </c>
      <c r="R569" s="43">
        <f t="shared" si="159"/>
        <v>0</v>
      </c>
      <c r="S569" s="23">
        <f t="shared" si="148"/>
        <v>585.04417119976358</v>
      </c>
      <c r="T569" s="43">
        <f t="shared" si="149"/>
        <v>314.20829402776093</v>
      </c>
      <c r="U569" s="15">
        <f t="shared" si="150"/>
        <v>493.50767999999999</v>
      </c>
      <c r="V569" s="43">
        <f t="shared" si="160"/>
        <v>0</v>
      </c>
      <c r="W569" s="23">
        <f t="shared" si="161"/>
        <v>314.20829402776093</v>
      </c>
      <c r="X569" s="43">
        <f t="shared" si="155"/>
        <v>-4.1866670077462231</v>
      </c>
      <c r="Y569" s="23">
        <f t="shared" si="151"/>
        <v>179.83575999999999</v>
      </c>
      <c r="Z569" s="47">
        <f t="shared" si="152"/>
        <v>525.25301597778571</v>
      </c>
      <c r="AA569" s="6">
        <f t="shared" si="153"/>
        <v>0.93956182066143856</v>
      </c>
      <c r="AB569" s="4" t="s">
        <v>586</v>
      </c>
      <c r="AT569" s="1">
        <v>0.9</v>
      </c>
      <c r="AU569" s="1">
        <v>1</v>
      </c>
    </row>
    <row r="570" spans="2:47" x14ac:dyDescent="0.25">
      <c r="B570" s="16" t="s">
        <v>587</v>
      </c>
      <c r="C570" s="4">
        <v>434.66</v>
      </c>
      <c r="D570" s="8">
        <v>261.58</v>
      </c>
      <c r="E570" s="8">
        <v>120.77</v>
      </c>
      <c r="F570" s="15">
        <f t="shared" si="147"/>
        <v>288.11367426764036</v>
      </c>
      <c r="G570" s="8">
        <v>0.9</v>
      </c>
      <c r="H570" s="34">
        <v>314.6096</v>
      </c>
      <c r="I570" s="47">
        <f t="shared" si="154"/>
        <v>251.68768</v>
      </c>
      <c r="J570" s="15">
        <f t="shared" si="156"/>
        <v>188.76576</v>
      </c>
      <c r="K570" s="47">
        <f t="shared" si="158"/>
        <v>602.72327426764036</v>
      </c>
      <c r="L570" s="15">
        <f t="shared" si="157"/>
        <v>513.26767999999993</v>
      </c>
      <c r="M570" s="47">
        <f t="shared" si="162"/>
        <v>309.53575999999998</v>
      </c>
      <c r="N570" s="15">
        <f t="shared" si="163"/>
        <v>0.85158098569142437</v>
      </c>
      <c r="O570" s="4">
        <v>440.14</v>
      </c>
      <c r="Q570" s="14">
        <v>1</v>
      </c>
      <c r="R570" s="43">
        <f t="shared" si="159"/>
        <v>0</v>
      </c>
      <c r="S570" s="23">
        <f t="shared" si="148"/>
        <v>602.72327426764036</v>
      </c>
      <c r="T570" s="43">
        <f t="shared" si="149"/>
        <v>315.96144386827154</v>
      </c>
      <c r="U570" s="15">
        <f t="shared" si="150"/>
        <v>513.26767999999993</v>
      </c>
      <c r="V570" s="43">
        <f t="shared" si="160"/>
        <v>0</v>
      </c>
      <c r="W570" s="23">
        <f t="shared" si="161"/>
        <v>315.96144386827154</v>
      </c>
      <c r="X570" s="43">
        <f t="shared" si="155"/>
        <v>1.7531498405106163</v>
      </c>
      <c r="Y570" s="23">
        <f t="shared" si="151"/>
        <v>179.53575999999998</v>
      </c>
      <c r="Z570" s="47">
        <f t="shared" si="152"/>
        <v>543.76171293256755</v>
      </c>
      <c r="AA570" s="6">
        <f t="shared" si="153"/>
        <v>0.94392022790992414</v>
      </c>
      <c r="AB570" s="4" t="s">
        <v>587</v>
      </c>
      <c r="AT570" s="1">
        <v>0.9</v>
      </c>
      <c r="AU570" s="1">
        <v>1</v>
      </c>
    </row>
    <row r="571" spans="2:47" x14ac:dyDescent="0.25">
      <c r="B571" s="16" t="s">
        <v>588</v>
      </c>
      <c r="C571" s="4">
        <v>363</v>
      </c>
      <c r="D571" s="8">
        <v>236.84</v>
      </c>
      <c r="E571" s="8">
        <v>120.99</v>
      </c>
      <c r="F571" s="15">
        <f t="shared" si="147"/>
        <v>265.95444290329124</v>
      </c>
      <c r="G571" s="8">
        <v>0.88</v>
      </c>
      <c r="H571" s="34">
        <v>314.6096</v>
      </c>
      <c r="I571" s="47">
        <f t="shared" si="154"/>
        <v>251.68768</v>
      </c>
      <c r="J571" s="15">
        <f t="shared" si="156"/>
        <v>188.76576</v>
      </c>
      <c r="K571" s="47">
        <f t="shared" si="158"/>
        <v>580.56404290329124</v>
      </c>
      <c r="L571" s="15">
        <f t="shared" si="157"/>
        <v>488.52768000000003</v>
      </c>
      <c r="M571" s="47">
        <f t="shared" si="162"/>
        <v>309.75576000000001</v>
      </c>
      <c r="N571" s="15">
        <f t="shared" si="163"/>
        <v>0.84147078340740034</v>
      </c>
      <c r="O571" s="4">
        <v>440.95</v>
      </c>
      <c r="Q571" s="14">
        <v>1</v>
      </c>
      <c r="R571" s="43">
        <f t="shared" si="159"/>
        <v>0</v>
      </c>
      <c r="S571" s="23">
        <f t="shared" si="148"/>
        <v>580.56404290329124</v>
      </c>
      <c r="T571" s="43">
        <f t="shared" si="149"/>
        <v>313.68027318598172</v>
      </c>
      <c r="U571" s="15">
        <f t="shared" si="150"/>
        <v>488.52768000000003</v>
      </c>
      <c r="V571" s="43">
        <f t="shared" si="160"/>
        <v>0</v>
      </c>
      <c r="W571" s="23">
        <f t="shared" si="161"/>
        <v>313.68027318598172</v>
      </c>
      <c r="X571" s="43">
        <f t="shared" si="155"/>
        <v>-2.2811706822898259</v>
      </c>
      <c r="Y571" s="23">
        <f t="shared" si="151"/>
        <v>179.75576000000001</v>
      </c>
      <c r="Z571" s="47">
        <f t="shared" si="152"/>
        <v>520.54915942623529</v>
      </c>
      <c r="AA571" s="6">
        <f t="shared" si="153"/>
        <v>0.93848519616950243</v>
      </c>
      <c r="AB571" s="4" t="s">
        <v>588</v>
      </c>
      <c r="AT571" s="1">
        <v>0.9</v>
      </c>
      <c r="AU571" s="1">
        <v>1</v>
      </c>
    </row>
    <row r="572" spans="2:47" x14ac:dyDescent="0.25">
      <c r="B572" s="16" t="s">
        <v>589</v>
      </c>
      <c r="C572" s="4">
        <v>334.32</v>
      </c>
      <c r="D572" s="8">
        <v>255.58</v>
      </c>
      <c r="E572" s="8">
        <v>121.16</v>
      </c>
      <c r="F572" s="15">
        <f t="shared" si="147"/>
        <v>282.84427164077408</v>
      </c>
      <c r="G572" s="8">
        <v>0.89</v>
      </c>
      <c r="H572" s="34">
        <v>314.6096</v>
      </c>
      <c r="I572" s="47">
        <f t="shared" si="154"/>
        <v>251.68768</v>
      </c>
      <c r="J572" s="15">
        <f t="shared" si="156"/>
        <v>188.76576</v>
      </c>
      <c r="K572" s="47">
        <f t="shared" si="158"/>
        <v>597.45387164077408</v>
      </c>
      <c r="L572" s="15">
        <f t="shared" si="157"/>
        <v>507.26768000000004</v>
      </c>
      <c r="M572" s="47">
        <f t="shared" si="162"/>
        <v>309.92575999999997</v>
      </c>
      <c r="N572" s="15">
        <f t="shared" si="163"/>
        <v>0.84904911337657296</v>
      </c>
      <c r="O572" s="4">
        <v>440.07</v>
      </c>
      <c r="Q572" s="14">
        <v>1</v>
      </c>
      <c r="R572" s="43">
        <f t="shared" si="159"/>
        <v>0</v>
      </c>
      <c r="S572" s="23">
        <f t="shared" si="148"/>
        <v>597.45387164077408</v>
      </c>
      <c r="T572" s="43">
        <f t="shared" si="149"/>
        <v>315.64319977779991</v>
      </c>
      <c r="U572" s="15">
        <f t="shared" si="150"/>
        <v>507.26768000000004</v>
      </c>
      <c r="V572" s="43">
        <f t="shared" si="160"/>
        <v>0</v>
      </c>
      <c r="W572" s="23">
        <f t="shared" si="161"/>
        <v>315.64319977779991</v>
      </c>
      <c r="X572" s="43">
        <f t="shared" si="155"/>
        <v>1.9629265918181886</v>
      </c>
      <c r="Y572" s="23">
        <f t="shared" si="151"/>
        <v>179.92575999999997</v>
      </c>
      <c r="Z572" s="47">
        <f t="shared" si="152"/>
        <v>538.23208589247076</v>
      </c>
      <c r="AA572" s="6">
        <f t="shared" si="153"/>
        <v>0.94247015979895177</v>
      </c>
      <c r="AB572" s="4" t="s">
        <v>589</v>
      </c>
      <c r="AT572" s="1">
        <v>0.9</v>
      </c>
      <c r="AU572" s="1">
        <v>1</v>
      </c>
    </row>
    <row r="573" spans="2:47" x14ac:dyDescent="0.25">
      <c r="B573" s="16" t="s">
        <v>590</v>
      </c>
      <c r="C573" s="4">
        <v>295.04000000000002</v>
      </c>
      <c r="D573" s="8">
        <v>259.01</v>
      </c>
      <c r="E573" s="8">
        <v>120.99</v>
      </c>
      <c r="F573" s="15">
        <f t="shared" si="147"/>
        <v>285.87542776531177</v>
      </c>
      <c r="G573" s="8">
        <v>0.9</v>
      </c>
      <c r="H573" s="34">
        <v>314.6096</v>
      </c>
      <c r="I573" s="47">
        <f t="shared" si="154"/>
        <v>251.68768</v>
      </c>
      <c r="J573" s="15">
        <f t="shared" si="156"/>
        <v>188.76576</v>
      </c>
      <c r="K573" s="47">
        <f t="shared" si="158"/>
        <v>600.48502776531177</v>
      </c>
      <c r="L573" s="15">
        <f t="shared" si="157"/>
        <v>510.69767999999999</v>
      </c>
      <c r="M573" s="47">
        <f t="shared" si="162"/>
        <v>309.75576000000001</v>
      </c>
      <c r="N573" s="15">
        <f t="shared" si="163"/>
        <v>0.85047529311521242</v>
      </c>
      <c r="O573" s="4">
        <v>440.82</v>
      </c>
      <c r="Q573" s="14">
        <v>1</v>
      </c>
      <c r="R573" s="43">
        <f t="shared" si="159"/>
        <v>0</v>
      </c>
      <c r="S573" s="23">
        <f t="shared" si="148"/>
        <v>600.48502776531177</v>
      </c>
      <c r="T573" s="43">
        <f t="shared" si="149"/>
        <v>315.86412935457685</v>
      </c>
      <c r="U573" s="15">
        <f t="shared" si="150"/>
        <v>510.69767999999999</v>
      </c>
      <c r="V573" s="43">
        <f t="shared" si="160"/>
        <v>0</v>
      </c>
      <c r="W573" s="23">
        <f t="shared" si="161"/>
        <v>315.86412935457685</v>
      </c>
      <c r="X573" s="43">
        <f t="shared" si="155"/>
        <v>0.22092957677693903</v>
      </c>
      <c r="Y573" s="23">
        <f t="shared" si="151"/>
        <v>179.75576000000001</v>
      </c>
      <c r="Z573" s="47">
        <f t="shared" si="152"/>
        <v>541.40950639101266</v>
      </c>
      <c r="AA573" s="6">
        <f t="shared" si="153"/>
        <v>0.94327431264416661</v>
      </c>
      <c r="AB573" s="4" t="s">
        <v>590</v>
      </c>
      <c r="AT573" s="1">
        <v>0.9</v>
      </c>
      <c r="AU573" s="1">
        <v>1</v>
      </c>
    </row>
    <row r="574" spans="2:47" x14ac:dyDescent="0.25">
      <c r="B574" s="16" t="s">
        <v>591</v>
      </c>
      <c r="C574" s="4">
        <v>364.74</v>
      </c>
      <c r="D574" s="8">
        <v>243.36</v>
      </c>
      <c r="E574" s="8">
        <v>119.68</v>
      </c>
      <c r="F574" s="15">
        <f t="shared" si="147"/>
        <v>271.19622416250564</v>
      </c>
      <c r="G574" s="8">
        <v>0.89</v>
      </c>
      <c r="H574" s="34">
        <v>314.6096</v>
      </c>
      <c r="I574" s="47">
        <f t="shared" si="154"/>
        <v>251.68768</v>
      </c>
      <c r="J574" s="15">
        <f t="shared" si="156"/>
        <v>188.76576</v>
      </c>
      <c r="K574" s="47">
        <f t="shared" si="158"/>
        <v>585.80582416250559</v>
      </c>
      <c r="L574" s="15">
        <f t="shared" si="157"/>
        <v>495.04768000000001</v>
      </c>
      <c r="M574" s="47">
        <f t="shared" si="162"/>
        <v>308.44576000000001</v>
      </c>
      <c r="N574" s="15">
        <f t="shared" si="163"/>
        <v>0.84507128400053466</v>
      </c>
      <c r="O574" s="4">
        <v>439.75</v>
      </c>
      <c r="Q574" s="14">
        <v>1</v>
      </c>
      <c r="R574" s="43">
        <f t="shared" si="159"/>
        <v>0</v>
      </c>
      <c r="S574" s="23">
        <f t="shared" si="148"/>
        <v>585.80582416250559</v>
      </c>
      <c r="T574" s="43">
        <f t="shared" si="149"/>
        <v>313.20322180547555</v>
      </c>
      <c r="U574" s="15">
        <f t="shared" si="150"/>
        <v>495.04768000000001</v>
      </c>
      <c r="V574" s="43">
        <f t="shared" si="160"/>
        <v>0</v>
      </c>
      <c r="W574" s="23">
        <f t="shared" si="161"/>
        <v>313.20322180547555</v>
      </c>
      <c r="X574" s="43">
        <f t="shared" si="155"/>
        <v>-2.6609075491012959</v>
      </c>
      <c r="Y574" s="23">
        <f t="shared" si="151"/>
        <v>178.44576000000001</v>
      </c>
      <c r="Z574" s="47">
        <f t="shared" si="152"/>
        <v>526.22722728433575</v>
      </c>
      <c r="AA574" s="6">
        <f t="shared" si="153"/>
        <v>0.94074889008453277</v>
      </c>
      <c r="AB574" s="4" t="s">
        <v>591</v>
      </c>
      <c r="AT574" s="1">
        <v>0.9</v>
      </c>
      <c r="AU574" s="1">
        <v>1</v>
      </c>
    </row>
    <row r="575" spans="2:47" x14ac:dyDescent="0.25">
      <c r="B575" s="16" t="s">
        <v>592</v>
      </c>
      <c r="C575" s="4">
        <v>322.5</v>
      </c>
      <c r="D575" s="8">
        <v>230.48</v>
      </c>
      <c r="E575" s="8">
        <v>111.22</v>
      </c>
      <c r="F575" s="15">
        <f t="shared" si="147"/>
        <v>255.91193563411613</v>
      </c>
      <c r="G575" s="8">
        <v>0.89</v>
      </c>
      <c r="H575" s="34">
        <v>314.6096</v>
      </c>
      <c r="I575" s="47">
        <f t="shared" si="154"/>
        <v>251.68768</v>
      </c>
      <c r="J575" s="15">
        <f t="shared" si="156"/>
        <v>188.76576</v>
      </c>
      <c r="K575" s="47">
        <f t="shared" si="158"/>
        <v>570.52153563411616</v>
      </c>
      <c r="L575" s="15">
        <f t="shared" si="157"/>
        <v>482.16768000000002</v>
      </c>
      <c r="M575" s="47">
        <f t="shared" si="162"/>
        <v>299.98576000000003</v>
      </c>
      <c r="N575" s="15">
        <f t="shared" si="163"/>
        <v>0.84513493336248258</v>
      </c>
      <c r="O575" s="4">
        <v>439.8</v>
      </c>
      <c r="Q575" s="14">
        <v>1</v>
      </c>
      <c r="R575" s="43">
        <f t="shared" si="159"/>
        <v>0</v>
      </c>
      <c r="S575" s="23">
        <f t="shared" si="148"/>
        <v>570.52153563411616</v>
      </c>
      <c r="T575" s="43">
        <f t="shared" si="149"/>
        <v>304.97401690263325</v>
      </c>
      <c r="U575" s="15">
        <f t="shared" si="150"/>
        <v>482.16768000000002</v>
      </c>
      <c r="V575" s="43">
        <f t="shared" si="160"/>
        <v>0</v>
      </c>
      <c r="W575" s="23">
        <f t="shared" si="161"/>
        <v>304.97401690263325</v>
      </c>
      <c r="X575" s="43">
        <f t="shared" si="155"/>
        <v>-8.229204902842298</v>
      </c>
      <c r="Y575" s="23">
        <f t="shared" si="151"/>
        <v>169.98576000000003</v>
      </c>
      <c r="Z575" s="47">
        <f t="shared" si="152"/>
        <v>511.25417381118757</v>
      </c>
      <c r="AA575" s="6">
        <f t="shared" si="153"/>
        <v>0.94310756703586429</v>
      </c>
      <c r="AB575" s="4" t="s">
        <v>592</v>
      </c>
      <c r="AT575" s="1">
        <v>0.9</v>
      </c>
      <c r="AU575" s="1">
        <v>1</v>
      </c>
    </row>
    <row r="576" spans="2:47" x14ac:dyDescent="0.25">
      <c r="B576" s="16" t="s">
        <v>593</v>
      </c>
      <c r="C576" s="4">
        <v>358.14</v>
      </c>
      <c r="D576" s="8">
        <v>236.89</v>
      </c>
      <c r="E576" s="8">
        <v>120.35</v>
      </c>
      <c r="F576" s="15">
        <f t="shared" si="147"/>
        <v>265.70847671837646</v>
      </c>
      <c r="G576" s="8">
        <v>0.88</v>
      </c>
      <c r="H576" s="34">
        <v>314.6096</v>
      </c>
      <c r="I576" s="47">
        <f t="shared" si="154"/>
        <v>251.68768</v>
      </c>
      <c r="J576" s="15">
        <f t="shared" si="156"/>
        <v>188.76576</v>
      </c>
      <c r="K576" s="47">
        <f t="shared" si="158"/>
        <v>580.31807671837646</v>
      </c>
      <c r="L576" s="15">
        <f t="shared" si="157"/>
        <v>488.57767999999999</v>
      </c>
      <c r="M576" s="47">
        <f t="shared" si="162"/>
        <v>309.11576000000002</v>
      </c>
      <c r="N576" s="15">
        <f t="shared" si="163"/>
        <v>0.84191359807856314</v>
      </c>
      <c r="O576" s="4">
        <v>439.18</v>
      </c>
      <c r="Q576" s="14">
        <v>1</v>
      </c>
      <c r="R576" s="43">
        <f t="shared" si="159"/>
        <v>0</v>
      </c>
      <c r="S576" s="23">
        <f t="shared" si="148"/>
        <v>580.31807671837646</v>
      </c>
      <c r="T576" s="43">
        <f t="shared" si="149"/>
        <v>313.14680386670574</v>
      </c>
      <c r="U576" s="15">
        <f t="shared" si="150"/>
        <v>488.57767999999999</v>
      </c>
      <c r="V576" s="43">
        <f t="shared" si="160"/>
        <v>0</v>
      </c>
      <c r="W576" s="23">
        <f t="shared" si="161"/>
        <v>313.14680386670574</v>
      </c>
      <c r="X576" s="43">
        <f t="shared" si="155"/>
        <v>8.1727869640724862</v>
      </c>
      <c r="Y576" s="23">
        <f t="shared" si="151"/>
        <v>179.11576000000002</v>
      </c>
      <c r="Z576" s="47">
        <f t="shared" si="152"/>
        <v>520.3754460719299</v>
      </c>
      <c r="AA576" s="6">
        <f t="shared" si="153"/>
        <v>0.93889456869658949</v>
      </c>
      <c r="AB576" s="4" t="s">
        <v>593</v>
      </c>
      <c r="AT576" s="1">
        <v>0.9</v>
      </c>
      <c r="AU576" s="1">
        <v>1</v>
      </c>
    </row>
    <row r="577" spans="2:47" x14ac:dyDescent="0.25">
      <c r="B577" s="16" t="s">
        <v>594</v>
      </c>
      <c r="C577" s="4">
        <v>286.44</v>
      </c>
      <c r="D577" s="8">
        <v>235.82</v>
      </c>
      <c r="E577" s="8">
        <v>120.87</v>
      </c>
      <c r="F577" s="15">
        <f t="shared" si="147"/>
        <v>264.99175326790834</v>
      </c>
      <c r="G577" s="8">
        <v>0.88</v>
      </c>
      <c r="H577" s="34">
        <v>314.6096</v>
      </c>
      <c r="I577" s="47">
        <f t="shared" si="154"/>
        <v>251.68768</v>
      </c>
      <c r="J577" s="15">
        <f t="shared" si="156"/>
        <v>188.76576</v>
      </c>
      <c r="K577" s="47">
        <f t="shared" si="158"/>
        <v>579.60135326790828</v>
      </c>
      <c r="L577" s="15">
        <f t="shared" si="157"/>
        <v>487.50767999999999</v>
      </c>
      <c r="M577" s="47">
        <f t="shared" si="162"/>
        <v>309.63576</v>
      </c>
      <c r="N577" s="15">
        <f t="shared" si="163"/>
        <v>0.84110859515999103</v>
      </c>
      <c r="O577" s="4">
        <v>440.11</v>
      </c>
      <c r="Q577" s="14">
        <v>1</v>
      </c>
      <c r="R577" s="43">
        <f t="shared" si="159"/>
        <v>0</v>
      </c>
      <c r="S577" s="23">
        <f t="shared" si="148"/>
        <v>579.60135326790828</v>
      </c>
      <c r="T577" s="43">
        <f t="shared" si="149"/>
        <v>313.48682691782795</v>
      </c>
      <c r="U577" s="15">
        <f t="shared" si="150"/>
        <v>487.50767999999999</v>
      </c>
      <c r="V577" s="43">
        <f t="shared" si="160"/>
        <v>0</v>
      </c>
      <c r="W577" s="23">
        <f t="shared" si="161"/>
        <v>313.48682691782795</v>
      </c>
      <c r="X577" s="43">
        <f t="shared" si="155"/>
        <v>0.3400230511222162</v>
      </c>
      <c r="Y577" s="23">
        <f t="shared" si="151"/>
        <v>179.63576</v>
      </c>
      <c r="Z577" s="47">
        <f t="shared" si="152"/>
        <v>519.55052144113949</v>
      </c>
      <c r="AA577" s="6">
        <f t="shared" si="153"/>
        <v>0.93832584105149497</v>
      </c>
      <c r="AB577" s="4" t="s">
        <v>594</v>
      </c>
      <c r="AT577" s="1">
        <v>0.9</v>
      </c>
      <c r="AU577" s="1">
        <v>1</v>
      </c>
    </row>
    <row r="578" spans="2:47" ht="15.75" thickBot="1" x14ac:dyDescent="0.3">
      <c r="B578" s="20" t="s">
        <v>595</v>
      </c>
      <c r="C578" s="17">
        <v>421.14</v>
      </c>
      <c r="D578" s="9">
        <v>204.23</v>
      </c>
      <c r="E578" s="9">
        <v>117.63</v>
      </c>
      <c r="F578" s="19">
        <f t="shared" si="147"/>
        <v>235.68349496729718</v>
      </c>
      <c r="G578" s="9">
        <v>0.86</v>
      </c>
      <c r="H578" s="34">
        <v>314.6096</v>
      </c>
      <c r="I578" s="48">
        <f t="shared" si="154"/>
        <v>251.68768</v>
      </c>
      <c r="J578" s="19">
        <f t="shared" si="156"/>
        <v>188.76576</v>
      </c>
      <c r="K578" s="48">
        <f t="shared" si="158"/>
        <v>550.29309496729718</v>
      </c>
      <c r="L578" s="19">
        <f t="shared" si="157"/>
        <v>455.91768000000002</v>
      </c>
      <c r="M578" s="48">
        <f t="shared" si="162"/>
        <v>306.39576</v>
      </c>
      <c r="N578" s="19">
        <f t="shared" si="163"/>
        <v>0.82849972890736401</v>
      </c>
      <c r="O578" s="17">
        <v>440.1</v>
      </c>
      <c r="Q578" s="18">
        <v>1</v>
      </c>
      <c r="R578" s="44">
        <f t="shared" si="159"/>
        <v>0</v>
      </c>
      <c r="S578" s="24">
        <f t="shared" si="148"/>
        <v>550.29309496729718</v>
      </c>
      <c r="T578" s="44">
        <f t="shared" si="149"/>
        <v>308.1583350034594</v>
      </c>
      <c r="U578" s="19">
        <f t="shared" si="150"/>
        <v>455.91768000000002</v>
      </c>
      <c r="V578" s="44">
        <f t="shared" si="160"/>
        <v>0</v>
      </c>
      <c r="W578" s="24">
        <f t="shared" si="161"/>
        <v>308.1583350034594</v>
      </c>
      <c r="X578" s="43">
        <f t="shared" si="155"/>
        <v>-5.3284919143685556</v>
      </c>
      <c r="Y578" s="24">
        <f t="shared" si="151"/>
        <v>176.39576</v>
      </c>
      <c r="Z578" s="47">
        <f t="shared" si="152"/>
        <v>488.85211985073772</v>
      </c>
      <c r="AA578" s="6">
        <f t="shared" si="153"/>
        <v>0.93262903337558678</v>
      </c>
      <c r="AB578" s="17" t="s">
        <v>595</v>
      </c>
      <c r="AT578" s="1">
        <v>0.9</v>
      </c>
      <c r="AU578" s="1">
        <v>1</v>
      </c>
    </row>
    <row r="579" spans="2:47" ht="15.75" thickBot="1" x14ac:dyDescent="0.3">
      <c r="B579" s="29" t="s">
        <v>596</v>
      </c>
      <c r="C579" s="96">
        <f>AVERAGE(C4:C578)</f>
        <v>322.93749565217394</v>
      </c>
      <c r="D579" s="44">
        <f t="shared" ref="D579:AA579" si="164">AVERAGE(D4:D578)</f>
        <v>225.02646956521724</v>
      </c>
      <c r="E579" s="44">
        <f t="shared" si="164"/>
        <v>110.88253913043475</v>
      </c>
      <c r="F579" s="24">
        <f t="shared" si="164"/>
        <v>251.0823115528753</v>
      </c>
      <c r="G579" s="44">
        <f t="shared" si="164"/>
        <v>0.88965217391304285</v>
      </c>
      <c r="H579" s="24">
        <f t="shared" si="164"/>
        <v>314.60959999999812</v>
      </c>
      <c r="I579" s="44">
        <f t="shared" si="164"/>
        <v>251.68768000000193</v>
      </c>
      <c r="J579" s="24">
        <f t="shared" si="164"/>
        <v>188.76575999999835</v>
      </c>
      <c r="K579" s="44">
        <f t="shared" si="164"/>
        <v>565.69191155287581</v>
      </c>
      <c r="L579" s="24">
        <f t="shared" si="164"/>
        <v>476.71414956521738</v>
      </c>
      <c r="M579" s="44">
        <f t="shared" si="164"/>
        <v>299.64829913043491</v>
      </c>
      <c r="N579" s="24">
        <f t="shared" si="164"/>
        <v>0.84217533030361835</v>
      </c>
      <c r="O579" s="44">
        <f t="shared" si="164"/>
        <v>446.96483478260853</v>
      </c>
      <c r="Q579" s="49">
        <f t="shared" si="164"/>
        <v>1</v>
      </c>
      <c r="R579" s="27">
        <f t="shared" si="164"/>
        <v>0</v>
      </c>
      <c r="S579" s="50">
        <f t="shared" si="164"/>
        <v>565.69191155287581</v>
      </c>
      <c r="T579" s="27">
        <f t="shared" si="164"/>
        <v>304.37608017057801</v>
      </c>
      <c r="U579" s="50">
        <f t="shared" si="164"/>
        <v>476.71414956521738</v>
      </c>
      <c r="V579" s="27">
        <f t="shared" si="164"/>
        <v>0</v>
      </c>
      <c r="W579" s="50">
        <f t="shared" si="164"/>
        <v>304.37608017057801</v>
      </c>
      <c r="X579" s="27">
        <f t="shared" si="164"/>
        <v>9.544247687451015E-3</v>
      </c>
      <c r="Y579" s="50">
        <f t="shared" si="164"/>
        <v>169.64829913043476</v>
      </c>
      <c r="Z579" s="28">
        <f t="shared" si="164"/>
        <v>506.10259429689285</v>
      </c>
      <c r="AA579" s="36">
        <f t="shared" si="164"/>
        <v>0.94205983955481454</v>
      </c>
    </row>
    <row r="580" spans="2:47" ht="15.75" thickBot="1" x14ac:dyDescent="0.3">
      <c r="B580" s="26" t="s">
        <v>597</v>
      </c>
      <c r="C580" s="49">
        <f>MIN(C4:C578)</f>
        <v>21.62</v>
      </c>
      <c r="D580" s="27">
        <f t="shared" ref="D580:AA580" si="165">MIN(D4:D578)</f>
        <v>13.48</v>
      </c>
      <c r="E580" s="27">
        <f t="shared" si="165"/>
        <v>7.69</v>
      </c>
      <c r="F580" s="50">
        <f t="shared" si="165"/>
        <v>17.512932364398601</v>
      </c>
      <c r="G580" s="27">
        <f t="shared" si="165"/>
        <v>0.77</v>
      </c>
      <c r="H580" s="50">
        <f t="shared" si="165"/>
        <v>314.6096</v>
      </c>
      <c r="I580" s="27">
        <f t="shared" si="165"/>
        <v>251.68768</v>
      </c>
      <c r="J580" s="50">
        <f t="shared" si="165"/>
        <v>188.76576</v>
      </c>
      <c r="K580" s="27">
        <f t="shared" si="165"/>
        <v>332.12253236439858</v>
      </c>
      <c r="L580" s="50">
        <f t="shared" si="165"/>
        <v>265.16768000000002</v>
      </c>
      <c r="M580" s="27">
        <f t="shared" si="165"/>
        <v>196.45576</v>
      </c>
      <c r="N580" s="50">
        <f t="shared" si="165"/>
        <v>0.79840316196632821</v>
      </c>
      <c r="O580" s="27">
        <f t="shared" si="165"/>
        <v>433.06</v>
      </c>
      <c r="Q580" s="49">
        <f t="shared" si="165"/>
        <v>1</v>
      </c>
      <c r="R580" s="27">
        <f t="shared" si="165"/>
        <v>0</v>
      </c>
      <c r="S580" s="50">
        <f t="shared" si="165"/>
        <v>332.12253236439858</v>
      </c>
      <c r="T580" s="27">
        <f t="shared" si="165"/>
        <v>199.97869383401465</v>
      </c>
      <c r="U580" s="50">
        <f t="shared" si="165"/>
        <v>265.16768000000002</v>
      </c>
      <c r="V580" s="27">
        <f t="shared" si="165"/>
        <v>0</v>
      </c>
      <c r="W580" s="50">
        <f t="shared" si="165"/>
        <v>199.97869383401465</v>
      </c>
      <c r="X580" s="27">
        <f t="shared" si="165"/>
        <v>-102.26149726436518</v>
      </c>
      <c r="Y580" s="50">
        <f t="shared" si="165"/>
        <v>66.455759999999998</v>
      </c>
      <c r="Z580" s="28">
        <f t="shared" si="165"/>
        <v>274.23768497155896</v>
      </c>
      <c r="AA580" s="36">
        <f t="shared" si="165"/>
        <v>0.92648823728526264</v>
      </c>
    </row>
    <row r="581" spans="2:47" ht="15.75" thickBot="1" x14ac:dyDescent="0.3">
      <c r="B581" s="29" t="s">
        <v>598</v>
      </c>
      <c r="C581" s="49">
        <f>MAX(C4:C578)</f>
        <v>489.24</v>
      </c>
      <c r="D581" s="27">
        <f t="shared" ref="D581:AA581" si="166">MAX(D4:D578)</f>
        <v>291.55</v>
      </c>
      <c r="E581" s="27">
        <f t="shared" si="166"/>
        <v>129.38999999999999</v>
      </c>
      <c r="F581" s="50">
        <f t="shared" si="166"/>
        <v>315.39037176172644</v>
      </c>
      <c r="G581" s="27">
        <f t="shared" si="166"/>
        <v>0.99</v>
      </c>
      <c r="H581" s="50">
        <f t="shared" si="166"/>
        <v>314.6096</v>
      </c>
      <c r="I581" s="27">
        <f t="shared" si="166"/>
        <v>251.68768</v>
      </c>
      <c r="J581" s="50">
        <f t="shared" si="166"/>
        <v>188.76576</v>
      </c>
      <c r="K581" s="27">
        <f t="shared" si="166"/>
        <v>629.99997176172644</v>
      </c>
      <c r="L581" s="50">
        <f t="shared" si="166"/>
        <v>543.23767999999995</v>
      </c>
      <c r="M581" s="27">
        <f t="shared" si="166"/>
        <v>318.15575999999999</v>
      </c>
      <c r="N581" s="50">
        <f t="shared" si="166"/>
        <v>0.86705419935033679</v>
      </c>
      <c r="O581" s="27">
        <f t="shared" si="166"/>
        <v>466.33</v>
      </c>
      <c r="Q581" s="49">
        <f t="shared" si="166"/>
        <v>1</v>
      </c>
      <c r="R581" s="27">
        <f t="shared" si="166"/>
        <v>0</v>
      </c>
      <c r="S581" s="50">
        <f t="shared" si="166"/>
        <v>629.99997176172644</v>
      </c>
      <c r="T581" s="27">
        <f t="shared" si="166"/>
        <v>321.88051387784509</v>
      </c>
      <c r="U581" s="50">
        <f t="shared" si="166"/>
        <v>543.23767999999995</v>
      </c>
      <c r="V581" s="27">
        <f t="shared" si="166"/>
        <v>0</v>
      </c>
      <c r="W581" s="50">
        <f t="shared" si="166"/>
        <v>321.88051387784509</v>
      </c>
      <c r="X581" s="27">
        <f t="shared" si="166"/>
        <v>33.355672211227159</v>
      </c>
      <c r="Y581" s="50">
        <f t="shared" si="166"/>
        <v>188.15575999999999</v>
      </c>
      <c r="Z581" s="28">
        <f t="shared" si="166"/>
        <v>571.98613808462176</v>
      </c>
      <c r="AA581" s="36">
        <f t="shared" si="166"/>
        <v>0.98112498580382324</v>
      </c>
    </row>
    <row r="582" spans="2:47" ht="15.75" thickBot="1" x14ac:dyDescent="0.3">
      <c r="C582" s="41" t="s">
        <v>1</v>
      </c>
      <c r="D582" s="2" t="s">
        <v>2</v>
      </c>
      <c r="E582" s="2" t="s">
        <v>3</v>
      </c>
      <c r="F582" s="39" t="s">
        <v>4</v>
      </c>
      <c r="G582" s="2" t="s">
        <v>5</v>
      </c>
      <c r="H582" s="39" t="s">
        <v>647</v>
      </c>
      <c r="I582" s="2" t="s">
        <v>648</v>
      </c>
      <c r="J582" s="39" t="s">
        <v>649</v>
      </c>
      <c r="K582" s="2" t="s">
        <v>650</v>
      </c>
      <c r="L582" s="39" t="s">
        <v>651</v>
      </c>
      <c r="M582" s="2" t="s">
        <v>652</v>
      </c>
      <c r="N582" s="39" t="s">
        <v>653</v>
      </c>
      <c r="O582" s="2" t="s">
        <v>6</v>
      </c>
      <c r="Q582" s="41" t="s">
        <v>7</v>
      </c>
      <c r="R582" s="2" t="s">
        <v>8</v>
      </c>
      <c r="S582" s="39" t="s">
        <v>9</v>
      </c>
      <c r="T582" s="2" t="s">
        <v>10</v>
      </c>
      <c r="U582" s="39" t="s">
        <v>11</v>
      </c>
      <c r="V582" s="2" t="s">
        <v>12</v>
      </c>
      <c r="W582" s="39" t="s">
        <v>13</v>
      </c>
      <c r="X582" s="2" t="s">
        <v>14</v>
      </c>
      <c r="Y582" s="39" t="s">
        <v>15</v>
      </c>
      <c r="Z582" s="2" t="s">
        <v>16</v>
      </c>
      <c r="AA582" s="37" t="s">
        <v>17</v>
      </c>
    </row>
  </sheetData>
  <mergeCells count="2">
    <mergeCell ref="Q2:AC2"/>
    <mergeCell ref="C2:O2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80"/>
  <sheetViews>
    <sheetView showGridLines="0" zoomScale="80" zoomScaleNormal="80" workbookViewId="0">
      <selection activeCell="U585" sqref="U585"/>
    </sheetView>
  </sheetViews>
  <sheetFormatPr baseColWidth="10" defaultRowHeight="15" x14ac:dyDescent="0.25"/>
  <cols>
    <col min="1" max="1" width="3.42578125" customWidth="1"/>
    <col min="2" max="2" width="22.7109375" bestFit="1" customWidth="1"/>
    <col min="3" max="16" width="13.28515625" customWidth="1"/>
    <col min="18" max="18" width="12.5703125" customWidth="1"/>
    <col min="20" max="22" width="12.5703125" customWidth="1"/>
  </cols>
  <sheetData>
    <row r="1" spans="2:22" ht="15.75" thickBot="1" x14ac:dyDescent="0.3"/>
    <row r="2" spans="2:22" ht="27" thickBot="1" x14ac:dyDescent="0.3">
      <c r="B2" s="31" t="s">
        <v>643</v>
      </c>
      <c r="C2" s="140" t="s">
        <v>599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2"/>
    </row>
    <row r="3" spans="2:22" ht="15.75" thickBot="1" x14ac:dyDescent="0.3">
      <c r="B3" s="97" t="s">
        <v>0</v>
      </c>
      <c r="C3" s="98" t="s">
        <v>600</v>
      </c>
      <c r="D3" s="98" t="s">
        <v>601</v>
      </c>
      <c r="E3" s="98" t="s">
        <v>602</v>
      </c>
      <c r="F3" s="98" t="s">
        <v>603</v>
      </c>
      <c r="G3" s="98" t="s">
        <v>604</v>
      </c>
      <c r="H3" s="98" t="s">
        <v>605</v>
      </c>
      <c r="I3" s="98" t="s">
        <v>606</v>
      </c>
      <c r="J3" s="98" t="s">
        <v>607</v>
      </c>
      <c r="K3" s="98" t="s">
        <v>608</v>
      </c>
      <c r="L3" s="98" t="s">
        <v>609</v>
      </c>
      <c r="M3" s="98" t="s">
        <v>610</v>
      </c>
      <c r="N3" s="98" t="s">
        <v>611</v>
      </c>
      <c r="O3" s="98" t="s">
        <v>612</v>
      </c>
      <c r="P3" s="98" t="s">
        <v>613</v>
      </c>
      <c r="Q3" s="98" t="s">
        <v>1</v>
      </c>
      <c r="R3" s="98" t="s">
        <v>614</v>
      </c>
      <c r="S3" s="98" t="s">
        <v>615</v>
      </c>
      <c r="T3" s="98" t="s">
        <v>616</v>
      </c>
      <c r="U3" s="98" t="s">
        <v>617</v>
      </c>
      <c r="V3" s="99" t="s">
        <v>618</v>
      </c>
    </row>
    <row r="4" spans="2:22" x14ac:dyDescent="0.25">
      <c r="B4" s="13" t="s">
        <v>20</v>
      </c>
      <c r="C4" s="10">
        <v>0.9</v>
      </c>
      <c r="D4" s="7">
        <v>11.3</v>
      </c>
      <c r="E4" s="11">
        <v>6.3</v>
      </c>
      <c r="F4" s="7">
        <v>0.2</v>
      </c>
      <c r="G4" s="11">
        <v>2.5</v>
      </c>
      <c r="H4" s="7">
        <v>0.1</v>
      </c>
      <c r="I4" s="11">
        <v>0.2</v>
      </c>
      <c r="J4" s="7">
        <v>2.4</v>
      </c>
      <c r="K4" s="11">
        <v>1</v>
      </c>
      <c r="L4" s="7">
        <v>0.1</v>
      </c>
      <c r="M4" s="11">
        <v>1</v>
      </c>
      <c r="N4" s="7">
        <v>1</v>
      </c>
      <c r="O4" s="11">
        <v>0.1</v>
      </c>
      <c r="P4" s="7">
        <v>0.7</v>
      </c>
      <c r="Q4" s="11">
        <v>260.62</v>
      </c>
      <c r="R4" s="7">
        <v>199.25</v>
      </c>
      <c r="S4" s="11">
        <v>253.78</v>
      </c>
      <c r="T4" s="7">
        <v>11.11</v>
      </c>
      <c r="U4" s="11">
        <v>13.03</v>
      </c>
      <c r="V4" s="10">
        <v>11.63</v>
      </c>
    </row>
    <row r="5" spans="2:22" x14ac:dyDescent="0.25">
      <c r="B5" s="16" t="s">
        <v>21</v>
      </c>
      <c r="C5" s="4">
        <v>1.1000000000000001</v>
      </c>
      <c r="D5" s="8">
        <v>10.1</v>
      </c>
      <c r="E5" s="14">
        <v>3.5</v>
      </c>
      <c r="F5" s="8">
        <v>0.3</v>
      </c>
      <c r="G5" s="14">
        <v>2</v>
      </c>
      <c r="H5" s="8">
        <v>0.3</v>
      </c>
      <c r="I5" s="14">
        <v>0.3</v>
      </c>
      <c r="J5" s="8">
        <v>1.8</v>
      </c>
      <c r="K5" s="14">
        <v>0.3</v>
      </c>
      <c r="L5" s="8">
        <v>0.1</v>
      </c>
      <c r="M5" s="14">
        <v>0.9</v>
      </c>
      <c r="N5" s="8">
        <v>0.5</v>
      </c>
      <c r="O5" s="14">
        <v>0.1</v>
      </c>
      <c r="P5" s="8">
        <v>0.8</v>
      </c>
      <c r="Q5" s="14">
        <v>260.5</v>
      </c>
      <c r="R5" s="8">
        <v>198.63</v>
      </c>
      <c r="S5" s="14">
        <v>254.97</v>
      </c>
      <c r="T5" s="8">
        <v>12.83</v>
      </c>
      <c r="U5" s="14">
        <v>14.4</v>
      </c>
      <c r="V5" s="4">
        <v>12.98</v>
      </c>
    </row>
    <row r="6" spans="2:22" x14ac:dyDescent="0.25">
      <c r="B6" s="16" t="s">
        <v>22</v>
      </c>
      <c r="C6" s="4">
        <v>0.6</v>
      </c>
      <c r="D6" s="8">
        <v>8.3000000000000007</v>
      </c>
      <c r="E6" s="14">
        <v>3.9</v>
      </c>
      <c r="F6" s="8">
        <v>0.2</v>
      </c>
      <c r="G6" s="14">
        <v>1.7</v>
      </c>
      <c r="H6" s="8">
        <v>0.1</v>
      </c>
      <c r="I6" s="14">
        <v>0.1</v>
      </c>
      <c r="J6" s="8">
        <v>1.6</v>
      </c>
      <c r="K6" s="14">
        <v>0.5</v>
      </c>
      <c r="L6" s="8">
        <v>0</v>
      </c>
      <c r="M6" s="14">
        <v>0.6</v>
      </c>
      <c r="N6" s="8">
        <v>0.6</v>
      </c>
      <c r="O6" s="14">
        <v>0.1</v>
      </c>
      <c r="P6" s="8">
        <v>0.5</v>
      </c>
      <c r="Q6" s="14">
        <v>384.24</v>
      </c>
      <c r="R6" s="8">
        <v>293.49</v>
      </c>
      <c r="S6" s="14">
        <v>253.44</v>
      </c>
      <c r="T6" s="8">
        <v>9.93</v>
      </c>
      <c r="U6" s="14">
        <v>11.14</v>
      </c>
      <c r="V6" s="4">
        <v>10.039999999999999</v>
      </c>
    </row>
    <row r="7" spans="2:22" x14ac:dyDescent="0.25">
      <c r="B7" s="16" t="s">
        <v>23</v>
      </c>
      <c r="C7" s="4">
        <v>1</v>
      </c>
      <c r="D7" s="8">
        <v>12.3</v>
      </c>
      <c r="E7" s="14">
        <v>5.2</v>
      </c>
      <c r="F7" s="8">
        <v>0.3</v>
      </c>
      <c r="G7" s="14">
        <v>2.9</v>
      </c>
      <c r="H7" s="8">
        <v>0.3</v>
      </c>
      <c r="I7" s="14">
        <v>0.3</v>
      </c>
      <c r="J7" s="8">
        <v>2.5</v>
      </c>
      <c r="K7" s="14">
        <v>0.7</v>
      </c>
      <c r="L7" s="8">
        <v>0.2</v>
      </c>
      <c r="M7" s="14">
        <v>1.1000000000000001</v>
      </c>
      <c r="N7" s="8">
        <v>0.6</v>
      </c>
      <c r="O7" s="14">
        <v>0.1</v>
      </c>
      <c r="P7" s="8">
        <v>1.2</v>
      </c>
      <c r="Q7" s="14">
        <v>256.77999999999997</v>
      </c>
      <c r="R7" s="8">
        <v>195.71</v>
      </c>
      <c r="S7" s="14">
        <v>253.84</v>
      </c>
      <c r="T7" s="8">
        <v>12.36</v>
      </c>
      <c r="U7" s="14">
        <v>14.23</v>
      </c>
      <c r="V7" s="4">
        <v>12.74</v>
      </c>
    </row>
    <row r="8" spans="2:22" x14ac:dyDescent="0.25">
      <c r="B8" s="16" t="s">
        <v>24</v>
      </c>
      <c r="C8" s="4">
        <v>0.7</v>
      </c>
      <c r="D8" s="8">
        <v>10.8</v>
      </c>
      <c r="E8" s="14">
        <v>3</v>
      </c>
      <c r="F8" s="8">
        <v>0.1</v>
      </c>
      <c r="G8" s="14">
        <v>2.1</v>
      </c>
      <c r="H8" s="8">
        <v>0.3</v>
      </c>
      <c r="I8" s="14">
        <v>0.1</v>
      </c>
      <c r="J8" s="8">
        <v>1.9</v>
      </c>
      <c r="K8" s="14">
        <v>0.3</v>
      </c>
      <c r="L8" s="8">
        <v>0</v>
      </c>
      <c r="M8" s="14">
        <v>0.8</v>
      </c>
      <c r="N8" s="8">
        <v>0.6</v>
      </c>
      <c r="O8" s="14">
        <v>0.2</v>
      </c>
      <c r="P8" s="8">
        <v>0.7</v>
      </c>
      <c r="Q8" s="14">
        <v>339.4</v>
      </c>
      <c r="R8" s="8">
        <v>257.95</v>
      </c>
      <c r="S8" s="14">
        <v>253.81</v>
      </c>
      <c r="T8" s="8">
        <v>10.3</v>
      </c>
      <c r="U8" s="14">
        <v>11.79</v>
      </c>
      <c r="V8" s="4">
        <v>10.45</v>
      </c>
    </row>
    <row r="9" spans="2:22" x14ac:dyDescent="0.25">
      <c r="B9" s="16" t="s">
        <v>25</v>
      </c>
      <c r="C9" s="4">
        <v>0.9</v>
      </c>
      <c r="D9" s="8">
        <v>10.3</v>
      </c>
      <c r="E9" s="14">
        <v>5.8</v>
      </c>
      <c r="F9" s="8">
        <v>0.2</v>
      </c>
      <c r="G9" s="14">
        <v>2.5</v>
      </c>
      <c r="H9" s="8">
        <v>0.3</v>
      </c>
      <c r="I9" s="14">
        <v>0.1</v>
      </c>
      <c r="J9" s="8">
        <v>2.5</v>
      </c>
      <c r="K9" s="14">
        <v>0.7</v>
      </c>
      <c r="L9" s="8">
        <v>0.1</v>
      </c>
      <c r="M9" s="14">
        <v>1.1000000000000001</v>
      </c>
      <c r="N9" s="8">
        <v>1</v>
      </c>
      <c r="O9" s="14">
        <v>0.2</v>
      </c>
      <c r="P9" s="8">
        <v>0.7</v>
      </c>
      <c r="Q9" s="14">
        <v>269.56</v>
      </c>
      <c r="R9" s="8">
        <v>206.16</v>
      </c>
      <c r="S9" s="14">
        <v>255.15</v>
      </c>
      <c r="T9" s="8">
        <v>10.43</v>
      </c>
      <c r="U9" s="14">
        <v>12.53</v>
      </c>
      <c r="V9" s="4">
        <v>11.05</v>
      </c>
    </row>
    <row r="10" spans="2:22" x14ac:dyDescent="0.25">
      <c r="B10" s="16" t="s">
        <v>26</v>
      </c>
      <c r="C10" s="4">
        <v>0.4</v>
      </c>
      <c r="D10" s="8">
        <v>7</v>
      </c>
      <c r="E10" s="14">
        <v>3.8</v>
      </c>
      <c r="F10" s="8">
        <v>0.1</v>
      </c>
      <c r="G10" s="14">
        <v>1.4</v>
      </c>
      <c r="H10" s="8">
        <v>0.1</v>
      </c>
      <c r="I10" s="14">
        <v>0.1</v>
      </c>
      <c r="J10" s="8">
        <v>1.4</v>
      </c>
      <c r="K10" s="14">
        <v>0.5</v>
      </c>
      <c r="L10" s="8">
        <v>0.1</v>
      </c>
      <c r="M10" s="14">
        <v>0.6</v>
      </c>
      <c r="N10" s="8">
        <v>0.9</v>
      </c>
      <c r="O10" s="14">
        <v>0.1</v>
      </c>
      <c r="P10" s="8">
        <v>0.3</v>
      </c>
      <c r="Q10" s="14">
        <v>455.04</v>
      </c>
      <c r="R10" s="8">
        <v>345.28</v>
      </c>
      <c r="S10" s="14">
        <v>254.25</v>
      </c>
      <c r="T10" s="8">
        <v>7.44</v>
      </c>
      <c r="U10" s="14">
        <v>8.6</v>
      </c>
      <c r="V10" s="4">
        <v>7.8</v>
      </c>
    </row>
    <row r="11" spans="2:22" x14ac:dyDescent="0.25">
      <c r="B11" s="16" t="s">
        <v>27</v>
      </c>
      <c r="C11" s="4">
        <v>0.7</v>
      </c>
      <c r="D11" s="8">
        <v>8.3000000000000007</v>
      </c>
      <c r="E11" s="14">
        <v>3.7</v>
      </c>
      <c r="F11" s="8">
        <v>0.2</v>
      </c>
      <c r="G11" s="14">
        <v>1.7</v>
      </c>
      <c r="H11" s="8">
        <v>0.2</v>
      </c>
      <c r="I11" s="14">
        <v>0.1</v>
      </c>
      <c r="J11" s="8">
        <v>1.5</v>
      </c>
      <c r="K11" s="14">
        <v>0.4</v>
      </c>
      <c r="L11" s="8">
        <v>0</v>
      </c>
      <c r="M11" s="14">
        <v>0.7</v>
      </c>
      <c r="N11" s="8">
        <v>0.8</v>
      </c>
      <c r="O11" s="14">
        <v>0.2</v>
      </c>
      <c r="P11" s="8">
        <v>0.5</v>
      </c>
      <c r="Q11" s="14">
        <v>326.33999999999997</v>
      </c>
      <c r="R11" s="8">
        <v>249.63</v>
      </c>
      <c r="S11" s="14">
        <v>255.12</v>
      </c>
      <c r="T11" s="8">
        <v>8.85</v>
      </c>
      <c r="U11" s="14">
        <v>9.74</v>
      </c>
      <c r="V11" s="4">
        <v>8.9</v>
      </c>
    </row>
    <row r="12" spans="2:22" x14ac:dyDescent="0.25">
      <c r="B12" s="16" t="s">
        <v>28</v>
      </c>
      <c r="C12" s="4">
        <v>0.9</v>
      </c>
      <c r="D12" s="8">
        <v>9.4</v>
      </c>
      <c r="E12" s="14">
        <v>5.2</v>
      </c>
      <c r="F12" s="8">
        <v>0.1</v>
      </c>
      <c r="G12" s="14">
        <v>1.9</v>
      </c>
      <c r="H12" s="8">
        <v>0.7</v>
      </c>
      <c r="I12" s="14">
        <v>0</v>
      </c>
      <c r="J12" s="8">
        <v>1.9</v>
      </c>
      <c r="K12" s="14">
        <v>0.1</v>
      </c>
      <c r="L12" s="8">
        <v>0</v>
      </c>
      <c r="M12" s="14">
        <v>1.2</v>
      </c>
      <c r="N12" s="8">
        <v>0.4</v>
      </c>
      <c r="O12" s="14">
        <v>0.1</v>
      </c>
      <c r="P12" s="8">
        <v>0.4</v>
      </c>
      <c r="Q12" s="14">
        <v>332.68</v>
      </c>
      <c r="R12" s="8">
        <v>239.23</v>
      </c>
      <c r="S12" s="14">
        <v>255.67</v>
      </c>
      <c r="T12" s="8">
        <v>10.24</v>
      </c>
      <c r="U12" s="14">
        <v>11.43</v>
      </c>
      <c r="V12" s="4">
        <v>10.31</v>
      </c>
    </row>
    <row r="13" spans="2:22" x14ac:dyDescent="0.25">
      <c r="B13" s="16" t="s">
        <v>29</v>
      </c>
      <c r="C13" s="4">
        <v>1.1000000000000001</v>
      </c>
      <c r="D13" s="8">
        <v>9.9</v>
      </c>
      <c r="E13" s="14">
        <v>5.3</v>
      </c>
      <c r="F13" s="8">
        <v>0.1</v>
      </c>
      <c r="G13" s="14">
        <v>1.9</v>
      </c>
      <c r="H13" s="8">
        <v>0.4</v>
      </c>
      <c r="I13" s="14">
        <v>0.1</v>
      </c>
      <c r="J13" s="8">
        <v>2</v>
      </c>
      <c r="K13" s="14">
        <v>0.3</v>
      </c>
      <c r="L13" s="8">
        <v>0.1</v>
      </c>
      <c r="M13" s="14">
        <v>1.3</v>
      </c>
      <c r="N13" s="8">
        <v>0.7</v>
      </c>
      <c r="O13" s="14">
        <v>0.2</v>
      </c>
      <c r="P13" s="8">
        <v>0.5</v>
      </c>
      <c r="Q13" s="14">
        <v>298.83999999999997</v>
      </c>
      <c r="R13" s="8">
        <v>222.27</v>
      </c>
      <c r="S13" s="14">
        <v>256</v>
      </c>
      <c r="T13" s="8">
        <v>9.6300000000000008</v>
      </c>
      <c r="U13" s="14">
        <v>11.04</v>
      </c>
      <c r="V13" s="4">
        <v>9.8699999999999992</v>
      </c>
    </row>
    <row r="14" spans="2:22" x14ac:dyDescent="0.25">
      <c r="B14" s="16" t="s">
        <v>30</v>
      </c>
      <c r="C14" s="4">
        <v>1</v>
      </c>
      <c r="D14" s="8">
        <v>9.1999999999999993</v>
      </c>
      <c r="E14" s="14">
        <v>3.1</v>
      </c>
      <c r="F14" s="8">
        <v>0.1</v>
      </c>
      <c r="G14" s="14">
        <v>1.8</v>
      </c>
      <c r="H14" s="8">
        <v>0.2</v>
      </c>
      <c r="I14" s="14">
        <v>0.1</v>
      </c>
      <c r="J14" s="8">
        <v>1.6</v>
      </c>
      <c r="K14" s="14">
        <v>0.5</v>
      </c>
      <c r="L14" s="8">
        <v>0.2</v>
      </c>
      <c r="M14" s="14">
        <v>0.5</v>
      </c>
      <c r="N14" s="8">
        <v>0.5</v>
      </c>
      <c r="O14" s="14">
        <v>0.1</v>
      </c>
      <c r="P14" s="8">
        <v>0.3</v>
      </c>
      <c r="Q14" s="14">
        <v>343.24</v>
      </c>
      <c r="R14" s="8">
        <v>263.74</v>
      </c>
      <c r="S14" s="14">
        <v>256.33</v>
      </c>
      <c r="T14" s="8">
        <v>8.83</v>
      </c>
      <c r="U14" s="14">
        <v>10.35</v>
      </c>
      <c r="V14" s="4">
        <v>9.01</v>
      </c>
    </row>
    <row r="15" spans="2:22" x14ac:dyDescent="0.25">
      <c r="B15" s="16" t="s">
        <v>31</v>
      </c>
      <c r="C15" s="4">
        <v>1</v>
      </c>
      <c r="D15" s="8">
        <v>8.8000000000000007</v>
      </c>
      <c r="E15" s="14">
        <v>5.7</v>
      </c>
      <c r="F15" s="8">
        <v>0.2</v>
      </c>
      <c r="G15" s="14">
        <v>2.2000000000000002</v>
      </c>
      <c r="H15" s="8">
        <v>0.1</v>
      </c>
      <c r="I15" s="14">
        <v>0.1</v>
      </c>
      <c r="J15" s="8">
        <v>2.2000000000000002</v>
      </c>
      <c r="K15" s="14">
        <v>0.9</v>
      </c>
      <c r="L15" s="8">
        <v>0.1</v>
      </c>
      <c r="M15" s="14">
        <v>1</v>
      </c>
      <c r="N15" s="8">
        <v>1</v>
      </c>
      <c r="O15" s="14">
        <v>0</v>
      </c>
      <c r="P15" s="8">
        <v>0.6</v>
      </c>
      <c r="Q15" s="14">
        <v>349.66</v>
      </c>
      <c r="R15" s="8">
        <v>270.75</v>
      </c>
      <c r="S15" s="14">
        <v>257.72000000000003</v>
      </c>
      <c r="T15" s="8">
        <v>9.15</v>
      </c>
      <c r="U15" s="14">
        <v>10.5</v>
      </c>
      <c r="V15" s="4">
        <v>9.32</v>
      </c>
    </row>
    <row r="16" spans="2:22" x14ac:dyDescent="0.25">
      <c r="B16" s="16" t="s">
        <v>32</v>
      </c>
      <c r="C16" s="4">
        <v>1</v>
      </c>
      <c r="D16" s="8">
        <v>9.1</v>
      </c>
      <c r="E16" s="14">
        <v>4.2</v>
      </c>
      <c r="F16" s="8">
        <v>0.1</v>
      </c>
      <c r="G16" s="14">
        <v>1.9</v>
      </c>
      <c r="H16" s="8">
        <v>0.1</v>
      </c>
      <c r="I16" s="14">
        <v>0.1</v>
      </c>
      <c r="J16" s="8">
        <v>1.8</v>
      </c>
      <c r="K16" s="14">
        <v>0.5</v>
      </c>
      <c r="L16" s="8">
        <v>0.1</v>
      </c>
      <c r="M16" s="14">
        <v>0.9</v>
      </c>
      <c r="N16" s="8">
        <v>0.6</v>
      </c>
      <c r="O16" s="14">
        <v>0</v>
      </c>
      <c r="P16" s="8">
        <v>0.5</v>
      </c>
      <c r="Q16" s="14">
        <v>312.60000000000002</v>
      </c>
      <c r="R16" s="8">
        <v>249.02</v>
      </c>
      <c r="S16" s="14">
        <v>258.12</v>
      </c>
      <c r="T16" s="8">
        <v>9.3800000000000008</v>
      </c>
      <c r="U16" s="14">
        <v>10.75</v>
      </c>
      <c r="V16" s="4">
        <v>9.5</v>
      </c>
    </row>
    <row r="17" spans="2:22" x14ac:dyDescent="0.25">
      <c r="B17" s="16" t="s">
        <v>33</v>
      </c>
      <c r="C17" s="4">
        <v>0.6</v>
      </c>
      <c r="D17" s="8">
        <v>8.8000000000000007</v>
      </c>
      <c r="E17" s="14">
        <v>4.5999999999999996</v>
      </c>
      <c r="F17" s="8">
        <v>0.1</v>
      </c>
      <c r="G17" s="14">
        <v>1.6</v>
      </c>
      <c r="H17" s="8">
        <v>0.1</v>
      </c>
      <c r="I17" s="14">
        <v>0.1</v>
      </c>
      <c r="J17" s="8">
        <v>1.7</v>
      </c>
      <c r="K17" s="14">
        <v>0.5</v>
      </c>
      <c r="L17" s="8">
        <v>0</v>
      </c>
      <c r="M17" s="14">
        <v>0.8</v>
      </c>
      <c r="N17" s="8">
        <v>0.7</v>
      </c>
      <c r="O17" s="14">
        <v>0</v>
      </c>
      <c r="P17" s="8">
        <v>0.4</v>
      </c>
      <c r="Q17" s="14">
        <v>394.56</v>
      </c>
      <c r="R17" s="8">
        <v>303.14</v>
      </c>
      <c r="S17" s="14">
        <v>256.67</v>
      </c>
      <c r="T17" s="8">
        <v>8.86</v>
      </c>
      <c r="U17" s="14">
        <v>9.89</v>
      </c>
      <c r="V17" s="4">
        <v>8.9499999999999993</v>
      </c>
    </row>
    <row r="18" spans="2:22" x14ac:dyDescent="0.25">
      <c r="B18" s="16" t="s">
        <v>34</v>
      </c>
      <c r="C18" s="4">
        <v>1.1000000000000001</v>
      </c>
      <c r="D18" s="8">
        <v>13.2</v>
      </c>
      <c r="E18" s="14">
        <v>5.2</v>
      </c>
      <c r="F18" s="8">
        <v>0.2</v>
      </c>
      <c r="G18" s="14">
        <v>2.8</v>
      </c>
      <c r="H18" s="8">
        <v>0.5</v>
      </c>
      <c r="I18" s="14">
        <v>0.1</v>
      </c>
      <c r="J18" s="8">
        <v>2.5</v>
      </c>
      <c r="K18" s="14">
        <v>0.4</v>
      </c>
      <c r="L18" s="8">
        <v>0.1</v>
      </c>
      <c r="M18" s="14">
        <v>1.1000000000000001</v>
      </c>
      <c r="N18" s="8">
        <v>0.9</v>
      </c>
      <c r="O18" s="14">
        <v>0.1</v>
      </c>
      <c r="P18" s="8">
        <v>1.1000000000000001</v>
      </c>
      <c r="Q18" s="14">
        <v>255.12</v>
      </c>
      <c r="R18" s="8">
        <v>196.66</v>
      </c>
      <c r="S18" s="14">
        <v>257.64999999999998</v>
      </c>
      <c r="T18" s="8">
        <v>11.61</v>
      </c>
      <c r="U18" s="14">
        <v>13.02</v>
      </c>
      <c r="V18" s="4">
        <v>11.89</v>
      </c>
    </row>
    <row r="19" spans="2:22" x14ac:dyDescent="0.25">
      <c r="B19" s="16" t="s">
        <v>35</v>
      </c>
      <c r="C19" s="4">
        <v>0.9</v>
      </c>
      <c r="D19" s="8">
        <v>12</v>
      </c>
      <c r="E19" s="14">
        <v>4.2</v>
      </c>
      <c r="F19" s="8">
        <v>0.2</v>
      </c>
      <c r="G19" s="14">
        <v>2.6</v>
      </c>
      <c r="H19" s="8">
        <v>0.5</v>
      </c>
      <c r="I19" s="14">
        <v>0.2</v>
      </c>
      <c r="J19" s="8">
        <v>2.2999999999999998</v>
      </c>
      <c r="K19" s="14">
        <v>0.4</v>
      </c>
      <c r="L19" s="8">
        <v>0.1</v>
      </c>
      <c r="M19" s="14">
        <v>1.1000000000000001</v>
      </c>
      <c r="N19" s="8">
        <v>0.8</v>
      </c>
      <c r="O19" s="14">
        <v>0</v>
      </c>
      <c r="P19" s="8">
        <v>0.9</v>
      </c>
      <c r="Q19" s="14">
        <v>317.16000000000003</v>
      </c>
      <c r="R19" s="8">
        <v>246.23</v>
      </c>
      <c r="S19" s="14">
        <v>258.76</v>
      </c>
      <c r="T19" s="8">
        <v>10.97</v>
      </c>
      <c r="U19" s="14">
        <v>12.18</v>
      </c>
      <c r="V19" s="4">
        <v>10.91</v>
      </c>
    </row>
    <row r="20" spans="2:22" x14ac:dyDescent="0.25">
      <c r="B20" s="16" t="s">
        <v>36</v>
      </c>
      <c r="C20" s="4">
        <v>1</v>
      </c>
      <c r="D20" s="8">
        <v>12.9</v>
      </c>
      <c r="E20" s="14">
        <v>3.8</v>
      </c>
      <c r="F20" s="8">
        <v>0.1</v>
      </c>
      <c r="G20" s="14">
        <v>2.8</v>
      </c>
      <c r="H20" s="8">
        <v>0.3</v>
      </c>
      <c r="I20" s="14">
        <v>0.1</v>
      </c>
      <c r="J20" s="8">
        <v>2</v>
      </c>
      <c r="K20" s="14">
        <v>0.2</v>
      </c>
      <c r="L20" s="8">
        <v>0.1</v>
      </c>
      <c r="M20" s="14">
        <v>1</v>
      </c>
      <c r="N20" s="8">
        <v>0.5</v>
      </c>
      <c r="O20" s="14">
        <v>0.1</v>
      </c>
      <c r="P20" s="8">
        <v>0.8</v>
      </c>
      <c r="Q20" s="14">
        <v>249.04</v>
      </c>
      <c r="R20" s="8">
        <v>192.79</v>
      </c>
      <c r="S20" s="14">
        <v>259.01</v>
      </c>
      <c r="T20" s="8">
        <v>12.76</v>
      </c>
      <c r="U20" s="14">
        <v>14.58</v>
      </c>
      <c r="V20" s="4">
        <v>13.14</v>
      </c>
    </row>
    <row r="21" spans="2:22" x14ac:dyDescent="0.25">
      <c r="B21" s="16" t="s">
        <v>37</v>
      </c>
      <c r="C21" s="4">
        <v>1.1000000000000001</v>
      </c>
      <c r="D21" s="8">
        <v>8.8000000000000007</v>
      </c>
      <c r="E21" s="14">
        <v>4.8</v>
      </c>
      <c r="F21" s="8">
        <v>0.3</v>
      </c>
      <c r="G21" s="14">
        <v>1.7</v>
      </c>
      <c r="H21" s="8">
        <v>0</v>
      </c>
      <c r="I21" s="14">
        <v>0.2</v>
      </c>
      <c r="J21" s="8">
        <v>1.8</v>
      </c>
      <c r="K21" s="14">
        <v>0.6</v>
      </c>
      <c r="L21" s="8">
        <v>0.1</v>
      </c>
      <c r="M21" s="14">
        <v>0.8</v>
      </c>
      <c r="N21" s="8">
        <v>0.7</v>
      </c>
      <c r="O21" s="14">
        <v>0</v>
      </c>
      <c r="P21" s="8">
        <v>0.4</v>
      </c>
      <c r="Q21" s="14">
        <v>336.56</v>
      </c>
      <c r="R21" s="8">
        <v>261.02999999999997</v>
      </c>
      <c r="S21" s="14">
        <v>258.74</v>
      </c>
      <c r="T21" s="8">
        <v>9.0399999999999991</v>
      </c>
      <c r="U21" s="14">
        <v>10.039999999999999</v>
      </c>
      <c r="V21" s="4">
        <v>9.2100000000000009</v>
      </c>
    </row>
    <row r="22" spans="2:22" x14ac:dyDescent="0.25">
      <c r="B22" s="16" t="s">
        <v>38</v>
      </c>
      <c r="C22" s="4">
        <v>0.9</v>
      </c>
      <c r="D22" s="8">
        <v>11</v>
      </c>
      <c r="E22" s="14">
        <v>3.7</v>
      </c>
      <c r="F22" s="8">
        <v>0.2</v>
      </c>
      <c r="G22" s="14">
        <v>2.2000000000000002</v>
      </c>
      <c r="H22" s="8">
        <v>0.5</v>
      </c>
      <c r="I22" s="14">
        <v>0</v>
      </c>
      <c r="J22" s="8">
        <v>2.2000000000000002</v>
      </c>
      <c r="K22" s="14">
        <v>0.2</v>
      </c>
      <c r="L22" s="8">
        <v>0.1</v>
      </c>
      <c r="M22" s="14">
        <v>1</v>
      </c>
      <c r="N22" s="8">
        <v>0.6</v>
      </c>
      <c r="O22" s="14">
        <v>0.1</v>
      </c>
      <c r="P22" s="8">
        <v>0.8</v>
      </c>
      <c r="Q22" s="14">
        <v>331.42</v>
      </c>
      <c r="R22" s="8">
        <v>257.62</v>
      </c>
      <c r="S22" s="14">
        <v>259.37</v>
      </c>
      <c r="T22" s="8">
        <v>10.51</v>
      </c>
      <c r="U22" s="14">
        <v>11.93</v>
      </c>
      <c r="V22" s="4">
        <v>10.41</v>
      </c>
    </row>
    <row r="23" spans="2:22" x14ac:dyDescent="0.25">
      <c r="B23" s="16" t="s">
        <v>39</v>
      </c>
      <c r="C23" s="4">
        <v>0.9</v>
      </c>
      <c r="D23" s="8">
        <v>7.7</v>
      </c>
      <c r="E23" s="14">
        <v>4.3</v>
      </c>
      <c r="F23" s="8">
        <v>0.2</v>
      </c>
      <c r="G23" s="14">
        <v>1.7</v>
      </c>
      <c r="H23" s="8">
        <v>0.2</v>
      </c>
      <c r="I23" s="14">
        <v>0.1</v>
      </c>
      <c r="J23" s="8">
        <v>1.6</v>
      </c>
      <c r="K23" s="14">
        <v>0.6</v>
      </c>
      <c r="L23" s="8">
        <v>0</v>
      </c>
      <c r="M23" s="14">
        <v>0.6</v>
      </c>
      <c r="N23" s="8">
        <v>0.7</v>
      </c>
      <c r="O23" s="14">
        <v>0</v>
      </c>
      <c r="P23" s="8">
        <v>0.4</v>
      </c>
      <c r="Q23" s="14">
        <v>389.26</v>
      </c>
      <c r="R23" s="8">
        <v>301.69</v>
      </c>
      <c r="S23" s="14">
        <v>257.83</v>
      </c>
      <c r="T23" s="8">
        <v>8.09</v>
      </c>
      <c r="U23" s="14">
        <v>9.15</v>
      </c>
      <c r="V23" s="4">
        <v>8.06</v>
      </c>
    </row>
    <row r="24" spans="2:22" x14ac:dyDescent="0.25">
      <c r="B24" s="16" t="s">
        <v>40</v>
      </c>
      <c r="C24" s="4">
        <v>0.8</v>
      </c>
      <c r="D24" s="8">
        <v>8.4</v>
      </c>
      <c r="E24" s="14">
        <v>3.4</v>
      </c>
      <c r="F24" s="8">
        <v>0.2</v>
      </c>
      <c r="G24" s="14">
        <v>1.7</v>
      </c>
      <c r="H24" s="8">
        <v>0.2</v>
      </c>
      <c r="I24" s="14">
        <v>0.2</v>
      </c>
      <c r="J24" s="8">
        <v>1.6</v>
      </c>
      <c r="K24" s="14">
        <v>0.3</v>
      </c>
      <c r="L24" s="8">
        <v>0.1</v>
      </c>
      <c r="M24" s="14">
        <v>0.8</v>
      </c>
      <c r="N24" s="8">
        <v>0.6</v>
      </c>
      <c r="O24" s="14">
        <v>0.1</v>
      </c>
      <c r="P24" s="8">
        <v>0.5</v>
      </c>
      <c r="Q24" s="14">
        <v>377.3</v>
      </c>
      <c r="R24" s="8">
        <v>292.25</v>
      </c>
      <c r="S24" s="14">
        <v>258.08</v>
      </c>
      <c r="T24" s="8">
        <v>8.57</v>
      </c>
      <c r="U24" s="14">
        <v>9.4</v>
      </c>
      <c r="V24" s="4">
        <v>8.4600000000000009</v>
      </c>
    </row>
    <row r="25" spans="2:22" x14ac:dyDescent="0.25">
      <c r="B25" s="16" t="s">
        <v>41</v>
      </c>
      <c r="C25" s="4">
        <v>0.8</v>
      </c>
      <c r="D25" s="8">
        <v>9</v>
      </c>
      <c r="E25" s="14">
        <v>4</v>
      </c>
      <c r="F25" s="8">
        <v>0.1</v>
      </c>
      <c r="G25" s="14">
        <v>1.8</v>
      </c>
      <c r="H25" s="8">
        <v>0.2</v>
      </c>
      <c r="I25" s="14">
        <v>0.1</v>
      </c>
      <c r="J25" s="8">
        <v>1.8</v>
      </c>
      <c r="K25" s="14">
        <v>0.4</v>
      </c>
      <c r="L25" s="8">
        <v>0</v>
      </c>
      <c r="M25" s="14">
        <v>0.9</v>
      </c>
      <c r="N25" s="8">
        <v>0.7</v>
      </c>
      <c r="O25" s="14">
        <v>0.1</v>
      </c>
      <c r="P25" s="8">
        <v>0.5</v>
      </c>
      <c r="Q25" s="14">
        <v>346.24</v>
      </c>
      <c r="R25" s="8">
        <v>268.44</v>
      </c>
      <c r="S25" s="14">
        <v>258.66000000000003</v>
      </c>
      <c r="T25" s="8">
        <v>9.26</v>
      </c>
      <c r="U25" s="14">
        <v>10.17</v>
      </c>
      <c r="V25" s="4">
        <v>9.18</v>
      </c>
    </row>
    <row r="26" spans="2:22" x14ac:dyDescent="0.25">
      <c r="B26" s="16" t="s">
        <v>42</v>
      </c>
      <c r="C26" s="4">
        <v>1.1000000000000001</v>
      </c>
      <c r="D26" s="8">
        <v>11.4</v>
      </c>
      <c r="E26" s="14">
        <v>4.2</v>
      </c>
      <c r="F26" s="8">
        <v>0.1</v>
      </c>
      <c r="G26" s="14">
        <v>2.4</v>
      </c>
      <c r="H26" s="8">
        <v>0.3</v>
      </c>
      <c r="I26" s="14">
        <v>0.1</v>
      </c>
      <c r="J26" s="8">
        <v>2.2000000000000002</v>
      </c>
      <c r="K26" s="14">
        <v>0.4</v>
      </c>
      <c r="L26" s="8">
        <v>0.1</v>
      </c>
      <c r="M26" s="14">
        <v>1.1000000000000001</v>
      </c>
      <c r="N26" s="8">
        <v>0.8</v>
      </c>
      <c r="O26" s="14">
        <v>0.1</v>
      </c>
      <c r="P26" s="8">
        <v>1</v>
      </c>
      <c r="Q26" s="14">
        <v>297.08</v>
      </c>
      <c r="R26" s="8">
        <v>230.44</v>
      </c>
      <c r="S26" s="14">
        <v>258.93</v>
      </c>
      <c r="T26" s="8">
        <v>12.16</v>
      </c>
      <c r="U26" s="14">
        <v>13.59</v>
      </c>
      <c r="V26" s="4">
        <v>12.14</v>
      </c>
    </row>
    <row r="27" spans="2:22" x14ac:dyDescent="0.25">
      <c r="B27" s="16" t="s">
        <v>43</v>
      </c>
      <c r="C27" s="4">
        <v>1</v>
      </c>
      <c r="D27" s="8">
        <v>9.3000000000000007</v>
      </c>
      <c r="E27" s="14">
        <v>3.8</v>
      </c>
      <c r="F27" s="8">
        <v>0.3</v>
      </c>
      <c r="G27" s="14">
        <v>1.7</v>
      </c>
      <c r="H27" s="8">
        <v>0.2</v>
      </c>
      <c r="I27" s="14">
        <v>0.1</v>
      </c>
      <c r="J27" s="8">
        <v>1.8</v>
      </c>
      <c r="K27" s="14">
        <v>0.8</v>
      </c>
      <c r="L27" s="8">
        <v>0.2</v>
      </c>
      <c r="M27" s="14">
        <v>0.9</v>
      </c>
      <c r="N27" s="8">
        <v>0.9</v>
      </c>
      <c r="O27" s="14">
        <v>0.1</v>
      </c>
      <c r="P27" s="8">
        <v>0.6</v>
      </c>
      <c r="Q27" s="14">
        <v>337.32</v>
      </c>
      <c r="R27" s="8">
        <v>262.18</v>
      </c>
      <c r="S27" s="14">
        <v>259.26</v>
      </c>
      <c r="T27" s="8">
        <v>9.08</v>
      </c>
      <c r="U27" s="14">
        <v>10.130000000000001</v>
      </c>
      <c r="V27" s="4">
        <v>9</v>
      </c>
    </row>
    <row r="28" spans="2:22" x14ac:dyDescent="0.25">
      <c r="B28" s="16" t="s">
        <v>44</v>
      </c>
      <c r="C28" s="4">
        <v>1.3</v>
      </c>
      <c r="D28" s="8">
        <v>11.6</v>
      </c>
      <c r="E28" s="14">
        <v>4.4000000000000004</v>
      </c>
      <c r="F28" s="8">
        <v>0.3</v>
      </c>
      <c r="G28" s="14">
        <v>2.4</v>
      </c>
      <c r="H28" s="8">
        <v>0.3</v>
      </c>
      <c r="I28" s="14">
        <v>0</v>
      </c>
      <c r="J28" s="8">
        <v>2.2000000000000002</v>
      </c>
      <c r="K28" s="14">
        <v>0.5</v>
      </c>
      <c r="L28" s="8">
        <v>0.3</v>
      </c>
      <c r="M28" s="14">
        <v>1.2</v>
      </c>
      <c r="N28" s="8">
        <v>0.7</v>
      </c>
      <c r="O28" s="14">
        <v>0.2</v>
      </c>
      <c r="P28" s="8">
        <v>0.8</v>
      </c>
      <c r="Q28" s="14">
        <v>267.58</v>
      </c>
      <c r="R28" s="8">
        <v>207.16</v>
      </c>
      <c r="S28" s="14">
        <v>259.31</v>
      </c>
      <c r="T28" s="8">
        <v>10.83</v>
      </c>
      <c r="U28" s="14">
        <v>12.06</v>
      </c>
      <c r="V28" s="4">
        <v>11</v>
      </c>
    </row>
    <row r="29" spans="2:22" x14ac:dyDescent="0.25">
      <c r="B29" s="16" t="s">
        <v>45</v>
      </c>
      <c r="C29" s="4">
        <v>1</v>
      </c>
      <c r="D29" s="8">
        <v>6.9</v>
      </c>
      <c r="E29" s="14">
        <v>4.5999999999999996</v>
      </c>
      <c r="F29" s="8">
        <v>0.1</v>
      </c>
      <c r="G29" s="14">
        <v>1.6</v>
      </c>
      <c r="H29" s="8">
        <v>0.2</v>
      </c>
      <c r="I29" s="14">
        <v>0.1</v>
      </c>
      <c r="J29" s="8">
        <v>1.7</v>
      </c>
      <c r="K29" s="14">
        <v>0.8</v>
      </c>
      <c r="L29" s="8">
        <v>0</v>
      </c>
      <c r="M29" s="14">
        <v>0.8</v>
      </c>
      <c r="N29" s="8">
        <v>0.8</v>
      </c>
      <c r="O29" s="14">
        <v>0.1</v>
      </c>
      <c r="P29" s="8">
        <v>0.4</v>
      </c>
      <c r="Q29" s="14">
        <v>364.24</v>
      </c>
      <c r="R29" s="8">
        <v>282.64</v>
      </c>
      <c r="S29" s="14">
        <v>258.77999999999997</v>
      </c>
      <c r="T29" s="8">
        <v>7.76</v>
      </c>
      <c r="U29" s="14">
        <v>8.43</v>
      </c>
      <c r="V29" s="4">
        <v>7.83</v>
      </c>
    </row>
    <row r="30" spans="2:22" x14ac:dyDescent="0.25">
      <c r="B30" s="16" t="s">
        <v>46</v>
      </c>
      <c r="C30" s="4">
        <v>1</v>
      </c>
      <c r="D30" s="8">
        <v>6.8</v>
      </c>
      <c r="E30" s="14">
        <v>4.3</v>
      </c>
      <c r="F30" s="8">
        <v>0.2</v>
      </c>
      <c r="G30" s="14">
        <v>1.1000000000000001</v>
      </c>
      <c r="H30" s="8">
        <v>0.2</v>
      </c>
      <c r="I30" s="14">
        <v>0.1</v>
      </c>
      <c r="J30" s="8">
        <v>1.4</v>
      </c>
      <c r="K30" s="14">
        <v>0.5</v>
      </c>
      <c r="L30" s="8">
        <v>0.1</v>
      </c>
      <c r="M30" s="14">
        <v>0.6</v>
      </c>
      <c r="N30" s="8">
        <v>0.7</v>
      </c>
      <c r="O30" s="14">
        <v>0.1</v>
      </c>
      <c r="P30" s="8">
        <v>0.3</v>
      </c>
      <c r="Q30" s="14">
        <v>359.48</v>
      </c>
      <c r="R30" s="8">
        <v>273.94</v>
      </c>
      <c r="S30" s="14">
        <v>259.57</v>
      </c>
      <c r="T30" s="8">
        <v>7.2</v>
      </c>
      <c r="U30" s="14">
        <v>7.88</v>
      </c>
      <c r="V30" s="4">
        <v>7.07</v>
      </c>
    </row>
    <row r="31" spans="2:22" x14ac:dyDescent="0.25">
      <c r="B31" s="16" t="s">
        <v>47</v>
      </c>
      <c r="C31" s="4">
        <v>1.1000000000000001</v>
      </c>
      <c r="D31" s="8">
        <v>6.8</v>
      </c>
      <c r="E31" s="14">
        <v>3.9</v>
      </c>
      <c r="F31" s="8">
        <v>0.2</v>
      </c>
      <c r="G31" s="14">
        <v>1.1000000000000001</v>
      </c>
      <c r="H31" s="8">
        <v>0.2</v>
      </c>
      <c r="I31" s="14">
        <v>0.1</v>
      </c>
      <c r="J31" s="8">
        <v>1.3</v>
      </c>
      <c r="K31" s="14">
        <v>0.5</v>
      </c>
      <c r="L31" s="8">
        <v>0</v>
      </c>
      <c r="M31" s="14">
        <v>0.7</v>
      </c>
      <c r="N31" s="8">
        <v>0.6</v>
      </c>
      <c r="O31" s="14">
        <v>0.1</v>
      </c>
      <c r="P31" s="8">
        <v>0.2</v>
      </c>
      <c r="Q31" s="14">
        <v>341.6</v>
      </c>
      <c r="R31" s="8">
        <v>266.13</v>
      </c>
      <c r="S31" s="14">
        <v>260.60000000000002</v>
      </c>
      <c r="T31" s="8">
        <v>8.6300000000000008</v>
      </c>
      <c r="U31" s="14">
        <v>9.4700000000000006</v>
      </c>
      <c r="V31" s="4">
        <v>8.7200000000000006</v>
      </c>
    </row>
    <row r="32" spans="2:22" x14ac:dyDescent="0.25">
      <c r="B32" s="16" t="s">
        <v>48</v>
      </c>
      <c r="C32" s="4">
        <v>0.9</v>
      </c>
      <c r="D32" s="8">
        <v>7.1</v>
      </c>
      <c r="E32" s="14">
        <v>5.2</v>
      </c>
      <c r="F32" s="8">
        <v>0.1</v>
      </c>
      <c r="G32" s="14">
        <v>1.2</v>
      </c>
      <c r="H32" s="8">
        <v>0.1</v>
      </c>
      <c r="I32" s="14">
        <v>0</v>
      </c>
      <c r="J32" s="8">
        <v>1.9</v>
      </c>
      <c r="K32" s="14">
        <v>0.6</v>
      </c>
      <c r="L32" s="8">
        <v>0</v>
      </c>
      <c r="M32" s="14">
        <v>0.9</v>
      </c>
      <c r="N32" s="8">
        <v>0.8</v>
      </c>
      <c r="O32" s="14">
        <v>0.1</v>
      </c>
      <c r="P32" s="8">
        <v>0.3</v>
      </c>
      <c r="Q32" s="14">
        <v>406</v>
      </c>
      <c r="R32" s="8">
        <v>318.33</v>
      </c>
      <c r="S32" s="14">
        <v>261.87</v>
      </c>
      <c r="T32" s="8">
        <v>7.73</v>
      </c>
      <c r="U32" s="14">
        <v>8.23</v>
      </c>
      <c r="V32" s="4">
        <v>7.67</v>
      </c>
    </row>
    <row r="33" spans="2:22" x14ac:dyDescent="0.25">
      <c r="B33" s="16" t="s">
        <v>49</v>
      </c>
      <c r="C33" s="4">
        <v>0.8</v>
      </c>
      <c r="D33" s="8">
        <v>6.4</v>
      </c>
      <c r="E33" s="14">
        <v>3.9</v>
      </c>
      <c r="F33" s="8">
        <v>0.1</v>
      </c>
      <c r="G33" s="14">
        <v>1.1000000000000001</v>
      </c>
      <c r="H33" s="8">
        <v>0.2</v>
      </c>
      <c r="I33" s="14">
        <v>0.1</v>
      </c>
      <c r="J33" s="8">
        <v>1.2</v>
      </c>
      <c r="K33" s="14">
        <v>0.5</v>
      </c>
      <c r="L33" s="8">
        <v>0</v>
      </c>
      <c r="M33" s="14">
        <v>0.5</v>
      </c>
      <c r="N33" s="8">
        <v>0.8</v>
      </c>
      <c r="O33" s="14">
        <v>0</v>
      </c>
      <c r="P33" s="8">
        <v>0.2</v>
      </c>
      <c r="Q33" s="14">
        <v>421.22</v>
      </c>
      <c r="R33" s="8">
        <v>330.47</v>
      </c>
      <c r="S33" s="14">
        <v>262.08</v>
      </c>
      <c r="T33" s="8">
        <v>7.1</v>
      </c>
      <c r="U33" s="14">
        <v>7.7</v>
      </c>
      <c r="V33" s="4">
        <v>7.11</v>
      </c>
    </row>
    <row r="34" spans="2:22" x14ac:dyDescent="0.25">
      <c r="B34" s="16" t="s">
        <v>50</v>
      </c>
      <c r="C34" s="4">
        <v>0.7</v>
      </c>
      <c r="D34" s="8">
        <v>7.6</v>
      </c>
      <c r="E34" s="14">
        <v>4.5999999999999996</v>
      </c>
      <c r="F34" s="8">
        <v>0</v>
      </c>
      <c r="G34" s="14">
        <v>1.3</v>
      </c>
      <c r="H34" s="8">
        <v>0.3</v>
      </c>
      <c r="I34" s="14">
        <v>0.1</v>
      </c>
      <c r="J34" s="8">
        <v>1.5</v>
      </c>
      <c r="K34" s="14">
        <v>0.7</v>
      </c>
      <c r="L34" s="8">
        <v>0</v>
      </c>
      <c r="M34" s="14">
        <v>0.6</v>
      </c>
      <c r="N34" s="8">
        <v>0.8</v>
      </c>
      <c r="O34" s="14">
        <v>0</v>
      </c>
      <c r="P34" s="8">
        <v>0.2</v>
      </c>
      <c r="Q34" s="14">
        <v>423.04</v>
      </c>
      <c r="R34" s="8">
        <v>330.42</v>
      </c>
      <c r="S34" s="14">
        <v>261.8</v>
      </c>
      <c r="T34" s="8">
        <v>7.22</v>
      </c>
      <c r="U34" s="14">
        <v>7.93</v>
      </c>
      <c r="V34" s="4">
        <v>7.09</v>
      </c>
    </row>
    <row r="35" spans="2:22" x14ac:dyDescent="0.25">
      <c r="B35" s="16" t="s">
        <v>51</v>
      </c>
      <c r="C35" s="4">
        <v>1</v>
      </c>
      <c r="D35" s="8">
        <v>8</v>
      </c>
      <c r="E35" s="14">
        <v>4.8</v>
      </c>
      <c r="F35" s="8">
        <v>0.2</v>
      </c>
      <c r="G35" s="14">
        <v>1.4</v>
      </c>
      <c r="H35" s="8">
        <v>0.4</v>
      </c>
      <c r="I35" s="14">
        <v>0.1</v>
      </c>
      <c r="J35" s="8">
        <v>1.4</v>
      </c>
      <c r="K35" s="14">
        <v>0.6</v>
      </c>
      <c r="L35" s="8">
        <v>0.1</v>
      </c>
      <c r="M35" s="14">
        <v>0.8</v>
      </c>
      <c r="N35" s="8">
        <v>0.9</v>
      </c>
      <c r="O35" s="14">
        <v>0</v>
      </c>
      <c r="P35" s="8">
        <v>0.2</v>
      </c>
      <c r="Q35" s="14">
        <v>343.04</v>
      </c>
      <c r="R35" s="8">
        <v>270.23</v>
      </c>
      <c r="S35" s="14">
        <v>262.42</v>
      </c>
      <c r="T35" s="8">
        <v>8.48</v>
      </c>
      <c r="U35" s="14">
        <v>9.3000000000000007</v>
      </c>
      <c r="V35" s="4">
        <v>8.43</v>
      </c>
    </row>
    <row r="36" spans="2:22" x14ac:dyDescent="0.25">
      <c r="B36" s="16" t="s">
        <v>52</v>
      </c>
      <c r="C36" s="4">
        <v>0.9</v>
      </c>
      <c r="D36" s="8">
        <v>8.6999999999999993</v>
      </c>
      <c r="E36" s="14">
        <v>3.6</v>
      </c>
      <c r="F36" s="8">
        <v>0.3</v>
      </c>
      <c r="G36" s="14">
        <v>1.7</v>
      </c>
      <c r="H36" s="8">
        <v>0.2</v>
      </c>
      <c r="I36" s="14">
        <v>0.1</v>
      </c>
      <c r="J36" s="8">
        <v>1.7</v>
      </c>
      <c r="K36" s="14">
        <v>0.3</v>
      </c>
      <c r="L36" s="8">
        <v>0.1</v>
      </c>
      <c r="M36" s="14">
        <v>0.8</v>
      </c>
      <c r="N36" s="8">
        <v>0.5</v>
      </c>
      <c r="O36" s="14">
        <v>0.1</v>
      </c>
      <c r="P36" s="8">
        <v>0.6</v>
      </c>
      <c r="Q36" s="14">
        <v>369.1</v>
      </c>
      <c r="R36" s="8">
        <v>288.48</v>
      </c>
      <c r="S36" s="14">
        <v>260.49</v>
      </c>
      <c r="T36" s="8">
        <v>9.4</v>
      </c>
      <c r="U36" s="14">
        <v>10.65</v>
      </c>
      <c r="V36" s="4">
        <v>9.36</v>
      </c>
    </row>
    <row r="37" spans="2:22" x14ac:dyDescent="0.25">
      <c r="B37" s="16" t="s">
        <v>53</v>
      </c>
      <c r="C37" s="4">
        <v>0.8</v>
      </c>
      <c r="D37" s="8">
        <v>10.6</v>
      </c>
      <c r="E37" s="14">
        <v>4.4000000000000004</v>
      </c>
      <c r="F37" s="8">
        <v>0</v>
      </c>
      <c r="G37" s="14">
        <v>2.2000000000000002</v>
      </c>
      <c r="H37" s="8">
        <v>0.5</v>
      </c>
      <c r="I37" s="14">
        <v>0.2</v>
      </c>
      <c r="J37" s="8">
        <v>1.8</v>
      </c>
      <c r="K37" s="14">
        <v>0.3</v>
      </c>
      <c r="L37" s="8">
        <v>0.1</v>
      </c>
      <c r="M37" s="14">
        <v>0.9</v>
      </c>
      <c r="N37" s="8">
        <v>0.7</v>
      </c>
      <c r="O37" s="14">
        <v>0.1</v>
      </c>
      <c r="P37" s="8">
        <v>0.7</v>
      </c>
      <c r="Q37" s="14">
        <v>332.98</v>
      </c>
      <c r="R37" s="8">
        <v>259.20999999999998</v>
      </c>
      <c r="S37" s="14">
        <v>260.33999999999997</v>
      </c>
      <c r="T37" s="8">
        <v>11.07</v>
      </c>
      <c r="U37" s="14">
        <v>12.3</v>
      </c>
      <c r="V37" s="4">
        <v>11.06</v>
      </c>
    </row>
    <row r="38" spans="2:22" x14ac:dyDescent="0.25">
      <c r="B38" s="16" t="s">
        <v>54</v>
      </c>
      <c r="C38" s="4">
        <v>1.2</v>
      </c>
      <c r="D38" s="8">
        <v>8.5</v>
      </c>
      <c r="E38" s="14">
        <v>5</v>
      </c>
      <c r="F38" s="8">
        <v>0.1</v>
      </c>
      <c r="G38" s="14">
        <v>1.6</v>
      </c>
      <c r="H38" s="8">
        <v>0.1</v>
      </c>
      <c r="I38" s="14">
        <v>0.1</v>
      </c>
      <c r="J38" s="8">
        <v>1.8</v>
      </c>
      <c r="K38" s="14">
        <v>0.8</v>
      </c>
      <c r="L38" s="8">
        <v>0.1</v>
      </c>
      <c r="M38" s="14">
        <v>0.8</v>
      </c>
      <c r="N38" s="8">
        <v>0.8</v>
      </c>
      <c r="O38" s="14">
        <v>0.1</v>
      </c>
      <c r="P38" s="8">
        <v>0.3</v>
      </c>
      <c r="Q38" s="14">
        <v>311.12</v>
      </c>
      <c r="R38" s="8">
        <v>242.59</v>
      </c>
      <c r="S38" s="14">
        <v>259.85000000000002</v>
      </c>
      <c r="T38" s="8">
        <v>9.68</v>
      </c>
      <c r="U38" s="14">
        <v>10.79</v>
      </c>
      <c r="V38" s="4">
        <v>9.9600000000000009</v>
      </c>
    </row>
    <row r="39" spans="2:22" x14ac:dyDescent="0.25">
      <c r="B39" s="16" t="s">
        <v>55</v>
      </c>
      <c r="C39" s="4">
        <v>0.9</v>
      </c>
      <c r="D39" s="8">
        <v>6.7</v>
      </c>
      <c r="E39" s="14">
        <v>3.5</v>
      </c>
      <c r="F39" s="8">
        <v>0</v>
      </c>
      <c r="G39" s="14">
        <v>1</v>
      </c>
      <c r="H39" s="8">
        <v>0.1</v>
      </c>
      <c r="I39" s="14">
        <v>0.1</v>
      </c>
      <c r="J39" s="8">
        <v>1.2</v>
      </c>
      <c r="K39" s="14">
        <v>0.5</v>
      </c>
      <c r="L39" s="8">
        <v>0</v>
      </c>
      <c r="M39" s="14">
        <v>0.4</v>
      </c>
      <c r="N39" s="8">
        <v>0.5</v>
      </c>
      <c r="O39" s="14">
        <v>0</v>
      </c>
      <c r="P39" s="8">
        <v>0.3</v>
      </c>
      <c r="Q39" s="14">
        <v>303.12</v>
      </c>
      <c r="R39" s="8">
        <v>236.24</v>
      </c>
      <c r="S39" s="14">
        <v>260.06</v>
      </c>
      <c r="T39" s="8">
        <v>10.24</v>
      </c>
      <c r="U39" s="14">
        <v>11.42</v>
      </c>
      <c r="V39" s="4">
        <v>10.6</v>
      </c>
    </row>
    <row r="40" spans="2:22" x14ac:dyDescent="0.25">
      <c r="B40" s="16" t="s">
        <v>56</v>
      </c>
      <c r="C40" s="4">
        <v>0.7</v>
      </c>
      <c r="D40" s="8">
        <v>8</v>
      </c>
      <c r="E40" s="14">
        <v>4.8</v>
      </c>
      <c r="F40" s="8">
        <v>0.1</v>
      </c>
      <c r="G40" s="14">
        <v>2.2999999999999998</v>
      </c>
      <c r="H40" s="8">
        <v>0</v>
      </c>
      <c r="I40" s="14">
        <v>0.1</v>
      </c>
      <c r="J40" s="8">
        <v>2.2999999999999998</v>
      </c>
      <c r="K40" s="14">
        <v>0.9</v>
      </c>
      <c r="L40" s="8">
        <v>0.1</v>
      </c>
      <c r="M40" s="14">
        <v>0.8</v>
      </c>
      <c r="N40" s="8">
        <v>0.9</v>
      </c>
      <c r="O40" s="14">
        <v>0.1</v>
      </c>
      <c r="P40" s="8">
        <v>0.5</v>
      </c>
      <c r="Q40" s="14">
        <v>363.3</v>
      </c>
      <c r="R40" s="8">
        <v>280.82</v>
      </c>
      <c r="S40" s="14">
        <v>257.81</v>
      </c>
      <c r="T40" s="8">
        <v>8.56</v>
      </c>
      <c r="U40" s="14">
        <v>9.27</v>
      </c>
      <c r="V40" s="4">
        <v>8.49</v>
      </c>
    </row>
    <row r="41" spans="2:22" x14ac:dyDescent="0.25">
      <c r="B41" s="16" t="s">
        <v>57</v>
      </c>
      <c r="C41" s="4">
        <v>0.8</v>
      </c>
      <c r="D41" s="8">
        <v>9.3000000000000007</v>
      </c>
      <c r="E41" s="14">
        <v>5.7</v>
      </c>
      <c r="F41" s="8">
        <v>0.1</v>
      </c>
      <c r="G41" s="14">
        <v>2.5</v>
      </c>
      <c r="H41" s="8">
        <v>0.7</v>
      </c>
      <c r="I41" s="14">
        <v>0.1</v>
      </c>
      <c r="J41" s="8">
        <v>0.8</v>
      </c>
      <c r="K41" s="14">
        <v>0.4</v>
      </c>
      <c r="L41" s="8">
        <v>0</v>
      </c>
      <c r="M41" s="14">
        <v>0.8</v>
      </c>
      <c r="N41" s="8">
        <v>0.5</v>
      </c>
      <c r="O41" s="14">
        <v>0.1</v>
      </c>
      <c r="P41" s="8">
        <v>0.8</v>
      </c>
      <c r="Q41" s="14">
        <v>322.10000000000002</v>
      </c>
      <c r="R41" s="8">
        <v>249.1</v>
      </c>
      <c r="S41" s="14">
        <v>258.41000000000003</v>
      </c>
      <c r="T41" s="8">
        <v>11.63</v>
      </c>
      <c r="U41" s="14">
        <v>12.51</v>
      </c>
      <c r="V41" s="4">
        <v>11.39</v>
      </c>
    </row>
    <row r="42" spans="2:22" x14ac:dyDescent="0.25">
      <c r="B42" s="16" t="s">
        <v>58</v>
      </c>
      <c r="C42" s="4">
        <v>0.5</v>
      </c>
      <c r="D42" s="8">
        <v>6.9</v>
      </c>
      <c r="E42" s="14">
        <v>2.6</v>
      </c>
      <c r="F42" s="8">
        <v>0</v>
      </c>
      <c r="G42" s="14">
        <v>1.1000000000000001</v>
      </c>
      <c r="H42" s="8">
        <v>0.1</v>
      </c>
      <c r="I42" s="14">
        <v>0.1</v>
      </c>
      <c r="J42" s="8">
        <v>1.2</v>
      </c>
      <c r="K42" s="14">
        <v>0.4</v>
      </c>
      <c r="L42" s="8">
        <v>0.1</v>
      </c>
      <c r="M42" s="14">
        <v>0.4</v>
      </c>
      <c r="N42" s="8">
        <v>0.5</v>
      </c>
      <c r="O42" s="14">
        <v>0.1</v>
      </c>
      <c r="P42" s="8">
        <v>0.3</v>
      </c>
      <c r="Q42" s="14">
        <v>447.48</v>
      </c>
      <c r="R42" s="8">
        <v>345.07</v>
      </c>
      <c r="S42" s="14">
        <v>257.56</v>
      </c>
      <c r="T42" s="8">
        <v>8.44</v>
      </c>
      <c r="U42" s="14">
        <v>8.91</v>
      </c>
      <c r="V42" s="4">
        <v>8.06</v>
      </c>
    </row>
    <row r="43" spans="2:22" x14ac:dyDescent="0.25">
      <c r="B43" s="16" t="s">
        <v>59</v>
      </c>
      <c r="C43" s="4">
        <v>0.8</v>
      </c>
      <c r="D43" s="8">
        <v>9</v>
      </c>
      <c r="E43" s="14">
        <v>3.4</v>
      </c>
      <c r="F43" s="8">
        <v>0.1</v>
      </c>
      <c r="G43" s="14">
        <v>1.9</v>
      </c>
      <c r="H43" s="8">
        <v>0.2</v>
      </c>
      <c r="I43" s="14">
        <v>0.1</v>
      </c>
      <c r="J43" s="8">
        <v>1.8</v>
      </c>
      <c r="K43" s="14">
        <v>0.5</v>
      </c>
      <c r="L43" s="8">
        <v>0</v>
      </c>
      <c r="M43" s="14">
        <v>0.8</v>
      </c>
      <c r="N43" s="8">
        <v>0.6</v>
      </c>
      <c r="O43" s="14">
        <v>0.1</v>
      </c>
      <c r="P43" s="8">
        <v>0.3</v>
      </c>
      <c r="Q43" s="14">
        <v>345.06</v>
      </c>
      <c r="R43" s="8">
        <v>267.41000000000003</v>
      </c>
      <c r="S43" s="14">
        <v>258.22000000000003</v>
      </c>
      <c r="T43" s="8">
        <v>9.24</v>
      </c>
      <c r="U43" s="14">
        <v>10.29</v>
      </c>
      <c r="V43" s="4">
        <v>9.15</v>
      </c>
    </row>
    <row r="44" spans="2:22" x14ac:dyDescent="0.25">
      <c r="B44" s="16" t="s">
        <v>60</v>
      </c>
      <c r="C44" s="4">
        <v>0.6</v>
      </c>
      <c r="D44" s="8">
        <v>8.6999999999999993</v>
      </c>
      <c r="E44" s="14">
        <v>3.8</v>
      </c>
      <c r="F44" s="8">
        <v>0.1</v>
      </c>
      <c r="G44" s="14">
        <v>1.8</v>
      </c>
      <c r="H44" s="8">
        <v>0.2</v>
      </c>
      <c r="I44" s="14">
        <v>0</v>
      </c>
      <c r="J44" s="8">
        <v>1.8</v>
      </c>
      <c r="K44" s="14">
        <v>0.4</v>
      </c>
      <c r="L44" s="8">
        <v>0.1</v>
      </c>
      <c r="M44" s="14">
        <v>0.8</v>
      </c>
      <c r="N44" s="8">
        <v>0.7</v>
      </c>
      <c r="O44" s="14">
        <v>0</v>
      </c>
      <c r="P44" s="8">
        <v>0.4</v>
      </c>
      <c r="Q44" s="14">
        <v>403.58</v>
      </c>
      <c r="R44" s="8">
        <v>312.36</v>
      </c>
      <c r="S44" s="14">
        <v>257.83</v>
      </c>
      <c r="T44" s="8">
        <v>8.44</v>
      </c>
      <c r="U44" s="14">
        <v>9.1199999999999992</v>
      </c>
      <c r="V44" s="4">
        <v>8.14</v>
      </c>
    </row>
    <row r="45" spans="2:22" x14ac:dyDescent="0.25">
      <c r="B45" s="16" t="s">
        <v>61</v>
      </c>
      <c r="C45" s="4">
        <v>1.2</v>
      </c>
      <c r="D45" s="8">
        <v>9.5</v>
      </c>
      <c r="E45" s="14">
        <v>4.3</v>
      </c>
      <c r="F45" s="8">
        <v>0</v>
      </c>
      <c r="G45" s="14">
        <v>2.2999999999999998</v>
      </c>
      <c r="H45" s="8">
        <v>0.2</v>
      </c>
      <c r="I45" s="14">
        <v>0.2</v>
      </c>
      <c r="J45" s="8">
        <v>2.1</v>
      </c>
      <c r="K45" s="14">
        <v>0.7</v>
      </c>
      <c r="L45" s="8">
        <v>0.1</v>
      </c>
      <c r="M45" s="14">
        <v>1</v>
      </c>
      <c r="N45" s="8">
        <v>0.8</v>
      </c>
      <c r="O45" s="14">
        <v>0.1</v>
      </c>
      <c r="P45" s="8">
        <v>0.7</v>
      </c>
      <c r="Q45" s="14">
        <v>376.36</v>
      </c>
      <c r="R45" s="8">
        <v>291.72000000000003</v>
      </c>
      <c r="S45" s="14">
        <v>258.58999999999997</v>
      </c>
      <c r="T45" s="8">
        <v>8.56</v>
      </c>
      <c r="U45" s="14">
        <v>9.17</v>
      </c>
      <c r="V45" s="4">
        <v>8.18</v>
      </c>
    </row>
    <row r="46" spans="2:22" x14ac:dyDescent="0.25">
      <c r="B46" s="16" t="s">
        <v>62</v>
      </c>
      <c r="C46" s="4">
        <v>0.9</v>
      </c>
      <c r="D46" s="8">
        <v>7.1</v>
      </c>
      <c r="E46" s="14">
        <v>2.2999999999999998</v>
      </c>
      <c r="F46" s="8">
        <v>0.1</v>
      </c>
      <c r="G46" s="14">
        <v>1.4</v>
      </c>
      <c r="H46" s="8">
        <v>0.1</v>
      </c>
      <c r="I46" s="14">
        <v>0</v>
      </c>
      <c r="J46" s="8">
        <v>1.2</v>
      </c>
      <c r="K46" s="14">
        <v>0.5</v>
      </c>
      <c r="L46" s="8">
        <v>0.1</v>
      </c>
      <c r="M46" s="14">
        <v>0.5</v>
      </c>
      <c r="N46" s="8">
        <v>0.5</v>
      </c>
      <c r="O46" s="14">
        <v>0.1</v>
      </c>
      <c r="P46" s="8">
        <v>0.2</v>
      </c>
      <c r="Q46" s="14">
        <v>409.9</v>
      </c>
      <c r="R46" s="8">
        <v>316.67</v>
      </c>
      <c r="S46" s="14">
        <v>256.69</v>
      </c>
      <c r="T46" s="8">
        <v>7.72</v>
      </c>
      <c r="U46" s="14">
        <v>8.23</v>
      </c>
      <c r="V46" s="4">
        <v>7.37</v>
      </c>
    </row>
    <row r="47" spans="2:22" x14ac:dyDescent="0.25">
      <c r="B47" s="16" t="s">
        <v>63</v>
      </c>
      <c r="C47" s="4">
        <v>0.8</v>
      </c>
      <c r="D47" s="8">
        <v>8.3000000000000007</v>
      </c>
      <c r="E47" s="14">
        <v>3.5</v>
      </c>
      <c r="F47" s="8">
        <v>0.1</v>
      </c>
      <c r="G47" s="14">
        <v>1.5</v>
      </c>
      <c r="H47" s="8">
        <v>0.1</v>
      </c>
      <c r="I47" s="14">
        <v>0.1</v>
      </c>
      <c r="J47" s="8">
        <v>1.5</v>
      </c>
      <c r="K47" s="14">
        <v>0.7</v>
      </c>
      <c r="L47" s="8">
        <v>0.1</v>
      </c>
      <c r="M47" s="14">
        <v>0.6</v>
      </c>
      <c r="N47" s="8">
        <v>0.8</v>
      </c>
      <c r="O47" s="14">
        <v>0.1</v>
      </c>
      <c r="P47" s="8">
        <v>0.4</v>
      </c>
      <c r="Q47" s="14">
        <v>329.34</v>
      </c>
      <c r="R47" s="8">
        <v>242.64</v>
      </c>
      <c r="S47" s="14">
        <v>256.68</v>
      </c>
      <c r="T47" s="8">
        <v>7.83</v>
      </c>
      <c r="U47" s="14">
        <v>8.1300000000000008</v>
      </c>
      <c r="V47" s="4">
        <v>7.43</v>
      </c>
    </row>
    <row r="48" spans="2:22" x14ac:dyDescent="0.25">
      <c r="B48" s="16" t="s">
        <v>64</v>
      </c>
      <c r="C48" s="4">
        <v>0.8</v>
      </c>
      <c r="D48" s="8">
        <v>12</v>
      </c>
      <c r="E48" s="14">
        <v>3.7</v>
      </c>
      <c r="F48" s="8">
        <v>0.1</v>
      </c>
      <c r="G48" s="14">
        <v>2.1</v>
      </c>
      <c r="H48" s="8">
        <v>0.2</v>
      </c>
      <c r="I48" s="14">
        <v>0</v>
      </c>
      <c r="J48" s="8">
        <v>1.9</v>
      </c>
      <c r="K48" s="14">
        <v>0.7</v>
      </c>
      <c r="L48" s="8">
        <v>0.1</v>
      </c>
      <c r="M48" s="14">
        <v>1</v>
      </c>
      <c r="N48" s="8">
        <v>0.7</v>
      </c>
      <c r="O48" s="14">
        <v>0.1</v>
      </c>
      <c r="P48" s="8">
        <v>0.4</v>
      </c>
      <c r="Q48" s="14">
        <v>347.58</v>
      </c>
      <c r="R48" s="8">
        <v>267.41000000000003</v>
      </c>
      <c r="S48" s="14">
        <v>256.43</v>
      </c>
      <c r="T48" s="8">
        <v>8.76</v>
      </c>
      <c r="U48" s="14">
        <v>9.82</v>
      </c>
      <c r="V48" s="4">
        <v>8.5</v>
      </c>
    </row>
    <row r="49" spans="2:22" x14ac:dyDescent="0.25">
      <c r="B49" s="16" t="s">
        <v>65</v>
      </c>
      <c r="C49" s="4">
        <v>0.7</v>
      </c>
      <c r="D49" s="8">
        <v>6.3</v>
      </c>
      <c r="E49" s="14">
        <v>2.9</v>
      </c>
      <c r="F49" s="8">
        <v>0.1</v>
      </c>
      <c r="G49" s="14">
        <v>1</v>
      </c>
      <c r="H49" s="8">
        <v>0.2</v>
      </c>
      <c r="I49" s="14">
        <v>0</v>
      </c>
      <c r="J49" s="8">
        <v>1</v>
      </c>
      <c r="K49" s="14">
        <v>0.4</v>
      </c>
      <c r="L49" s="8">
        <v>0</v>
      </c>
      <c r="M49" s="14">
        <v>0.4</v>
      </c>
      <c r="N49" s="8">
        <v>0.5</v>
      </c>
      <c r="O49" s="14">
        <v>0.1</v>
      </c>
      <c r="P49" s="8">
        <v>0.2</v>
      </c>
      <c r="Q49" s="14">
        <v>301.44</v>
      </c>
      <c r="R49" s="8">
        <v>274.98</v>
      </c>
      <c r="S49" s="14">
        <v>256.64999999999998</v>
      </c>
      <c r="T49" s="8">
        <v>9.24</v>
      </c>
      <c r="U49" s="14">
        <v>10.46</v>
      </c>
      <c r="V49" s="4">
        <v>9.08</v>
      </c>
    </row>
    <row r="50" spans="2:22" x14ac:dyDescent="0.25">
      <c r="B50" s="16" t="s">
        <v>66</v>
      </c>
      <c r="C50" s="4">
        <v>0.9</v>
      </c>
      <c r="D50" s="8">
        <v>8.1999999999999993</v>
      </c>
      <c r="E50" s="14">
        <v>4.3</v>
      </c>
      <c r="F50" s="8">
        <v>0.3</v>
      </c>
      <c r="G50" s="14">
        <v>1.5</v>
      </c>
      <c r="H50" s="8">
        <v>0.1</v>
      </c>
      <c r="I50" s="14">
        <v>0.1</v>
      </c>
      <c r="J50" s="8">
        <v>1.9</v>
      </c>
      <c r="K50" s="14">
        <v>0.8</v>
      </c>
      <c r="L50" s="8">
        <v>0.2</v>
      </c>
      <c r="M50" s="14">
        <v>0.6</v>
      </c>
      <c r="N50" s="8">
        <v>1</v>
      </c>
      <c r="O50" s="14">
        <v>0.1</v>
      </c>
      <c r="P50" s="8">
        <v>0.3</v>
      </c>
      <c r="Q50" s="14">
        <v>317.92</v>
      </c>
      <c r="R50" s="8">
        <v>244.26</v>
      </c>
      <c r="S50" s="14">
        <v>256.7</v>
      </c>
      <c r="T50" s="8">
        <v>8.7200000000000006</v>
      </c>
      <c r="U50" s="14">
        <v>9.44</v>
      </c>
      <c r="V50" s="4">
        <v>8.35</v>
      </c>
    </row>
    <row r="51" spans="2:22" x14ac:dyDescent="0.25">
      <c r="B51" s="16" t="s">
        <v>67</v>
      </c>
      <c r="C51" s="4">
        <v>0.6</v>
      </c>
      <c r="D51" s="8">
        <v>7.4</v>
      </c>
      <c r="E51" s="14">
        <v>4.3</v>
      </c>
      <c r="F51" s="8">
        <v>0.1</v>
      </c>
      <c r="G51" s="14">
        <v>1.2</v>
      </c>
      <c r="H51" s="8">
        <v>0.2</v>
      </c>
      <c r="I51" s="14">
        <v>0.1</v>
      </c>
      <c r="J51" s="8">
        <v>1.3</v>
      </c>
      <c r="K51" s="14">
        <v>0.6</v>
      </c>
      <c r="L51" s="8">
        <v>0.1</v>
      </c>
      <c r="M51" s="14">
        <v>0.6</v>
      </c>
      <c r="N51" s="8">
        <v>0.7</v>
      </c>
      <c r="O51" s="14">
        <v>0.1</v>
      </c>
      <c r="P51" s="8">
        <v>0.3</v>
      </c>
      <c r="Q51" s="14">
        <v>378.62</v>
      </c>
      <c r="R51" s="8">
        <v>291.02</v>
      </c>
      <c r="S51" s="14">
        <v>256.58</v>
      </c>
      <c r="T51" s="8">
        <v>7.65</v>
      </c>
      <c r="U51" s="14">
        <v>8.27</v>
      </c>
      <c r="V51" s="4">
        <v>7.33</v>
      </c>
    </row>
    <row r="52" spans="2:22" x14ac:dyDescent="0.25">
      <c r="B52" s="16" t="s">
        <v>68</v>
      </c>
      <c r="C52" s="4">
        <v>1</v>
      </c>
      <c r="D52" s="8">
        <v>10.199999999999999</v>
      </c>
      <c r="E52" s="14">
        <v>4.0999999999999996</v>
      </c>
      <c r="F52" s="8">
        <v>0.1</v>
      </c>
      <c r="G52" s="14">
        <v>2.1</v>
      </c>
      <c r="H52" s="8">
        <v>0.3</v>
      </c>
      <c r="I52" s="14">
        <v>0.1</v>
      </c>
      <c r="J52" s="8">
        <v>2.2000000000000002</v>
      </c>
      <c r="K52" s="14">
        <v>0.5</v>
      </c>
      <c r="L52" s="8">
        <v>0.1</v>
      </c>
      <c r="M52" s="14">
        <v>1</v>
      </c>
      <c r="N52" s="8">
        <v>0.8</v>
      </c>
      <c r="O52" s="14">
        <v>0</v>
      </c>
      <c r="P52" s="8">
        <v>0.6</v>
      </c>
      <c r="Q52" s="14">
        <v>300.95999999999998</v>
      </c>
      <c r="R52" s="8">
        <v>232.77</v>
      </c>
      <c r="S52" s="14">
        <v>257.76</v>
      </c>
      <c r="T52" s="8">
        <v>10.14</v>
      </c>
      <c r="U52" s="14">
        <v>11.04</v>
      </c>
      <c r="V52" s="4">
        <v>9.94</v>
      </c>
    </row>
    <row r="53" spans="2:22" x14ac:dyDescent="0.25">
      <c r="B53" s="16" t="s">
        <v>69</v>
      </c>
      <c r="C53" s="4">
        <v>0.7</v>
      </c>
      <c r="D53" s="8">
        <v>8.1999999999999993</v>
      </c>
      <c r="E53" s="14">
        <v>4.0999999999999996</v>
      </c>
      <c r="F53" s="8">
        <v>0.2</v>
      </c>
      <c r="G53" s="14">
        <v>1.5</v>
      </c>
      <c r="H53" s="8">
        <v>0.2</v>
      </c>
      <c r="I53" s="14">
        <v>0</v>
      </c>
      <c r="J53" s="8">
        <v>1.5</v>
      </c>
      <c r="K53" s="14">
        <v>0.5</v>
      </c>
      <c r="L53" s="8">
        <v>0.1</v>
      </c>
      <c r="M53" s="14">
        <v>0.8</v>
      </c>
      <c r="N53" s="8">
        <v>0.6</v>
      </c>
      <c r="O53" s="14">
        <v>0.1</v>
      </c>
      <c r="P53" s="8">
        <v>0.6</v>
      </c>
      <c r="Q53" s="14">
        <v>365.72</v>
      </c>
      <c r="R53" s="8">
        <v>282.2</v>
      </c>
      <c r="S53" s="14">
        <v>257.33999999999997</v>
      </c>
      <c r="T53" s="8">
        <v>8.75</v>
      </c>
      <c r="U53" s="14">
        <v>9.39</v>
      </c>
      <c r="V53" s="4">
        <v>8.2799999999999994</v>
      </c>
    </row>
    <row r="54" spans="2:22" x14ac:dyDescent="0.25">
      <c r="B54" s="16" t="s">
        <v>70</v>
      </c>
      <c r="C54" s="4">
        <v>0.7</v>
      </c>
      <c r="D54" s="8">
        <v>10.4</v>
      </c>
      <c r="E54" s="14">
        <v>3</v>
      </c>
      <c r="F54" s="8">
        <v>0.1</v>
      </c>
      <c r="G54" s="14">
        <v>1.8</v>
      </c>
      <c r="H54" s="8">
        <v>0.3</v>
      </c>
      <c r="I54" s="14">
        <v>0.1</v>
      </c>
      <c r="J54" s="8">
        <v>1.7</v>
      </c>
      <c r="K54" s="14">
        <v>0.2</v>
      </c>
      <c r="L54" s="8">
        <v>0.1</v>
      </c>
      <c r="M54" s="14">
        <v>0.9</v>
      </c>
      <c r="N54" s="8">
        <v>0.6</v>
      </c>
      <c r="O54" s="14">
        <v>0.1</v>
      </c>
      <c r="P54" s="8">
        <v>0.6</v>
      </c>
      <c r="Q54" s="14">
        <v>346.7</v>
      </c>
      <c r="R54" s="8">
        <v>266.93</v>
      </c>
      <c r="S54" s="14">
        <v>257.02999999999997</v>
      </c>
      <c r="T54" s="8">
        <v>9.83</v>
      </c>
      <c r="U54" s="14">
        <v>10.66</v>
      </c>
      <c r="V54" s="4">
        <v>9.6</v>
      </c>
    </row>
    <row r="55" spans="2:22" x14ac:dyDescent="0.25">
      <c r="B55" s="16" t="s">
        <v>71</v>
      </c>
      <c r="C55" s="4">
        <v>0.7</v>
      </c>
      <c r="D55" s="8">
        <v>8.6</v>
      </c>
      <c r="E55" s="14">
        <v>3.7</v>
      </c>
      <c r="F55" s="8">
        <v>0.2</v>
      </c>
      <c r="G55" s="14">
        <v>1.6</v>
      </c>
      <c r="H55" s="8">
        <v>0.1</v>
      </c>
      <c r="I55" s="14">
        <v>0.1</v>
      </c>
      <c r="J55" s="8">
        <v>1.7</v>
      </c>
      <c r="K55" s="14">
        <v>0.6</v>
      </c>
      <c r="L55" s="8">
        <v>0.1</v>
      </c>
      <c r="M55" s="14">
        <v>0.7</v>
      </c>
      <c r="N55" s="8">
        <v>0.6</v>
      </c>
      <c r="O55" s="14">
        <v>0.1</v>
      </c>
      <c r="P55" s="8">
        <v>0.4</v>
      </c>
      <c r="Q55" s="14">
        <v>339.86</v>
      </c>
      <c r="R55" s="8">
        <v>262.45999999999998</v>
      </c>
      <c r="S55" s="14">
        <v>257.51</v>
      </c>
      <c r="T55" s="8">
        <v>9.51</v>
      </c>
      <c r="U55" s="14">
        <v>10.09</v>
      </c>
      <c r="V55" s="4">
        <v>9.15</v>
      </c>
    </row>
    <row r="56" spans="2:22" x14ac:dyDescent="0.25">
      <c r="B56" s="16" t="s">
        <v>72</v>
      </c>
      <c r="C56" s="4">
        <v>0.6</v>
      </c>
      <c r="D56" s="8">
        <v>10</v>
      </c>
      <c r="E56" s="14">
        <v>3.7</v>
      </c>
      <c r="F56" s="8">
        <v>0</v>
      </c>
      <c r="G56" s="14">
        <v>2.2000000000000002</v>
      </c>
      <c r="H56" s="8">
        <v>0.1</v>
      </c>
      <c r="I56" s="14">
        <v>0</v>
      </c>
      <c r="J56" s="8">
        <v>2.2000000000000002</v>
      </c>
      <c r="K56" s="14">
        <v>0.6</v>
      </c>
      <c r="L56" s="8">
        <v>0</v>
      </c>
      <c r="M56" s="14">
        <v>1</v>
      </c>
      <c r="N56" s="8">
        <v>0.7</v>
      </c>
      <c r="O56" s="14">
        <v>0.1</v>
      </c>
      <c r="P56" s="8">
        <v>0.5</v>
      </c>
      <c r="Q56" s="14">
        <v>385.96</v>
      </c>
      <c r="R56" s="8">
        <v>298.13</v>
      </c>
      <c r="S56" s="14">
        <v>256.95999999999998</v>
      </c>
      <c r="T56" s="8">
        <v>8.1999999999999993</v>
      </c>
      <c r="U56" s="14">
        <v>8.73</v>
      </c>
      <c r="V56" s="4">
        <v>7.84</v>
      </c>
    </row>
    <row r="57" spans="2:22" x14ac:dyDescent="0.25">
      <c r="B57" s="16" t="s">
        <v>73</v>
      </c>
      <c r="C57" s="4">
        <v>1</v>
      </c>
      <c r="D57" s="8">
        <v>9.6</v>
      </c>
      <c r="E57" s="14">
        <v>3.6</v>
      </c>
      <c r="F57" s="8">
        <v>0.2</v>
      </c>
      <c r="G57" s="14">
        <v>2</v>
      </c>
      <c r="H57" s="8">
        <v>0.2</v>
      </c>
      <c r="I57" s="14">
        <v>0</v>
      </c>
      <c r="J57" s="8">
        <v>2.1</v>
      </c>
      <c r="K57" s="14">
        <v>0.6</v>
      </c>
      <c r="L57" s="8">
        <v>0.1</v>
      </c>
      <c r="M57" s="14">
        <v>0.7</v>
      </c>
      <c r="N57" s="8">
        <v>0.6</v>
      </c>
      <c r="O57" s="14">
        <v>0.1</v>
      </c>
      <c r="P57" s="8">
        <v>0.4</v>
      </c>
      <c r="Q57" s="14">
        <v>341.32</v>
      </c>
      <c r="R57" s="8">
        <v>263.32</v>
      </c>
      <c r="S57" s="14">
        <v>257.72000000000003</v>
      </c>
      <c r="T57" s="8">
        <v>9.2100000000000009</v>
      </c>
      <c r="U57" s="14">
        <v>9.9</v>
      </c>
      <c r="V57" s="4">
        <v>8.98</v>
      </c>
    </row>
    <row r="58" spans="2:22" x14ac:dyDescent="0.25">
      <c r="B58" s="16" t="s">
        <v>74</v>
      </c>
      <c r="C58" s="4">
        <v>0.6</v>
      </c>
      <c r="D58" s="8">
        <v>7.2</v>
      </c>
      <c r="E58" s="14">
        <v>3.2</v>
      </c>
      <c r="F58" s="8">
        <v>0</v>
      </c>
      <c r="G58" s="14">
        <v>1.3</v>
      </c>
      <c r="H58" s="8">
        <v>0.2</v>
      </c>
      <c r="I58" s="14">
        <v>0.1</v>
      </c>
      <c r="J58" s="8">
        <v>1.3</v>
      </c>
      <c r="K58" s="14">
        <v>0.4</v>
      </c>
      <c r="L58" s="8">
        <v>0</v>
      </c>
      <c r="M58" s="14">
        <v>0.6</v>
      </c>
      <c r="N58" s="8">
        <v>0.6</v>
      </c>
      <c r="O58" s="14">
        <v>0</v>
      </c>
      <c r="P58" s="8">
        <v>0.3</v>
      </c>
      <c r="Q58" s="14">
        <v>433.46</v>
      </c>
      <c r="R58" s="8">
        <v>335.21</v>
      </c>
      <c r="S58" s="14">
        <v>256.41000000000003</v>
      </c>
      <c r="T58" s="8">
        <v>7.58</v>
      </c>
      <c r="U58" s="14">
        <v>8.14</v>
      </c>
      <c r="V58" s="4">
        <v>7.29</v>
      </c>
    </row>
    <row r="59" spans="2:22" x14ac:dyDescent="0.25">
      <c r="B59" s="16" t="s">
        <v>75</v>
      </c>
      <c r="C59" s="4">
        <v>0.8</v>
      </c>
      <c r="D59" s="8">
        <v>7.7</v>
      </c>
      <c r="E59" s="14">
        <v>3.9</v>
      </c>
      <c r="F59" s="8">
        <v>0.2</v>
      </c>
      <c r="G59" s="14">
        <v>1.5</v>
      </c>
      <c r="H59" s="8">
        <v>0.1</v>
      </c>
      <c r="I59" s="14">
        <v>0</v>
      </c>
      <c r="J59" s="8">
        <v>1.5</v>
      </c>
      <c r="K59" s="14">
        <v>0.6</v>
      </c>
      <c r="L59" s="8">
        <v>0.1</v>
      </c>
      <c r="M59" s="14">
        <v>0.6</v>
      </c>
      <c r="N59" s="8">
        <v>0.7</v>
      </c>
      <c r="O59" s="14">
        <v>0</v>
      </c>
      <c r="P59" s="8">
        <v>0.3</v>
      </c>
      <c r="Q59" s="14">
        <v>385.78</v>
      </c>
      <c r="R59" s="8">
        <v>284.85000000000002</v>
      </c>
      <c r="S59" s="14">
        <v>256.82</v>
      </c>
      <c r="T59" s="8">
        <v>9.02</v>
      </c>
      <c r="U59" s="14">
        <v>9.57</v>
      </c>
      <c r="V59" s="4">
        <v>8.76</v>
      </c>
    </row>
    <row r="60" spans="2:22" x14ac:dyDescent="0.25">
      <c r="B60" s="16" t="s">
        <v>76</v>
      </c>
      <c r="C60" s="4">
        <v>1.1000000000000001</v>
      </c>
      <c r="D60" s="8">
        <v>10.199999999999999</v>
      </c>
      <c r="E60" s="14">
        <v>6</v>
      </c>
      <c r="F60" s="8">
        <v>0.5</v>
      </c>
      <c r="G60" s="14">
        <v>2.2999999999999998</v>
      </c>
      <c r="H60" s="8">
        <v>0.2</v>
      </c>
      <c r="I60" s="14">
        <v>0.1</v>
      </c>
      <c r="J60" s="8">
        <v>2.2999999999999998</v>
      </c>
      <c r="K60" s="14">
        <v>1.1000000000000001</v>
      </c>
      <c r="L60" s="8">
        <v>0.2</v>
      </c>
      <c r="M60" s="14">
        <v>0.9</v>
      </c>
      <c r="N60" s="8">
        <v>1.1000000000000001</v>
      </c>
      <c r="O60" s="14">
        <v>0.1</v>
      </c>
      <c r="P60" s="8">
        <v>0.4</v>
      </c>
      <c r="Q60" s="14">
        <v>303.24</v>
      </c>
      <c r="R60" s="8">
        <v>220.3</v>
      </c>
      <c r="S60" s="14">
        <v>257.19</v>
      </c>
      <c r="T60" s="8">
        <v>9.59</v>
      </c>
      <c r="U60" s="14">
        <v>10.3</v>
      </c>
      <c r="V60" s="4">
        <v>9.31</v>
      </c>
    </row>
    <row r="61" spans="2:22" x14ac:dyDescent="0.25">
      <c r="B61" s="16" t="s">
        <v>77</v>
      </c>
      <c r="C61" s="4">
        <v>0.8</v>
      </c>
      <c r="D61" s="8">
        <v>6.8</v>
      </c>
      <c r="E61" s="14">
        <v>3.6</v>
      </c>
      <c r="F61" s="8">
        <v>0.1</v>
      </c>
      <c r="G61" s="14">
        <v>1.3</v>
      </c>
      <c r="H61" s="8">
        <v>0.2</v>
      </c>
      <c r="I61" s="14">
        <v>0</v>
      </c>
      <c r="J61" s="8">
        <v>1.4</v>
      </c>
      <c r="K61" s="14">
        <v>0.7</v>
      </c>
      <c r="L61" s="8">
        <v>0</v>
      </c>
      <c r="M61" s="14">
        <v>0.5</v>
      </c>
      <c r="N61" s="8">
        <v>0.8</v>
      </c>
      <c r="O61" s="14">
        <v>0.1</v>
      </c>
      <c r="P61" s="8">
        <v>0.2</v>
      </c>
      <c r="Q61" s="14">
        <v>410.58</v>
      </c>
      <c r="R61" s="8">
        <v>317.02</v>
      </c>
      <c r="S61" s="14">
        <v>257.25</v>
      </c>
      <c r="T61" s="8">
        <v>7.7</v>
      </c>
      <c r="U61" s="14">
        <v>8.3699999999999992</v>
      </c>
      <c r="V61" s="4">
        <v>7.63</v>
      </c>
    </row>
    <row r="62" spans="2:22" x14ac:dyDescent="0.25">
      <c r="B62" s="16" t="s">
        <v>78</v>
      </c>
      <c r="C62" s="4">
        <v>0.7</v>
      </c>
      <c r="D62" s="8">
        <v>6.8</v>
      </c>
      <c r="E62" s="14">
        <v>2.8</v>
      </c>
      <c r="F62" s="8">
        <v>0.3</v>
      </c>
      <c r="G62" s="14">
        <v>1.2</v>
      </c>
      <c r="H62" s="8">
        <v>0.2</v>
      </c>
      <c r="I62" s="14">
        <v>0.1</v>
      </c>
      <c r="J62" s="8">
        <v>1.2</v>
      </c>
      <c r="K62" s="14">
        <v>0.4</v>
      </c>
      <c r="L62" s="8">
        <v>0.1</v>
      </c>
      <c r="M62" s="14">
        <v>0.4</v>
      </c>
      <c r="N62" s="8">
        <v>0.4</v>
      </c>
      <c r="O62" s="14">
        <v>0.1</v>
      </c>
      <c r="P62" s="8">
        <v>0.2</v>
      </c>
      <c r="Q62" s="14">
        <v>434.56</v>
      </c>
      <c r="R62" s="8">
        <v>334.42</v>
      </c>
      <c r="S62" s="14">
        <v>257.61</v>
      </c>
      <c r="T62" s="8">
        <v>8.11</v>
      </c>
      <c r="U62" s="14">
        <v>8.41</v>
      </c>
      <c r="V62" s="4">
        <v>7.73</v>
      </c>
    </row>
    <row r="63" spans="2:22" x14ac:dyDescent="0.25">
      <c r="B63" s="16" t="s">
        <v>79</v>
      </c>
      <c r="C63" s="4">
        <v>0.8</v>
      </c>
      <c r="D63" s="8">
        <v>8.1</v>
      </c>
      <c r="E63" s="14">
        <v>4.4000000000000004</v>
      </c>
      <c r="F63" s="8">
        <v>0.2</v>
      </c>
      <c r="G63" s="14">
        <v>1.5</v>
      </c>
      <c r="H63" s="8">
        <v>0.2</v>
      </c>
      <c r="I63" s="14">
        <v>0.1</v>
      </c>
      <c r="J63" s="8">
        <v>1.5</v>
      </c>
      <c r="K63" s="14">
        <v>0.7</v>
      </c>
      <c r="L63" s="8">
        <v>0.2</v>
      </c>
      <c r="M63" s="14">
        <v>0.6</v>
      </c>
      <c r="N63" s="8">
        <v>0.8</v>
      </c>
      <c r="O63" s="14">
        <v>0.1</v>
      </c>
      <c r="P63" s="8">
        <v>0.3</v>
      </c>
      <c r="Q63" s="14">
        <v>331.08</v>
      </c>
      <c r="R63" s="8">
        <v>255.6</v>
      </c>
      <c r="S63" s="14">
        <v>257.23</v>
      </c>
      <c r="T63" s="8">
        <v>8.4600000000000009</v>
      </c>
      <c r="U63" s="14">
        <v>9.01</v>
      </c>
      <c r="V63" s="4">
        <v>8.35</v>
      </c>
    </row>
    <row r="64" spans="2:22" x14ac:dyDescent="0.25">
      <c r="B64" s="16" t="s">
        <v>80</v>
      </c>
      <c r="C64" s="4">
        <v>0.8</v>
      </c>
      <c r="D64" s="8">
        <v>6.4</v>
      </c>
      <c r="E64" s="14">
        <v>3.4</v>
      </c>
      <c r="F64" s="8">
        <v>0.3</v>
      </c>
      <c r="G64" s="14">
        <v>1.2</v>
      </c>
      <c r="H64" s="8">
        <v>0.2</v>
      </c>
      <c r="I64" s="14">
        <v>0.1</v>
      </c>
      <c r="J64" s="8">
        <v>1.2</v>
      </c>
      <c r="K64" s="14">
        <v>0.5</v>
      </c>
      <c r="L64" s="8">
        <v>0.1</v>
      </c>
      <c r="M64" s="14">
        <v>0.5</v>
      </c>
      <c r="N64" s="8">
        <v>0.5</v>
      </c>
      <c r="O64" s="14">
        <v>0.1</v>
      </c>
      <c r="P64" s="8">
        <v>0.3</v>
      </c>
      <c r="Q64" s="14">
        <v>400.2</v>
      </c>
      <c r="R64" s="8">
        <v>309.67</v>
      </c>
      <c r="S64" s="14">
        <v>256.76</v>
      </c>
      <c r="T64" s="8">
        <v>8.33</v>
      </c>
      <c r="U64" s="14">
        <v>9.25</v>
      </c>
      <c r="V64" s="4">
        <v>8.25</v>
      </c>
    </row>
    <row r="65" spans="2:22" x14ac:dyDescent="0.25">
      <c r="B65" s="16" t="s">
        <v>81</v>
      </c>
      <c r="C65" s="4">
        <v>0.6</v>
      </c>
      <c r="D65" s="8">
        <v>7.2</v>
      </c>
      <c r="E65" s="14">
        <v>4</v>
      </c>
      <c r="F65" s="8">
        <v>0.1</v>
      </c>
      <c r="G65" s="14">
        <v>1.2</v>
      </c>
      <c r="H65" s="8">
        <v>0.2</v>
      </c>
      <c r="I65" s="14">
        <v>0.1</v>
      </c>
      <c r="J65" s="8">
        <v>1.2</v>
      </c>
      <c r="K65" s="14">
        <v>0.7</v>
      </c>
      <c r="L65" s="8">
        <v>0.1</v>
      </c>
      <c r="M65" s="14">
        <v>0.4</v>
      </c>
      <c r="N65" s="8">
        <v>0.8</v>
      </c>
      <c r="O65" s="14">
        <v>0.1</v>
      </c>
      <c r="P65" s="8">
        <v>0.3</v>
      </c>
      <c r="Q65" s="14">
        <v>415.66</v>
      </c>
      <c r="R65" s="8">
        <v>318.52999999999997</v>
      </c>
      <c r="S65" s="14">
        <v>256.74</v>
      </c>
      <c r="T65" s="8">
        <v>7.71</v>
      </c>
      <c r="U65" s="14">
        <v>8.18</v>
      </c>
      <c r="V65" s="4">
        <v>7.48</v>
      </c>
    </row>
    <row r="66" spans="2:22" x14ac:dyDescent="0.25">
      <c r="B66" s="16" t="s">
        <v>82</v>
      </c>
      <c r="C66" s="4">
        <v>0.6</v>
      </c>
      <c r="D66" s="8">
        <v>6.7</v>
      </c>
      <c r="E66" s="14">
        <v>3.7</v>
      </c>
      <c r="F66" s="8">
        <v>0.2</v>
      </c>
      <c r="G66" s="14">
        <v>1.3</v>
      </c>
      <c r="H66" s="8">
        <v>0.2</v>
      </c>
      <c r="I66" s="14">
        <v>0</v>
      </c>
      <c r="J66" s="8">
        <v>1.2</v>
      </c>
      <c r="K66" s="14">
        <v>0.6</v>
      </c>
      <c r="L66" s="8">
        <v>0.1</v>
      </c>
      <c r="M66" s="14">
        <v>0.4</v>
      </c>
      <c r="N66" s="8">
        <v>0.6</v>
      </c>
      <c r="O66" s="14">
        <v>0.1</v>
      </c>
      <c r="P66" s="8">
        <v>0.3</v>
      </c>
      <c r="Q66" s="14">
        <v>407.5</v>
      </c>
      <c r="R66" s="8">
        <v>318.93</v>
      </c>
      <c r="S66" s="14">
        <v>256.43</v>
      </c>
      <c r="T66" s="8">
        <v>8.1</v>
      </c>
      <c r="U66" s="14">
        <v>8.9600000000000009</v>
      </c>
      <c r="V66" s="4">
        <v>8</v>
      </c>
    </row>
    <row r="67" spans="2:22" x14ac:dyDescent="0.25">
      <c r="B67" s="16" t="s">
        <v>83</v>
      </c>
      <c r="C67" s="4">
        <v>0.8</v>
      </c>
      <c r="D67" s="8">
        <v>7.8</v>
      </c>
      <c r="E67" s="14">
        <v>4</v>
      </c>
      <c r="F67" s="8">
        <v>0.2</v>
      </c>
      <c r="G67" s="14">
        <v>1.6</v>
      </c>
      <c r="H67" s="8">
        <v>0.2</v>
      </c>
      <c r="I67" s="14">
        <v>0.1</v>
      </c>
      <c r="J67" s="8">
        <v>1.5</v>
      </c>
      <c r="K67" s="14">
        <v>0.7</v>
      </c>
      <c r="L67" s="8">
        <v>0.1</v>
      </c>
      <c r="M67" s="14">
        <v>0.8</v>
      </c>
      <c r="N67" s="8">
        <v>0.8</v>
      </c>
      <c r="O67" s="14">
        <v>0.1</v>
      </c>
      <c r="P67" s="8">
        <v>0.5</v>
      </c>
      <c r="Q67" s="14">
        <v>359.48</v>
      </c>
      <c r="R67" s="8">
        <v>277.52999999999997</v>
      </c>
      <c r="S67" s="14">
        <v>257.20999999999998</v>
      </c>
      <c r="T67" s="8">
        <v>8.6199999999999992</v>
      </c>
      <c r="U67" s="14">
        <v>9.4600000000000009</v>
      </c>
      <c r="V67" s="4">
        <v>8.4700000000000006</v>
      </c>
    </row>
    <row r="68" spans="2:22" x14ac:dyDescent="0.25">
      <c r="B68" s="16" t="s">
        <v>84</v>
      </c>
      <c r="C68" s="4">
        <v>0.7</v>
      </c>
      <c r="D68" s="8">
        <v>11.1</v>
      </c>
      <c r="E68" s="14">
        <v>4.8</v>
      </c>
      <c r="F68" s="8">
        <v>0.2</v>
      </c>
      <c r="G68" s="14">
        <v>2.4</v>
      </c>
      <c r="H68" s="8">
        <v>0.2</v>
      </c>
      <c r="I68" s="14">
        <v>0.1</v>
      </c>
      <c r="J68" s="8">
        <v>2.2000000000000002</v>
      </c>
      <c r="K68" s="14">
        <v>0.6</v>
      </c>
      <c r="L68" s="8">
        <v>0.1</v>
      </c>
      <c r="M68" s="14">
        <v>1.1000000000000001</v>
      </c>
      <c r="N68" s="8">
        <v>0.7</v>
      </c>
      <c r="O68" s="14">
        <v>0.1</v>
      </c>
      <c r="P68" s="8">
        <v>0.8</v>
      </c>
      <c r="Q68" s="14">
        <v>325.18</v>
      </c>
      <c r="R68" s="8">
        <v>251.17</v>
      </c>
      <c r="S68" s="14">
        <v>257.62</v>
      </c>
      <c r="T68" s="8">
        <v>10.029999999999999</v>
      </c>
      <c r="U68" s="14">
        <v>11.02</v>
      </c>
      <c r="V68" s="4">
        <v>9.7200000000000006</v>
      </c>
    </row>
    <row r="69" spans="2:22" x14ac:dyDescent="0.25">
      <c r="B69" s="16" t="s">
        <v>85</v>
      </c>
      <c r="C69" s="4">
        <v>0.5</v>
      </c>
      <c r="D69" s="8">
        <v>9.4</v>
      </c>
      <c r="E69" s="14">
        <v>2.9</v>
      </c>
      <c r="F69" s="8">
        <v>0.1</v>
      </c>
      <c r="G69" s="14">
        <v>2</v>
      </c>
      <c r="H69" s="8">
        <v>0.5</v>
      </c>
      <c r="I69" s="14">
        <v>0</v>
      </c>
      <c r="J69" s="8">
        <v>1.8</v>
      </c>
      <c r="K69" s="14">
        <v>0.2</v>
      </c>
      <c r="L69" s="8">
        <v>0.1</v>
      </c>
      <c r="M69" s="14">
        <v>1</v>
      </c>
      <c r="N69" s="8">
        <v>0.6</v>
      </c>
      <c r="O69" s="14">
        <v>0.1</v>
      </c>
      <c r="P69" s="8">
        <v>0.7</v>
      </c>
      <c r="Q69" s="14">
        <v>353.92</v>
      </c>
      <c r="R69" s="8">
        <v>273.64</v>
      </c>
      <c r="S69" s="14">
        <v>257.8</v>
      </c>
      <c r="T69" s="8">
        <v>9.43</v>
      </c>
      <c r="U69" s="14">
        <v>10.15</v>
      </c>
      <c r="V69" s="4">
        <v>9.1</v>
      </c>
    </row>
    <row r="70" spans="2:22" x14ac:dyDescent="0.25">
      <c r="B70" s="16" t="s">
        <v>86</v>
      </c>
      <c r="C70" s="4">
        <v>0.8</v>
      </c>
      <c r="D70" s="8">
        <v>9.9</v>
      </c>
      <c r="E70" s="14">
        <v>3.5</v>
      </c>
      <c r="F70" s="8">
        <v>0.1</v>
      </c>
      <c r="G70" s="14">
        <v>2.2000000000000002</v>
      </c>
      <c r="H70" s="8">
        <v>0.3</v>
      </c>
      <c r="I70" s="14">
        <v>0</v>
      </c>
      <c r="J70" s="8">
        <v>1.8</v>
      </c>
      <c r="K70" s="14">
        <v>0.1</v>
      </c>
      <c r="L70" s="8">
        <v>0.1</v>
      </c>
      <c r="M70" s="14">
        <v>0.9</v>
      </c>
      <c r="N70" s="8">
        <v>0.5</v>
      </c>
      <c r="O70" s="14">
        <v>0</v>
      </c>
      <c r="P70" s="8">
        <v>0.8</v>
      </c>
      <c r="Q70" s="14">
        <v>377.68</v>
      </c>
      <c r="R70" s="8">
        <v>288.20999999999998</v>
      </c>
      <c r="S70" s="14">
        <v>255.64</v>
      </c>
      <c r="T70" s="8">
        <v>10.19</v>
      </c>
      <c r="U70" s="14">
        <v>10.83</v>
      </c>
      <c r="V70" s="4">
        <v>9.83</v>
      </c>
    </row>
    <row r="71" spans="2:22" x14ac:dyDescent="0.25">
      <c r="B71" s="16" t="s">
        <v>87</v>
      </c>
      <c r="C71" s="4">
        <v>0.8</v>
      </c>
      <c r="D71" s="8">
        <v>10.199999999999999</v>
      </c>
      <c r="E71" s="14">
        <v>4.7</v>
      </c>
      <c r="F71" s="8">
        <v>0.1</v>
      </c>
      <c r="G71" s="14">
        <v>2.2999999999999998</v>
      </c>
      <c r="H71" s="8">
        <v>0.3</v>
      </c>
      <c r="I71" s="14">
        <v>0.1</v>
      </c>
      <c r="J71" s="8">
        <v>2.6</v>
      </c>
      <c r="K71" s="14">
        <v>0.5</v>
      </c>
      <c r="L71" s="8">
        <v>0.1</v>
      </c>
      <c r="M71" s="14">
        <v>1.2</v>
      </c>
      <c r="N71" s="8">
        <v>0.9</v>
      </c>
      <c r="O71" s="14">
        <v>0.1</v>
      </c>
      <c r="P71" s="8">
        <v>1</v>
      </c>
      <c r="Q71" s="14">
        <v>312.18</v>
      </c>
      <c r="R71" s="8">
        <v>238.66</v>
      </c>
      <c r="S71" s="14">
        <v>254.58</v>
      </c>
      <c r="T71" s="8">
        <v>10.15</v>
      </c>
      <c r="U71" s="14">
        <v>11.2</v>
      </c>
      <c r="V71" s="4">
        <v>10.199999999999999</v>
      </c>
    </row>
    <row r="72" spans="2:22" x14ac:dyDescent="0.25">
      <c r="B72" s="16" t="s">
        <v>88</v>
      </c>
      <c r="C72" s="4">
        <v>0.8</v>
      </c>
      <c r="D72" s="8">
        <v>9.9</v>
      </c>
      <c r="E72" s="14">
        <v>3.4</v>
      </c>
      <c r="F72" s="8">
        <v>0.3</v>
      </c>
      <c r="G72" s="14">
        <v>2.1</v>
      </c>
      <c r="H72" s="8">
        <v>0.3</v>
      </c>
      <c r="I72" s="14">
        <v>0.1</v>
      </c>
      <c r="J72" s="8">
        <v>1.7</v>
      </c>
      <c r="K72" s="14">
        <v>0.2</v>
      </c>
      <c r="L72" s="8">
        <v>0.1</v>
      </c>
      <c r="M72" s="14">
        <v>0.8</v>
      </c>
      <c r="N72" s="8">
        <v>0.5</v>
      </c>
      <c r="O72" s="14">
        <v>0</v>
      </c>
      <c r="P72" s="8">
        <v>0.7</v>
      </c>
      <c r="Q72" s="14">
        <v>342.46</v>
      </c>
      <c r="R72" s="8">
        <v>262.72000000000003</v>
      </c>
      <c r="S72" s="14">
        <v>255.54</v>
      </c>
      <c r="T72" s="8">
        <v>9.9600000000000009</v>
      </c>
      <c r="U72" s="14">
        <v>10.83</v>
      </c>
      <c r="V72" s="4">
        <v>9.8000000000000007</v>
      </c>
    </row>
    <row r="73" spans="2:22" x14ac:dyDescent="0.25">
      <c r="B73" s="16" t="s">
        <v>89</v>
      </c>
      <c r="C73" s="4">
        <v>0.6</v>
      </c>
      <c r="D73" s="8">
        <v>7.2</v>
      </c>
      <c r="E73" s="14">
        <v>3.1</v>
      </c>
      <c r="F73" s="8">
        <v>0.1</v>
      </c>
      <c r="G73" s="14">
        <v>1.3</v>
      </c>
      <c r="H73" s="8">
        <v>0.2</v>
      </c>
      <c r="I73" s="14">
        <v>0.1</v>
      </c>
      <c r="J73" s="8">
        <v>1.2</v>
      </c>
      <c r="K73" s="14">
        <v>0.4</v>
      </c>
      <c r="L73" s="8">
        <v>0.1</v>
      </c>
      <c r="M73" s="14">
        <v>0.5</v>
      </c>
      <c r="N73" s="8">
        <v>0.5</v>
      </c>
      <c r="O73" s="14">
        <v>0.1</v>
      </c>
      <c r="P73" s="8">
        <v>0.3</v>
      </c>
      <c r="Q73" s="14">
        <v>408.16</v>
      </c>
      <c r="R73" s="8">
        <v>310.32</v>
      </c>
      <c r="S73" s="14">
        <v>253.58</v>
      </c>
      <c r="T73" s="8">
        <v>10.23</v>
      </c>
      <c r="U73" s="14">
        <v>11.12</v>
      </c>
      <c r="V73" s="4">
        <v>10.16</v>
      </c>
    </row>
    <row r="74" spans="2:22" x14ac:dyDescent="0.25">
      <c r="B74" s="16" t="s">
        <v>90</v>
      </c>
      <c r="C74" s="4">
        <v>0.7</v>
      </c>
      <c r="D74" s="8">
        <v>8.4</v>
      </c>
      <c r="E74" s="14">
        <v>3.8</v>
      </c>
      <c r="F74" s="8">
        <v>0.2</v>
      </c>
      <c r="G74" s="14">
        <v>1.7</v>
      </c>
      <c r="H74" s="8">
        <v>0.2</v>
      </c>
      <c r="I74" s="14">
        <v>0.1</v>
      </c>
      <c r="J74" s="8">
        <v>1.6</v>
      </c>
      <c r="K74" s="14">
        <v>0.6</v>
      </c>
      <c r="L74" s="8">
        <v>0.1</v>
      </c>
      <c r="M74" s="14">
        <v>0.8</v>
      </c>
      <c r="N74" s="8">
        <v>0.7</v>
      </c>
      <c r="O74" s="14">
        <v>0</v>
      </c>
      <c r="P74" s="8">
        <v>0.4</v>
      </c>
      <c r="Q74" s="14">
        <v>298.26</v>
      </c>
      <c r="R74" s="8">
        <v>226.47</v>
      </c>
      <c r="S74" s="14">
        <v>253.1</v>
      </c>
      <c r="T74" s="8">
        <v>8.85</v>
      </c>
      <c r="U74" s="14">
        <v>9.4600000000000009</v>
      </c>
      <c r="V74" s="4">
        <v>8.59</v>
      </c>
    </row>
    <row r="75" spans="2:22" x14ac:dyDescent="0.25">
      <c r="B75" s="16" t="s">
        <v>91</v>
      </c>
      <c r="C75" s="4">
        <v>0.5</v>
      </c>
      <c r="D75" s="8">
        <v>9.4</v>
      </c>
      <c r="E75" s="14">
        <v>2.7</v>
      </c>
      <c r="F75" s="8">
        <v>0.1</v>
      </c>
      <c r="G75" s="14">
        <v>1.9</v>
      </c>
      <c r="H75" s="8">
        <v>0.5</v>
      </c>
      <c r="I75" s="14">
        <v>0.1</v>
      </c>
      <c r="J75" s="8">
        <v>1.7</v>
      </c>
      <c r="K75" s="14">
        <v>0.3</v>
      </c>
      <c r="L75" s="8">
        <v>0.1</v>
      </c>
      <c r="M75" s="14">
        <v>0.8</v>
      </c>
      <c r="N75" s="8">
        <v>0.6</v>
      </c>
      <c r="O75" s="14">
        <v>0.1</v>
      </c>
      <c r="P75" s="8">
        <v>0.6</v>
      </c>
      <c r="Q75" s="14">
        <v>366.68</v>
      </c>
      <c r="R75" s="8">
        <v>276.70999999999998</v>
      </c>
      <c r="S75" s="14">
        <v>252.15</v>
      </c>
      <c r="T75" s="8">
        <v>10.39</v>
      </c>
      <c r="U75" s="14">
        <v>11.32</v>
      </c>
      <c r="V75" s="4">
        <v>10.32</v>
      </c>
    </row>
    <row r="76" spans="2:22" x14ac:dyDescent="0.25">
      <c r="B76" s="16" t="s">
        <v>92</v>
      </c>
      <c r="C76" s="4">
        <v>0.5</v>
      </c>
      <c r="D76" s="8">
        <v>6.6</v>
      </c>
      <c r="E76" s="14">
        <v>3</v>
      </c>
      <c r="F76" s="8">
        <v>0.1</v>
      </c>
      <c r="G76" s="14">
        <v>1.3</v>
      </c>
      <c r="H76" s="8">
        <v>0.3</v>
      </c>
      <c r="I76" s="14">
        <v>0.1</v>
      </c>
      <c r="J76" s="8">
        <v>1.1000000000000001</v>
      </c>
      <c r="K76" s="14">
        <v>0.3</v>
      </c>
      <c r="L76" s="8">
        <v>0.1</v>
      </c>
      <c r="M76" s="14">
        <v>0.5</v>
      </c>
      <c r="N76" s="8">
        <v>0.5</v>
      </c>
      <c r="O76" s="14">
        <v>0</v>
      </c>
      <c r="P76" s="8">
        <v>0.3</v>
      </c>
      <c r="Q76" s="14">
        <v>441.1</v>
      </c>
      <c r="R76" s="8">
        <v>334.22</v>
      </c>
      <c r="S76" s="14">
        <v>251.99</v>
      </c>
      <c r="T76" s="8">
        <v>7.5</v>
      </c>
      <c r="U76" s="14">
        <v>8.23</v>
      </c>
      <c r="V76" s="4">
        <v>7.3</v>
      </c>
    </row>
    <row r="77" spans="2:22" x14ac:dyDescent="0.25">
      <c r="B77" s="16" t="s">
        <v>93</v>
      </c>
      <c r="C77" s="4">
        <v>0.6</v>
      </c>
      <c r="D77" s="8">
        <v>6.6</v>
      </c>
      <c r="E77" s="14">
        <v>3.3</v>
      </c>
      <c r="F77" s="8">
        <v>0.1</v>
      </c>
      <c r="G77" s="14">
        <v>1.3</v>
      </c>
      <c r="H77" s="8">
        <v>0.3</v>
      </c>
      <c r="I77" s="14">
        <v>0.1</v>
      </c>
      <c r="J77" s="8">
        <v>1.3</v>
      </c>
      <c r="K77" s="14">
        <v>0.5</v>
      </c>
      <c r="L77" s="8">
        <v>0</v>
      </c>
      <c r="M77" s="14">
        <v>0.4</v>
      </c>
      <c r="N77" s="8">
        <v>0.7</v>
      </c>
      <c r="O77" s="14">
        <v>0.1</v>
      </c>
      <c r="P77" s="8">
        <v>0.2</v>
      </c>
      <c r="Q77" s="14">
        <v>421.24</v>
      </c>
      <c r="R77" s="8">
        <v>318.44</v>
      </c>
      <c r="S77" s="14">
        <v>251.34</v>
      </c>
      <c r="T77" s="8">
        <v>7.27</v>
      </c>
      <c r="U77" s="14">
        <v>7.93</v>
      </c>
      <c r="V77" s="4">
        <v>7.39</v>
      </c>
    </row>
    <row r="78" spans="2:22" x14ac:dyDescent="0.25">
      <c r="B78" s="16" t="s">
        <v>94</v>
      </c>
      <c r="C78" s="4">
        <v>0.5</v>
      </c>
      <c r="D78" s="8">
        <v>6.2</v>
      </c>
      <c r="E78" s="14">
        <v>3.2</v>
      </c>
      <c r="F78" s="8">
        <v>0.2</v>
      </c>
      <c r="G78" s="14">
        <v>1.1000000000000001</v>
      </c>
      <c r="H78" s="8">
        <v>0.4</v>
      </c>
      <c r="I78" s="14">
        <v>0.1</v>
      </c>
      <c r="J78" s="8">
        <v>1.1000000000000001</v>
      </c>
      <c r="K78" s="14">
        <v>0.5</v>
      </c>
      <c r="L78" s="8">
        <v>0.1</v>
      </c>
      <c r="M78" s="14">
        <v>0.4</v>
      </c>
      <c r="N78" s="8">
        <v>0.6</v>
      </c>
      <c r="O78" s="14">
        <v>0.1</v>
      </c>
      <c r="P78" s="8">
        <v>0.3</v>
      </c>
      <c r="Q78" s="14">
        <v>419.7</v>
      </c>
      <c r="R78" s="8">
        <v>316.58999999999997</v>
      </c>
      <c r="S78" s="14">
        <v>251.87</v>
      </c>
      <c r="T78" s="8">
        <v>7.52</v>
      </c>
      <c r="U78" s="14">
        <v>8.15</v>
      </c>
      <c r="V78" s="4">
        <v>7.43</v>
      </c>
    </row>
    <row r="79" spans="2:22" x14ac:dyDescent="0.25">
      <c r="B79" s="16" t="s">
        <v>95</v>
      </c>
      <c r="C79" s="4">
        <v>0.8</v>
      </c>
      <c r="D79" s="8">
        <v>8.4</v>
      </c>
      <c r="E79" s="14">
        <v>4.0999999999999996</v>
      </c>
      <c r="F79" s="8">
        <v>0.2</v>
      </c>
      <c r="G79" s="14">
        <v>1.6</v>
      </c>
      <c r="H79" s="8">
        <v>0.4</v>
      </c>
      <c r="I79" s="14">
        <v>0.1</v>
      </c>
      <c r="J79" s="8">
        <v>1.5</v>
      </c>
      <c r="K79" s="14">
        <v>0.5</v>
      </c>
      <c r="L79" s="8">
        <v>0.2</v>
      </c>
      <c r="M79" s="14">
        <v>0.6</v>
      </c>
      <c r="N79" s="8">
        <v>1</v>
      </c>
      <c r="O79" s="14">
        <v>0.1</v>
      </c>
      <c r="P79" s="8">
        <v>0.2</v>
      </c>
      <c r="Q79" s="14">
        <v>317.26</v>
      </c>
      <c r="R79" s="8">
        <v>241.01</v>
      </c>
      <c r="S79" s="14">
        <v>253.48</v>
      </c>
      <c r="T79" s="8">
        <v>8.91</v>
      </c>
      <c r="U79" s="14">
        <v>9.86</v>
      </c>
      <c r="V79" s="4">
        <v>9.01</v>
      </c>
    </row>
    <row r="80" spans="2:22" x14ac:dyDescent="0.25">
      <c r="B80" s="16" t="s">
        <v>96</v>
      </c>
      <c r="C80" s="4">
        <v>0.7</v>
      </c>
      <c r="D80" s="8">
        <v>8.1</v>
      </c>
      <c r="E80" s="14">
        <v>3.1</v>
      </c>
      <c r="F80" s="8">
        <v>0.1</v>
      </c>
      <c r="G80" s="14">
        <v>1.5</v>
      </c>
      <c r="H80" s="8">
        <v>0.4</v>
      </c>
      <c r="I80" s="14">
        <v>0.1</v>
      </c>
      <c r="J80" s="8">
        <v>1.4</v>
      </c>
      <c r="K80" s="14">
        <v>0.4</v>
      </c>
      <c r="L80" s="8">
        <v>0</v>
      </c>
      <c r="M80" s="14">
        <v>0.7</v>
      </c>
      <c r="N80" s="8">
        <v>0.5</v>
      </c>
      <c r="O80" s="14">
        <v>0.1</v>
      </c>
      <c r="P80" s="8">
        <v>0.5</v>
      </c>
      <c r="Q80" s="14">
        <v>367.22</v>
      </c>
      <c r="R80" s="8">
        <v>278.3</v>
      </c>
      <c r="S80" s="14">
        <v>252.87</v>
      </c>
      <c r="T80" s="8">
        <v>8.51</v>
      </c>
      <c r="U80" s="14">
        <v>9.43</v>
      </c>
      <c r="V80" s="4">
        <v>8.36</v>
      </c>
    </row>
    <row r="81" spans="2:22" x14ac:dyDescent="0.25">
      <c r="B81" s="16" t="s">
        <v>97</v>
      </c>
      <c r="C81" s="4">
        <v>0.6</v>
      </c>
      <c r="D81" s="8">
        <v>9.3000000000000007</v>
      </c>
      <c r="E81" s="14">
        <v>3.3</v>
      </c>
      <c r="F81" s="8">
        <v>0.1</v>
      </c>
      <c r="G81" s="14">
        <v>1.9</v>
      </c>
      <c r="H81" s="8">
        <v>0.6</v>
      </c>
      <c r="I81" s="14">
        <v>0.1</v>
      </c>
      <c r="J81" s="8">
        <v>2</v>
      </c>
      <c r="K81" s="14">
        <v>0.3</v>
      </c>
      <c r="L81" s="8">
        <v>0.1</v>
      </c>
      <c r="M81" s="14">
        <v>1</v>
      </c>
      <c r="N81" s="8">
        <v>0.8</v>
      </c>
      <c r="O81" s="14">
        <v>0</v>
      </c>
      <c r="P81" s="8">
        <v>0.7</v>
      </c>
      <c r="Q81" s="14">
        <v>310.10000000000002</v>
      </c>
      <c r="R81" s="8">
        <v>237.47</v>
      </c>
      <c r="S81" s="14">
        <v>253.58</v>
      </c>
      <c r="T81" s="8">
        <v>10</v>
      </c>
      <c r="U81" s="14">
        <v>11.03</v>
      </c>
      <c r="V81" s="4">
        <v>9.92</v>
      </c>
    </row>
    <row r="82" spans="2:22" x14ac:dyDescent="0.25">
      <c r="B82" s="16" t="s">
        <v>98</v>
      </c>
      <c r="C82" s="4">
        <v>0.9</v>
      </c>
      <c r="D82" s="8">
        <v>9.5</v>
      </c>
      <c r="E82" s="14">
        <v>3.4</v>
      </c>
      <c r="F82" s="8">
        <v>0.1</v>
      </c>
      <c r="G82" s="14">
        <v>2</v>
      </c>
      <c r="H82" s="8">
        <v>0.3</v>
      </c>
      <c r="I82" s="14">
        <v>0.1</v>
      </c>
      <c r="J82" s="8">
        <v>1.8</v>
      </c>
      <c r="K82" s="14">
        <v>0.4</v>
      </c>
      <c r="L82" s="8">
        <v>0.1</v>
      </c>
      <c r="M82" s="14">
        <v>1</v>
      </c>
      <c r="N82" s="8">
        <v>0.7</v>
      </c>
      <c r="O82" s="14">
        <v>0.1</v>
      </c>
      <c r="P82" s="8">
        <v>0.7</v>
      </c>
      <c r="Q82" s="14">
        <v>317.24</v>
      </c>
      <c r="R82" s="8">
        <v>246.25</v>
      </c>
      <c r="S82" s="14">
        <v>254.08</v>
      </c>
      <c r="T82" s="8">
        <v>9.19</v>
      </c>
      <c r="U82" s="14">
        <v>10.16</v>
      </c>
      <c r="V82" s="4">
        <v>9.1</v>
      </c>
    </row>
    <row r="83" spans="2:22" x14ac:dyDescent="0.25">
      <c r="B83" s="16" t="s">
        <v>99</v>
      </c>
      <c r="C83" s="4">
        <v>0.6</v>
      </c>
      <c r="D83" s="8">
        <v>8.8000000000000007</v>
      </c>
      <c r="E83" s="14">
        <v>3.2</v>
      </c>
      <c r="F83" s="8">
        <v>0.1</v>
      </c>
      <c r="G83" s="14">
        <v>1.8</v>
      </c>
      <c r="H83" s="8">
        <v>0.4</v>
      </c>
      <c r="I83" s="14">
        <v>0.1</v>
      </c>
      <c r="J83" s="8">
        <v>1.6</v>
      </c>
      <c r="K83" s="14">
        <v>0.3</v>
      </c>
      <c r="L83" s="8">
        <v>0</v>
      </c>
      <c r="M83" s="14">
        <v>0.9</v>
      </c>
      <c r="N83" s="8">
        <v>0.6</v>
      </c>
      <c r="O83" s="14">
        <v>0.1</v>
      </c>
      <c r="P83" s="8">
        <v>0.5</v>
      </c>
      <c r="Q83" s="14">
        <v>346.32</v>
      </c>
      <c r="R83" s="8">
        <v>273.77999999999997</v>
      </c>
      <c r="S83" s="14">
        <v>253.89</v>
      </c>
      <c r="T83" s="8">
        <v>8.84</v>
      </c>
      <c r="U83" s="14">
        <v>9.75</v>
      </c>
      <c r="V83" s="4">
        <v>8.69</v>
      </c>
    </row>
    <row r="84" spans="2:22" x14ac:dyDescent="0.25">
      <c r="B84" s="16" t="s">
        <v>100</v>
      </c>
      <c r="C84" s="4">
        <v>0.7</v>
      </c>
      <c r="D84" s="8">
        <v>9.4</v>
      </c>
      <c r="E84" s="14">
        <v>3.5</v>
      </c>
      <c r="F84" s="8">
        <v>0.2</v>
      </c>
      <c r="G84" s="14">
        <v>2</v>
      </c>
      <c r="H84" s="8">
        <v>0.5</v>
      </c>
      <c r="I84" s="14">
        <v>0.2</v>
      </c>
      <c r="J84" s="8">
        <v>1.9</v>
      </c>
      <c r="K84" s="14">
        <v>0.3</v>
      </c>
      <c r="L84" s="8">
        <v>0.2</v>
      </c>
      <c r="M84" s="14">
        <v>1</v>
      </c>
      <c r="N84" s="8">
        <v>0.8</v>
      </c>
      <c r="O84" s="14">
        <v>0.1</v>
      </c>
      <c r="P84" s="8">
        <v>0.6</v>
      </c>
      <c r="Q84" s="14">
        <v>317.58</v>
      </c>
      <c r="R84" s="8">
        <v>241.18</v>
      </c>
      <c r="S84" s="14">
        <v>253.42</v>
      </c>
      <c r="T84" s="8">
        <v>9.99</v>
      </c>
      <c r="U84" s="14">
        <v>10.85</v>
      </c>
      <c r="V84" s="4">
        <v>9.6999999999999993</v>
      </c>
    </row>
    <row r="85" spans="2:22" x14ac:dyDescent="0.25">
      <c r="B85" s="16" t="s">
        <v>101</v>
      </c>
      <c r="C85" s="4">
        <v>0.6</v>
      </c>
      <c r="D85" s="8">
        <v>7.2</v>
      </c>
      <c r="E85" s="14">
        <v>3.7</v>
      </c>
      <c r="F85" s="8">
        <v>0.1</v>
      </c>
      <c r="G85" s="14">
        <v>1.5</v>
      </c>
      <c r="H85" s="8">
        <v>0.3</v>
      </c>
      <c r="I85" s="14">
        <v>0.1</v>
      </c>
      <c r="J85" s="8">
        <v>1.4</v>
      </c>
      <c r="K85" s="14">
        <v>0.5</v>
      </c>
      <c r="L85" s="8">
        <v>0.1</v>
      </c>
      <c r="M85" s="14">
        <v>0.7</v>
      </c>
      <c r="N85" s="8">
        <v>0.8</v>
      </c>
      <c r="O85" s="14">
        <v>0</v>
      </c>
      <c r="P85" s="8">
        <v>0.5</v>
      </c>
      <c r="Q85" s="14">
        <v>393.7</v>
      </c>
      <c r="R85" s="8">
        <v>293</v>
      </c>
      <c r="S85" s="14">
        <v>252.7</v>
      </c>
      <c r="T85" s="8">
        <v>7.63</v>
      </c>
      <c r="U85" s="14">
        <v>8.4499999999999993</v>
      </c>
      <c r="V85" s="4">
        <v>7.46</v>
      </c>
    </row>
    <row r="86" spans="2:22" x14ac:dyDescent="0.25">
      <c r="B86" s="16" t="s">
        <v>102</v>
      </c>
      <c r="C86" s="4">
        <v>0.8</v>
      </c>
      <c r="D86" s="8">
        <v>7.3</v>
      </c>
      <c r="E86" s="14">
        <v>4</v>
      </c>
      <c r="F86" s="8">
        <v>0.2</v>
      </c>
      <c r="G86" s="14">
        <v>1.5</v>
      </c>
      <c r="H86" s="8">
        <v>0.4</v>
      </c>
      <c r="I86" s="14">
        <v>0.1</v>
      </c>
      <c r="J86" s="8">
        <v>1.5</v>
      </c>
      <c r="K86" s="14">
        <v>0.6</v>
      </c>
      <c r="L86" s="8">
        <v>0.1</v>
      </c>
      <c r="M86" s="14">
        <v>0.7</v>
      </c>
      <c r="N86" s="8">
        <v>1</v>
      </c>
      <c r="O86" s="14">
        <v>0.1</v>
      </c>
      <c r="P86" s="8">
        <v>0.4</v>
      </c>
      <c r="Q86" s="14">
        <v>397.48</v>
      </c>
      <c r="R86" s="8">
        <v>300.76</v>
      </c>
      <c r="S86" s="14">
        <v>252.46</v>
      </c>
      <c r="T86" s="8">
        <v>7.16</v>
      </c>
      <c r="U86" s="14">
        <v>8.08</v>
      </c>
      <c r="V86" s="4">
        <v>7.12</v>
      </c>
    </row>
    <row r="87" spans="2:22" x14ac:dyDescent="0.25">
      <c r="B87" s="16" t="s">
        <v>103</v>
      </c>
      <c r="C87" s="4">
        <v>0.7</v>
      </c>
      <c r="D87" s="8">
        <v>7.8</v>
      </c>
      <c r="E87" s="14">
        <v>4.4000000000000004</v>
      </c>
      <c r="F87" s="8">
        <v>0</v>
      </c>
      <c r="G87" s="14">
        <v>2</v>
      </c>
      <c r="H87" s="8">
        <v>0.4</v>
      </c>
      <c r="I87" s="14">
        <v>0.1</v>
      </c>
      <c r="J87" s="8">
        <v>1.7</v>
      </c>
      <c r="K87" s="14">
        <v>0.6</v>
      </c>
      <c r="L87" s="8">
        <v>0.1</v>
      </c>
      <c r="M87" s="14">
        <v>0.7</v>
      </c>
      <c r="N87" s="8">
        <v>0.9</v>
      </c>
      <c r="O87" s="14">
        <v>0.1</v>
      </c>
      <c r="P87" s="8">
        <v>0.5</v>
      </c>
      <c r="Q87" s="14">
        <v>363.7</v>
      </c>
      <c r="R87" s="8">
        <v>266.16000000000003</v>
      </c>
      <c r="S87" s="14">
        <v>252.16</v>
      </c>
      <c r="T87" s="8">
        <v>7.55</v>
      </c>
      <c r="U87" s="14">
        <v>8.4700000000000006</v>
      </c>
      <c r="V87" s="4">
        <v>7.45</v>
      </c>
    </row>
    <row r="88" spans="2:22" x14ac:dyDescent="0.25">
      <c r="B88" s="16" t="s">
        <v>104</v>
      </c>
      <c r="C88" s="4">
        <v>0.7</v>
      </c>
      <c r="D88" s="8">
        <v>8.3000000000000007</v>
      </c>
      <c r="E88" s="14">
        <v>3.2</v>
      </c>
      <c r="F88" s="8">
        <v>0.1</v>
      </c>
      <c r="G88" s="14">
        <v>1.8</v>
      </c>
      <c r="H88" s="8">
        <v>0.4</v>
      </c>
      <c r="I88" s="14">
        <v>0.1</v>
      </c>
      <c r="J88" s="8">
        <v>1.7</v>
      </c>
      <c r="K88" s="14">
        <v>0.3</v>
      </c>
      <c r="L88" s="8">
        <v>0.1</v>
      </c>
      <c r="M88" s="14">
        <v>0.8</v>
      </c>
      <c r="N88" s="8">
        <v>0.7</v>
      </c>
      <c r="O88" s="14">
        <v>0.1</v>
      </c>
      <c r="P88" s="8">
        <v>0.7</v>
      </c>
      <c r="Q88" s="14">
        <v>349.74</v>
      </c>
      <c r="R88" s="8">
        <v>263.93</v>
      </c>
      <c r="S88" s="14">
        <v>252.19</v>
      </c>
      <c r="T88" s="8">
        <v>8.27</v>
      </c>
      <c r="U88" s="14">
        <v>9.23</v>
      </c>
      <c r="V88" s="4">
        <v>8.09</v>
      </c>
    </row>
    <row r="89" spans="2:22" x14ac:dyDescent="0.25">
      <c r="B89" s="16" t="s">
        <v>105</v>
      </c>
      <c r="C89" s="4">
        <v>1</v>
      </c>
      <c r="D89" s="8">
        <v>12.9</v>
      </c>
      <c r="E89" s="14">
        <v>3.7</v>
      </c>
      <c r="F89" s="8">
        <v>0.2</v>
      </c>
      <c r="G89" s="14">
        <v>3.5</v>
      </c>
      <c r="H89" s="8">
        <v>1.2</v>
      </c>
      <c r="I89" s="14">
        <v>0.1</v>
      </c>
      <c r="J89" s="8">
        <v>2.8</v>
      </c>
      <c r="K89" s="14">
        <v>0.3</v>
      </c>
      <c r="L89" s="8">
        <v>0.2</v>
      </c>
      <c r="M89" s="14">
        <v>1.3</v>
      </c>
      <c r="N89" s="8">
        <v>1.1000000000000001</v>
      </c>
      <c r="O89" s="14">
        <v>0.2</v>
      </c>
      <c r="P89" s="8">
        <v>1.2</v>
      </c>
      <c r="Q89" s="14">
        <v>247.3</v>
      </c>
      <c r="R89" s="8">
        <v>187.39</v>
      </c>
      <c r="S89" s="14">
        <v>252.38</v>
      </c>
      <c r="T89" s="8">
        <v>11.26</v>
      </c>
      <c r="U89" s="14">
        <v>12.64</v>
      </c>
      <c r="V89" s="4">
        <v>11.41</v>
      </c>
    </row>
    <row r="90" spans="2:22" x14ac:dyDescent="0.25">
      <c r="B90" s="16" t="s">
        <v>106</v>
      </c>
      <c r="C90" s="4">
        <v>0.6</v>
      </c>
      <c r="D90" s="8">
        <v>8.6999999999999993</v>
      </c>
      <c r="E90" s="14">
        <v>3</v>
      </c>
      <c r="F90" s="8">
        <v>0.1</v>
      </c>
      <c r="G90" s="14">
        <v>1.9</v>
      </c>
      <c r="H90" s="8">
        <v>0.5</v>
      </c>
      <c r="I90" s="14">
        <v>0.1</v>
      </c>
      <c r="J90" s="8">
        <v>1.7</v>
      </c>
      <c r="K90" s="14">
        <v>0.3</v>
      </c>
      <c r="L90" s="8">
        <v>0.1</v>
      </c>
      <c r="M90" s="14">
        <v>0.8</v>
      </c>
      <c r="N90" s="8">
        <v>0.4</v>
      </c>
      <c r="O90" s="14">
        <v>0.1</v>
      </c>
      <c r="P90" s="8">
        <v>0.7</v>
      </c>
      <c r="Q90" s="14">
        <v>375.1</v>
      </c>
      <c r="R90" s="8">
        <v>282.98</v>
      </c>
      <c r="S90" s="14">
        <v>251.75</v>
      </c>
      <c r="T90" s="8">
        <v>9.1</v>
      </c>
      <c r="U90" s="14">
        <v>9.7100000000000009</v>
      </c>
      <c r="V90" s="4">
        <v>8.85</v>
      </c>
    </row>
    <row r="91" spans="2:22" x14ac:dyDescent="0.25">
      <c r="B91" s="16" t="s">
        <v>107</v>
      </c>
      <c r="C91" s="4">
        <v>0.7</v>
      </c>
      <c r="D91" s="8">
        <v>8.6</v>
      </c>
      <c r="E91" s="14">
        <v>3.6</v>
      </c>
      <c r="F91" s="8">
        <v>0.1</v>
      </c>
      <c r="G91" s="14">
        <v>1.9</v>
      </c>
      <c r="H91" s="8">
        <v>0.5</v>
      </c>
      <c r="I91" s="14">
        <v>0.1</v>
      </c>
      <c r="J91" s="8">
        <v>1.9</v>
      </c>
      <c r="K91" s="14">
        <v>0.4</v>
      </c>
      <c r="L91" s="8">
        <v>0.1</v>
      </c>
      <c r="M91" s="14">
        <v>0.9</v>
      </c>
      <c r="N91" s="8">
        <v>0.8</v>
      </c>
      <c r="O91" s="14">
        <v>0.1</v>
      </c>
      <c r="P91" s="8">
        <v>0.6</v>
      </c>
      <c r="Q91" s="14">
        <v>348.82</v>
      </c>
      <c r="R91" s="8">
        <v>278.66000000000003</v>
      </c>
      <c r="S91" s="14">
        <v>251.75</v>
      </c>
      <c r="T91" s="8">
        <v>9.06</v>
      </c>
      <c r="U91" s="14">
        <v>10.07</v>
      </c>
      <c r="V91" s="4">
        <v>9.23</v>
      </c>
    </row>
    <row r="92" spans="2:22" x14ac:dyDescent="0.25">
      <c r="B92" s="16" t="s">
        <v>108</v>
      </c>
      <c r="C92" s="4">
        <v>0.8</v>
      </c>
      <c r="D92" s="8">
        <v>8.1</v>
      </c>
      <c r="E92" s="14">
        <v>5.9</v>
      </c>
      <c r="F92" s="8">
        <v>0.3</v>
      </c>
      <c r="G92" s="14">
        <v>2.2000000000000002</v>
      </c>
      <c r="H92" s="8">
        <v>0.3</v>
      </c>
      <c r="I92" s="14">
        <v>0.1</v>
      </c>
      <c r="J92" s="8">
        <v>2.2000000000000002</v>
      </c>
      <c r="K92" s="14">
        <v>0.9</v>
      </c>
      <c r="L92" s="8">
        <v>0.2</v>
      </c>
      <c r="M92" s="14">
        <v>1</v>
      </c>
      <c r="N92" s="8">
        <v>1</v>
      </c>
      <c r="O92" s="14">
        <v>0</v>
      </c>
      <c r="P92" s="8">
        <v>0.6</v>
      </c>
      <c r="Q92" s="14">
        <v>336.3</v>
      </c>
      <c r="R92" s="8">
        <v>254.09</v>
      </c>
      <c r="S92" s="14">
        <v>251.5</v>
      </c>
      <c r="T92" s="8">
        <v>8.0500000000000007</v>
      </c>
      <c r="U92" s="14">
        <v>8.9600000000000009</v>
      </c>
      <c r="V92" s="4">
        <v>7.81</v>
      </c>
    </row>
    <row r="93" spans="2:22" x14ac:dyDescent="0.25">
      <c r="B93" s="16" t="s">
        <v>109</v>
      </c>
      <c r="C93" s="4">
        <v>0.5</v>
      </c>
      <c r="D93" s="8">
        <v>6.9</v>
      </c>
      <c r="E93" s="14">
        <v>3.8</v>
      </c>
      <c r="F93" s="8">
        <v>0.1</v>
      </c>
      <c r="G93" s="14">
        <v>1.3</v>
      </c>
      <c r="H93" s="8">
        <v>0.4</v>
      </c>
      <c r="I93" s="14">
        <v>0.1</v>
      </c>
      <c r="J93" s="8">
        <v>1.6</v>
      </c>
      <c r="K93" s="14">
        <v>0.7</v>
      </c>
      <c r="L93" s="8">
        <v>0</v>
      </c>
      <c r="M93" s="14">
        <v>0.6</v>
      </c>
      <c r="N93" s="8">
        <v>0.4</v>
      </c>
      <c r="O93" s="14">
        <v>0.1</v>
      </c>
      <c r="P93" s="8">
        <v>0.3</v>
      </c>
      <c r="Q93" s="14">
        <v>402.6</v>
      </c>
      <c r="R93" s="8">
        <v>302.49</v>
      </c>
      <c r="S93" s="14">
        <v>250.62</v>
      </c>
      <c r="T93" s="8">
        <v>7.5</v>
      </c>
      <c r="U93" s="14">
        <v>8.14</v>
      </c>
      <c r="V93" s="4">
        <v>7.24</v>
      </c>
    </row>
    <row r="94" spans="2:22" x14ac:dyDescent="0.25">
      <c r="B94" s="16" t="s">
        <v>110</v>
      </c>
      <c r="C94" s="4">
        <v>0.6</v>
      </c>
      <c r="D94" s="8">
        <v>9.3000000000000007</v>
      </c>
      <c r="E94" s="14">
        <v>3.9</v>
      </c>
      <c r="F94" s="8">
        <v>0</v>
      </c>
      <c r="G94" s="14">
        <v>1.9</v>
      </c>
      <c r="H94" s="8">
        <v>0.3</v>
      </c>
      <c r="I94" s="14">
        <v>0</v>
      </c>
      <c r="J94" s="8">
        <v>1.8</v>
      </c>
      <c r="K94" s="14">
        <v>0.5</v>
      </c>
      <c r="L94" s="8">
        <v>0.1</v>
      </c>
      <c r="M94" s="14">
        <v>0.8</v>
      </c>
      <c r="N94" s="8">
        <v>0.6</v>
      </c>
      <c r="O94" s="14">
        <v>0</v>
      </c>
      <c r="P94" s="8">
        <v>0.7</v>
      </c>
      <c r="Q94" s="14">
        <v>279.48</v>
      </c>
      <c r="R94" s="8">
        <v>270.36</v>
      </c>
      <c r="S94" s="14">
        <v>251.99</v>
      </c>
      <c r="T94" s="8">
        <v>11.86</v>
      </c>
      <c r="U94" s="14">
        <v>13.24</v>
      </c>
      <c r="V94" s="4">
        <v>11.79</v>
      </c>
    </row>
    <row r="95" spans="2:22" x14ac:dyDescent="0.25">
      <c r="B95" s="16" t="s">
        <v>111</v>
      </c>
      <c r="C95" s="4">
        <v>0.7</v>
      </c>
      <c r="D95" s="8">
        <v>7.1</v>
      </c>
      <c r="E95" s="14">
        <v>4.3</v>
      </c>
      <c r="F95" s="8">
        <v>0.1</v>
      </c>
      <c r="G95" s="14">
        <v>1.5</v>
      </c>
      <c r="H95" s="8">
        <v>0.4</v>
      </c>
      <c r="I95" s="14">
        <v>0.2</v>
      </c>
      <c r="J95" s="8">
        <v>1.6</v>
      </c>
      <c r="K95" s="14">
        <v>0.8</v>
      </c>
      <c r="L95" s="8">
        <v>0.1</v>
      </c>
      <c r="M95" s="14">
        <v>0.7</v>
      </c>
      <c r="N95" s="8">
        <v>0.9</v>
      </c>
      <c r="O95" s="14">
        <v>0.1</v>
      </c>
      <c r="P95" s="8">
        <v>0.4</v>
      </c>
      <c r="Q95" s="14">
        <v>392.9</v>
      </c>
      <c r="R95" s="8">
        <v>294.3</v>
      </c>
      <c r="S95" s="14">
        <v>249.9</v>
      </c>
      <c r="T95" s="8">
        <v>7.9</v>
      </c>
      <c r="U95" s="14">
        <v>8.7799999999999994</v>
      </c>
      <c r="V95" s="4">
        <v>7.93</v>
      </c>
    </row>
    <row r="96" spans="2:22" x14ac:dyDescent="0.25">
      <c r="B96" s="16" t="s">
        <v>112</v>
      </c>
      <c r="C96" s="4">
        <v>0.7</v>
      </c>
      <c r="D96" s="8">
        <v>7.2</v>
      </c>
      <c r="E96" s="14">
        <v>4.5999999999999996</v>
      </c>
      <c r="F96" s="8">
        <v>0.1</v>
      </c>
      <c r="G96" s="14">
        <v>1.4</v>
      </c>
      <c r="H96" s="8">
        <v>0.1</v>
      </c>
      <c r="I96" s="14">
        <v>0</v>
      </c>
      <c r="J96" s="8">
        <v>1.5</v>
      </c>
      <c r="K96" s="14">
        <v>0.7</v>
      </c>
      <c r="L96" s="8">
        <v>0.1</v>
      </c>
      <c r="M96" s="14">
        <v>0.7</v>
      </c>
      <c r="N96" s="8">
        <v>0.8</v>
      </c>
      <c r="O96" s="14">
        <v>0.1</v>
      </c>
      <c r="P96" s="8">
        <v>0.5</v>
      </c>
      <c r="Q96" s="14">
        <v>417.66</v>
      </c>
      <c r="R96" s="8">
        <v>314.51</v>
      </c>
      <c r="S96" s="14">
        <v>251.18</v>
      </c>
      <c r="T96" s="8">
        <v>8.1</v>
      </c>
      <c r="U96" s="14">
        <v>8.8699999999999992</v>
      </c>
      <c r="V96" s="4">
        <v>8</v>
      </c>
    </row>
    <row r="97" spans="2:22" x14ac:dyDescent="0.25">
      <c r="B97" s="16" t="s">
        <v>113</v>
      </c>
      <c r="C97" s="4">
        <v>0.7</v>
      </c>
      <c r="D97" s="8">
        <v>7.5</v>
      </c>
      <c r="E97" s="14">
        <v>4.3</v>
      </c>
      <c r="F97" s="8">
        <v>0.1</v>
      </c>
      <c r="G97" s="14">
        <v>1.7</v>
      </c>
      <c r="H97" s="8">
        <v>0.5</v>
      </c>
      <c r="I97" s="14">
        <v>0.1</v>
      </c>
      <c r="J97" s="8">
        <v>1.7</v>
      </c>
      <c r="K97" s="14">
        <v>0.7</v>
      </c>
      <c r="L97" s="8">
        <v>0.1</v>
      </c>
      <c r="M97" s="14">
        <v>0.7</v>
      </c>
      <c r="N97" s="8">
        <v>0.9</v>
      </c>
      <c r="O97" s="14">
        <v>0.2</v>
      </c>
      <c r="P97" s="8">
        <v>0.5</v>
      </c>
      <c r="Q97" s="14">
        <v>397.16</v>
      </c>
      <c r="R97" s="8">
        <v>257.95999999999998</v>
      </c>
      <c r="S97" s="14">
        <v>250.18</v>
      </c>
      <c r="T97" s="8">
        <v>7.43</v>
      </c>
      <c r="U97" s="14">
        <v>8.07</v>
      </c>
      <c r="V97" s="4">
        <v>7.4</v>
      </c>
    </row>
    <row r="98" spans="2:22" x14ac:dyDescent="0.25">
      <c r="B98" s="16" t="s">
        <v>114</v>
      </c>
      <c r="C98" s="4">
        <v>0.9</v>
      </c>
      <c r="D98" s="8">
        <v>10.5</v>
      </c>
      <c r="E98" s="14">
        <v>3.9</v>
      </c>
      <c r="F98" s="8">
        <v>0.1</v>
      </c>
      <c r="G98" s="14">
        <v>1.6</v>
      </c>
      <c r="H98" s="8">
        <v>0.2</v>
      </c>
      <c r="I98" s="14">
        <v>0.1</v>
      </c>
      <c r="J98" s="8">
        <v>1.8</v>
      </c>
      <c r="K98" s="14">
        <v>0.7</v>
      </c>
      <c r="L98" s="8">
        <v>0.1</v>
      </c>
      <c r="M98" s="14">
        <v>0.8</v>
      </c>
      <c r="N98" s="8">
        <v>0.7</v>
      </c>
      <c r="O98" s="14">
        <v>0.1</v>
      </c>
      <c r="P98" s="8">
        <v>0.4</v>
      </c>
      <c r="Q98" s="14">
        <v>267.60000000000002</v>
      </c>
      <c r="R98" s="8">
        <v>201.84</v>
      </c>
      <c r="S98" s="14">
        <v>251.18</v>
      </c>
      <c r="T98" s="8">
        <v>9.15</v>
      </c>
      <c r="U98" s="14">
        <v>9.7899999999999991</v>
      </c>
      <c r="V98" s="4">
        <v>8.73</v>
      </c>
    </row>
    <row r="99" spans="2:22" x14ac:dyDescent="0.25">
      <c r="B99" s="16" t="s">
        <v>115</v>
      </c>
      <c r="C99" s="4">
        <v>0.6</v>
      </c>
      <c r="D99" s="8">
        <v>11.2</v>
      </c>
      <c r="E99" s="14">
        <v>3.3</v>
      </c>
      <c r="F99" s="8">
        <v>0.2</v>
      </c>
      <c r="G99" s="14">
        <v>2.4</v>
      </c>
      <c r="H99" s="8">
        <v>0.5</v>
      </c>
      <c r="I99" s="14">
        <v>0.1</v>
      </c>
      <c r="J99" s="8">
        <v>2.2000000000000002</v>
      </c>
      <c r="K99" s="14">
        <v>0.5</v>
      </c>
      <c r="L99" s="8">
        <v>0.2</v>
      </c>
      <c r="M99" s="14">
        <v>1</v>
      </c>
      <c r="N99" s="8">
        <v>0.7</v>
      </c>
      <c r="O99" s="14">
        <v>0.1</v>
      </c>
      <c r="P99" s="8">
        <v>0.9</v>
      </c>
      <c r="Q99" s="14">
        <v>325.38</v>
      </c>
      <c r="R99" s="8">
        <v>245.34</v>
      </c>
      <c r="S99" s="14">
        <v>251.64</v>
      </c>
      <c r="T99" s="8">
        <v>11.56</v>
      </c>
      <c r="U99" s="14">
        <v>12.98</v>
      </c>
      <c r="V99" s="4">
        <v>11.37</v>
      </c>
    </row>
    <row r="100" spans="2:22" x14ac:dyDescent="0.25">
      <c r="B100" s="16" t="s">
        <v>116</v>
      </c>
      <c r="C100" s="4">
        <v>0.8</v>
      </c>
      <c r="D100" s="8">
        <v>12</v>
      </c>
      <c r="E100" s="14">
        <v>3.9</v>
      </c>
      <c r="F100" s="8">
        <v>0.1</v>
      </c>
      <c r="G100" s="14">
        <v>2.6</v>
      </c>
      <c r="H100" s="8">
        <v>0.6</v>
      </c>
      <c r="I100" s="14">
        <v>0.1</v>
      </c>
      <c r="J100" s="8">
        <v>2.2999999999999998</v>
      </c>
      <c r="K100" s="14">
        <v>0.4</v>
      </c>
      <c r="L100" s="8">
        <v>0.1</v>
      </c>
      <c r="M100" s="14">
        <v>1.1000000000000001</v>
      </c>
      <c r="N100" s="8">
        <v>0.8</v>
      </c>
      <c r="O100" s="14">
        <v>0.1</v>
      </c>
      <c r="P100" s="8">
        <v>1</v>
      </c>
      <c r="Q100" s="14">
        <v>289.26</v>
      </c>
      <c r="R100" s="8">
        <v>218.17</v>
      </c>
      <c r="S100" s="14">
        <v>252.8</v>
      </c>
      <c r="T100" s="8">
        <v>11.96</v>
      </c>
      <c r="U100" s="14">
        <v>13.24</v>
      </c>
      <c r="V100" s="4">
        <v>11.98</v>
      </c>
    </row>
    <row r="101" spans="2:22" x14ac:dyDescent="0.25">
      <c r="B101" s="16" t="s">
        <v>117</v>
      </c>
      <c r="C101" s="4">
        <v>0.8</v>
      </c>
      <c r="D101" s="8">
        <v>10.6</v>
      </c>
      <c r="E101" s="14">
        <v>3.2</v>
      </c>
      <c r="F101" s="8">
        <v>0.1</v>
      </c>
      <c r="G101" s="14">
        <v>2.2000000000000002</v>
      </c>
      <c r="H101" s="8">
        <v>0.4</v>
      </c>
      <c r="I101" s="14">
        <v>0</v>
      </c>
      <c r="J101" s="8">
        <v>1.8</v>
      </c>
      <c r="K101" s="14">
        <v>0.3</v>
      </c>
      <c r="L101" s="8">
        <v>0.1</v>
      </c>
      <c r="M101" s="14">
        <v>1</v>
      </c>
      <c r="N101" s="8">
        <v>0.7</v>
      </c>
      <c r="O101" s="14">
        <v>0</v>
      </c>
      <c r="P101" s="8">
        <v>0.8</v>
      </c>
      <c r="Q101" s="14">
        <v>327.16000000000003</v>
      </c>
      <c r="R101" s="8">
        <v>254.86</v>
      </c>
      <c r="S101" s="14">
        <v>253.01</v>
      </c>
      <c r="T101" s="8">
        <v>10.29</v>
      </c>
      <c r="U101" s="14">
        <v>11.49</v>
      </c>
      <c r="V101" s="4">
        <v>10.28</v>
      </c>
    </row>
    <row r="102" spans="2:22" x14ac:dyDescent="0.25">
      <c r="B102" s="16" t="s">
        <v>118</v>
      </c>
      <c r="C102" s="4">
        <v>0.8</v>
      </c>
      <c r="D102" s="8">
        <v>13</v>
      </c>
      <c r="E102" s="14">
        <v>3.9</v>
      </c>
      <c r="F102" s="8">
        <v>0.1</v>
      </c>
      <c r="G102" s="14">
        <v>2.8</v>
      </c>
      <c r="H102" s="8">
        <v>0.4</v>
      </c>
      <c r="I102" s="14">
        <v>0.2</v>
      </c>
      <c r="J102" s="8">
        <v>2.2000000000000002</v>
      </c>
      <c r="K102" s="14">
        <v>0.5</v>
      </c>
      <c r="L102" s="8">
        <v>0.2</v>
      </c>
      <c r="M102" s="14">
        <v>1.2</v>
      </c>
      <c r="N102" s="8">
        <v>0.7</v>
      </c>
      <c r="O102" s="14">
        <v>0.1</v>
      </c>
      <c r="P102" s="8">
        <v>0.9</v>
      </c>
      <c r="Q102" s="14">
        <v>296.14</v>
      </c>
      <c r="R102" s="8">
        <v>224.95</v>
      </c>
      <c r="S102" s="14">
        <v>252.85</v>
      </c>
      <c r="T102" s="8">
        <v>12.62</v>
      </c>
      <c r="U102" s="14">
        <v>13.96</v>
      </c>
      <c r="V102" s="4">
        <v>12.7</v>
      </c>
    </row>
    <row r="103" spans="2:22" x14ac:dyDescent="0.25">
      <c r="B103" s="16" t="s">
        <v>119</v>
      </c>
      <c r="C103" s="4">
        <v>0.9</v>
      </c>
      <c r="D103" s="8">
        <v>13.1</v>
      </c>
      <c r="E103" s="14">
        <v>4.7</v>
      </c>
      <c r="F103" s="8">
        <v>0.1</v>
      </c>
      <c r="G103" s="14">
        <v>2.7</v>
      </c>
      <c r="H103" s="8">
        <v>0.7</v>
      </c>
      <c r="I103" s="14">
        <v>0.2</v>
      </c>
      <c r="J103" s="8">
        <v>2.4</v>
      </c>
      <c r="K103" s="14">
        <v>0.5</v>
      </c>
      <c r="L103" s="8">
        <v>0.1</v>
      </c>
      <c r="M103" s="14">
        <v>1.1000000000000001</v>
      </c>
      <c r="N103" s="8">
        <v>1.2</v>
      </c>
      <c r="O103" s="14">
        <v>0</v>
      </c>
      <c r="P103" s="8">
        <v>1</v>
      </c>
      <c r="Q103" s="14">
        <v>268.08</v>
      </c>
      <c r="R103" s="8">
        <v>202.98</v>
      </c>
      <c r="S103" s="14">
        <v>252.35</v>
      </c>
      <c r="T103" s="8">
        <v>12.06</v>
      </c>
      <c r="U103" s="14">
        <v>13.3</v>
      </c>
      <c r="V103" s="4">
        <v>11.96</v>
      </c>
    </row>
    <row r="104" spans="2:22" x14ac:dyDescent="0.25">
      <c r="B104" s="16" t="s">
        <v>120</v>
      </c>
      <c r="C104" s="4">
        <v>0.6</v>
      </c>
      <c r="D104" s="8">
        <v>10.4</v>
      </c>
      <c r="E104" s="14">
        <v>3.7</v>
      </c>
      <c r="F104" s="8">
        <v>0.2</v>
      </c>
      <c r="G104" s="14">
        <v>2.2000000000000002</v>
      </c>
      <c r="H104" s="8">
        <v>0.4</v>
      </c>
      <c r="I104" s="14">
        <v>0.1</v>
      </c>
      <c r="J104" s="8">
        <v>2.1</v>
      </c>
      <c r="K104" s="14">
        <v>0.5</v>
      </c>
      <c r="L104" s="8">
        <v>0.2</v>
      </c>
      <c r="M104" s="14">
        <v>0.9</v>
      </c>
      <c r="N104" s="8">
        <v>0.6</v>
      </c>
      <c r="O104" s="14">
        <v>0.2</v>
      </c>
      <c r="P104" s="8">
        <v>0.8</v>
      </c>
      <c r="Q104" s="14">
        <v>323.48</v>
      </c>
      <c r="R104" s="8">
        <v>244.86</v>
      </c>
      <c r="S104" s="14">
        <v>253</v>
      </c>
      <c r="T104" s="8">
        <v>10.25</v>
      </c>
      <c r="U104" s="14">
        <v>11.38</v>
      </c>
      <c r="V104" s="4">
        <v>10.1</v>
      </c>
    </row>
    <row r="105" spans="2:22" x14ac:dyDescent="0.25">
      <c r="B105" s="16" t="s">
        <v>121</v>
      </c>
      <c r="C105" s="4">
        <v>0.8</v>
      </c>
      <c r="D105" s="8">
        <v>11</v>
      </c>
      <c r="E105" s="14">
        <v>3.9</v>
      </c>
      <c r="F105" s="8">
        <v>0.2</v>
      </c>
      <c r="G105" s="14">
        <v>2.6</v>
      </c>
      <c r="H105" s="8">
        <v>0.7</v>
      </c>
      <c r="I105" s="14">
        <v>0.1</v>
      </c>
      <c r="J105" s="8">
        <v>2.2999999999999998</v>
      </c>
      <c r="K105" s="14">
        <v>0.2</v>
      </c>
      <c r="L105" s="8">
        <v>0.1</v>
      </c>
      <c r="M105" s="14">
        <v>1</v>
      </c>
      <c r="N105" s="8">
        <v>0.9</v>
      </c>
      <c r="O105" s="14">
        <v>0.2</v>
      </c>
      <c r="P105" s="8">
        <v>0.9</v>
      </c>
      <c r="Q105" s="14">
        <v>285.32</v>
      </c>
      <c r="R105" s="8">
        <v>216.96</v>
      </c>
      <c r="S105" s="14">
        <v>253.94</v>
      </c>
      <c r="T105" s="8">
        <v>11.53</v>
      </c>
      <c r="U105" s="14">
        <v>12.92</v>
      </c>
      <c r="V105" s="4">
        <v>11.59</v>
      </c>
    </row>
    <row r="106" spans="2:22" x14ac:dyDescent="0.25">
      <c r="B106" s="16" t="s">
        <v>122</v>
      </c>
      <c r="C106" s="4">
        <v>0.8</v>
      </c>
      <c r="D106" s="8">
        <v>10.8</v>
      </c>
      <c r="E106" s="14">
        <v>3.8</v>
      </c>
      <c r="F106" s="8">
        <v>0.2</v>
      </c>
      <c r="G106" s="14">
        <v>2.2999999999999998</v>
      </c>
      <c r="H106" s="8">
        <v>0.5</v>
      </c>
      <c r="I106" s="14">
        <v>0.1</v>
      </c>
      <c r="J106" s="8">
        <v>1.9</v>
      </c>
      <c r="K106" s="14">
        <v>0.3</v>
      </c>
      <c r="L106" s="8">
        <v>0.1</v>
      </c>
      <c r="M106" s="14">
        <v>0.9</v>
      </c>
      <c r="N106" s="8">
        <v>0.5</v>
      </c>
      <c r="O106" s="14">
        <v>0</v>
      </c>
      <c r="P106" s="8">
        <v>0.7</v>
      </c>
      <c r="Q106" s="14">
        <v>322.2</v>
      </c>
      <c r="R106" s="8">
        <v>243.08</v>
      </c>
      <c r="S106" s="14">
        <v>253.74</v>
      </c>
      <c r="T106" s="8">
        <v>10.99</v>
      </c>
      <c r="U106" s="14">
        <v>11.9</v>
      </c>
      <c r="V106" s="4">
        <v>10.78</v>
      </c>
    </row>
    <row r="107" spans="2:22" x14ac:dyDescent="0.25">
      <c r="B107" s="16" t="s">
        <v>123</v>
      </c>
      <c r="C107" s="4">
        <v>0.5</v>
      </c>
      <c r="D107" s="8">
        <v>9.8000000000000007</v>
      </c>
      <c r="E107" s="14">
        <v>3</v>
      </c>
      <c r="F107" s="8">
        <v>0.3</v>
      </c>
      <c r="G107" s="14">
        <v>1.9</v>
      </c>
      <c r="H107" s="8">
        <v>0.4</v>
      </c>
      <c r="I107" s="14">
        <v>0.1</v>
      </c>
      <c r="J107" s="8">
        <v>1.8</v>
      </c>
      <c r="K107" s="14">
        <v>0.2</v>
      </c>
      <c r="L107" s="8">
        <v>0</v>
      </c>
      <c r="M107" s="14">
        <v>0.8</v>
      </c>
      <c r="N107" s="8">
        <v>0.5</v>
      </c>
      <c r="O107" s="14">
        <v>0.1</v>
      </c>
      <c r="P107" s="8">
        <v>0.6</v>
      </c>
      <c r="Q107" s="14">
        <v>360.74</v>
      </c>
      <c r="R107" s="8">
        <v>274.08</v>
      </c>
      <c r="S107" s="14">
        <v>254.23</v>
      </c>
      <c r="T107" s="8">
        <v>10.02</v>
      </c>
      <c r="U107" s="14">
        <v>11.16</v>
      </c>
      <c r="V107" s="4">
        <v>9.85</v>
      </c>
    </row>
    <row r="108" spans="2:22" x14ac:dyDescent="0.25">
      <c r="B108" s="16" t="s">
        <v>124</v>
      </c>
      <c r="C108" s="4">
        <v>0.6</v>
      </c>
      <c r="D108" s="8">
        <v>12.9</v>
      </c>
      <c r="E108" s="14">
        <v>3.8</v>
      </c>
      <c r="F108" s="8">
        <v>0</v>
      </c>
      <c r="G108" s="14">
        <v>3</v>
      </c>
      <c r="H108" s="8">
        <v>0.6</v>
      </c>
      <c r="I108" s="14">
        <v>0.1</v>
      </c>
      <c r="J108" s="8">
        <v>2.2000000000000002</v>
      </c>
      <c r="K108" s="14">
        <v>0.4</v>
      </c>
      <c r="L108" s="8">
        <v>0.1</v>
      </c>
      <c r="M108" s="14">
        <v>1.2</v>
      </c>
      <c r="N108" s="8">
        <v>0.7</v>
      </c>
      <c r="O108" s="14">
        <v>0.2</v>
      </c>
      <c r="P108" s="8">
        <v>0.9</v>
      </c>
      <c r="Q108" s="14">
        <v>331.74</v>
      </c>
      <c r="R108" s="8">
        <v>252.56</v>
      </c>
      <c r="S108" s="14">
        <v>254.23</v>
      </c>
      <c r="T108" s="8">
        <v>9.8699999999999992</v>
      </c>
      <c r="U108" s="14">
        <v>11.07</v>
      </c>
      <c r="V108" s="4">
        <v>9.83</v>
      </c>
    </row>
    <row r="109" spans="2:22" x14ac:dyDescent="0.25">
      <c r="B109" s="16" t="s">
        <v>125</v>
      </c>
      <c r="C109" s="4">
        <v>0.7</v>
      </c>
      <c r="D109" s="8">
        <v>10.9</v>
      </c>
      <c r="E109" s="14">
        <v>3.6</v>
      </c>
      <c r="F109" s="8">
        <v>0.1</v>
      </c>
      <c r="G109" s="14">
        <v>2.4</v>
      </c>
      <c r="H109" s="8">
        <v>0.2</v>
      </c>
      <c r="I109" s="14">
        <v>0.1</v>
      </c>
      <c r="J109" s="8">
        <v>1.9</v>
      </c>
      <c r="K109" s="14">
        <v>0.7</v>
      </c>
      <c r="L109" s="8">
        <v>0.1</v>
      </c>
      <c r="M109" s="14">
        <v>0.9</v>
      </c>
      <c r="N109" s="8">
        <v>0.7</v>
      </c>
      <c r="O109" s="14">
        <v>0</v>
      </c>
      <c r="P109" s="8">
        <v>0.8</v>
      </c>
      <c r="Q109" s="14">
        <v>341.74</v>
      </c>
      <c r="R109" s="8">
        <v>260.77999999999997</v>
      </c>
      <c r="S109" s="14">
        <v>255.02</v>
      </c>
      <c r="T109" s="8">
        <v>10.56</v>
      </c>
      <c r="U109" s="14">
        <v>11.78</v>
      </c>
      <c r="V109" s="4">
        <v>10.48</v>
      </c>
    </row>
    <row r="110" spans="2:22" x14ac:dyDescent="0.25">
      <c r="B110" s="16" t="s">
        <v>126</v>
      </c>
      <c r="C110" s="4">
        <v>0.8</v>
      </c>
      <c r="D110" s="8">
        <v>10.1</v>
      </c>
      <c r="E110" s="14">
        <v>3.4</v>
      </c>
      <c r="F110" s="8">
        <v>0.1</v>
      </c>
      <c r="G110" s="14">
        <v>2.4</v>
      </c>
      <c r="H110" s="8">
        <v>0.2</v>
      </c>
      <c r="I110" s="14">
        <v>0.1</v>
      </c>
      <c r="J110" s="8">
        <v>1.9</v>
      </c>
      <c r="K110" s="14">
        <v>0.7</v>
      </c>
      <c r="L110" s="8">
        <v>0.1</v>
      </c>
      <c r="M110" s="14">
        <v>0.5</v>
      </c>
      <c r="N110" s="8">
        <v>0.6</v>
      </c>
      <c r="O110" s="14">
        <v>0.1</v>
      </c>
      <c r="P110" s="8">
        <v>0.4</v>
      </c>
      <c r="Q110" s="14">
        <v>299.77999999999997</v>
      </c>
      <c r="R110" s="8">
        <v>231.23</v>
      </c>
      <c r="S110" s="14">
        <v>254.64</v>
      </c>
      <c r="T110" s="8">
        <v>10.3</v>
      </c>
      <c r="U110" s="14">
        <v>11.45</v>
      </c>
      <c r="V110" s="4">
        <v>10.38</v>
      </c>
    </row>
    <row r="111" spans="2:22" x14ac:dyDescent="0.25">
      <c r="B111" s="16" t="s">
        <v>127</v>
      </c>
      <c r="C111" s="4">
        <v>0.8</v>
      </c>
      <c r="D111" s="8">
        <v>7.2</v>
      </c>
      <c r="E111" s="14">
        <v>4.2</v>
      </c>
      <c r="F111" s="8">
        <v>0.2</v>
      </c>
      <c r="G111" s="14">
        <v>1.8</v>
      </c>
      <c r="H111" s="8">
        <v>0.2</v>
      </c>
      <c r="I111" s="14">
        <v>0.1</v>
      </c>
      <c r="J111" s="8">
        <v>1.3</v>
      </c>
      <c r="K111" s="14">
        <v>1.1000000000000001</v>
      </c>
      <c r="L111" s="8">
        <v>0.1</v>
      </c>
      <c r="M111" s="14">
        <v>0.5</v>
      </c>
      <c r="N111" s="8">
        <v>0.8</v>
      </c>
      <c r="O111" s="14">
        <v>0.1</v>
      </c>
      <c r="P111" s="8">
        <v>0.3</v>
      </c>
      <c r="Q111" s="14">
        <v>344.1</v>
      </c>
      <c r="R111" s="8">
        <v>263.20999999999998</v>
      </c>
      <c r="S111" s="14">
        <v>255.32</v>
      </c>
      <c r="T111" s="8">
        <v>8.4</v>
      </c>
      <c r="U111" s="14">
        <v>9.26</v>
      </c>
      <c r="V111" s="4">
        <v>8.4700000000000006</v>
      </c>
    </row>
    <row r="112" spans="2:22" x14ac:dyDescent="0.25">
      <c r="B112" s="16" t="s">
        <v>128</v>
      </c>
      <c r="C112" s="4">
        <v>0.8</v>
      </c>
      <c r="D112" s="8">
        <v>8.6</v>
      </c>
      <c r="E112" s="14">
        <v>3.7</v>
      </c>
      <c r="F112" s="8">
        <v>0.1</v>
      </c>
      <c r="G112" s="14">
        <v>1.9</v>
      </c>
      <c r="H112" s="8">
        <v>0.2</v>
      </c>
      <c r="I112" s="14">
        <v>0.1</v>
      </c>
      <c r="J112" s="8">
        <v>1.7</v>
      </c>
      <c r="K112" s="14">
        <v>0.6</v>
      </c>
      <c r="L112" s="8">
        <v>0.1</v>
      </c>
      <c r="M112" s="14">
        <v>0.6</v>
      </c>
      <c r="N112" s="8">
        <v>0.6</v>
      </c>
      <c r="O112" s="14">
        <v>0</v>
      </c>
      <c r="P112" s="8">
        <v>0.4</v>
      </c>
      <c r="Q112" s="14">
        <v>321.68</v>
      </c>
      <c r="R112" s="8">
        <v>253.51</v>
      </c>
      <c r="S112" s="14">
        <v>255.4</v>
      </c>
      <c r="T112" s="8">
        <v>9.26</v>
      </c>
      <c r="U112" s="14">
        <v>10.28</v>
      </c>
      <c r="V112" s="4">
        <v>9.2899999999999991</v>
      </c>
    </row>
    <row r="113" spans="2:22" x14ac:dyDescent="0.25">
      <c r="B113" s="16" t="s">
        <v>129</v>
      </c>
      <c r="C113" s="4">
        <v>1</v>
      </c>
      <c r="D113" s="8">
        <v>12.8</v>
      </c>
      <c r="E113" s="14">
        <v>4.0999999999999996</v>
      </c>
      <c r="F113" s="8">
        <v>0.2</v>
      </c>
      <c r="G113" s="14">
        <v>3.2</v>
      </c>
      <c r="H113" s="8">
        <v>0.5</v>
      </c>
      <c r="I113" s="14">
        <v>0.1</v>
      </c>
      <c r="J113" s="8">
        <v>2.6</v>
      </c>
      <c r="K113" s="14">
        <v>0.7</v>
      </c>
      <c r="L113" s="8">
        <v>0</v>
      </c>
      <c r="M113" s="14">
        <v>1.1000000000000001</v>
      </c>
      <c r="N113" s="8">
        <v>1</v>
      </c>
      <c r="O113" s="14">
        <v>0.2</v>
      </c>
      <c r="P113" s="8">
        <v>1.2</v>
      </c>
      <c r="Q113" s="14">
        <v>302.64</v>
      </c>
      <c r="R113" s="8">
        <v>232.72</v>
      </c>
      <c r="S113" s="14">
        <v>256.31</v>
      </c>
      <c r="T113" s="8">
        <v>11.09</v>
      </c>
      <c r="U113" s="14">
        <v>12.52</v>
      </c>
      <c r="V113" s="4">
        <v>11.16</v>
      </c>
    </row>
    <row r="114" spans="2:22" x14ac:dyDescent="0.25">
      <c r="B114" s="16" t="s">
        <v>130</v>
      </c>
      <c r="C114" s="4">
        <v>0.8</v>
      </c>
      <c r="D114" s="8">
        <v>7.8</v>
      </c>
      <c r="E114" s="14">
        <v>3.6</v>
      </c>
      <c r="F114" s="8">
        <v>0.3</v>
      </c>
      <c r="G114" s="14">
        <v>1.6</v>
      </c>
      <c r="H114" s="8">
        <v>0.1</v>
      </c>
      <c r="I114" s="14">
        <v>0.1</v>
      </c>
      <c r="J114" s="8">
        <v>1.7</v>
      </c>
      <c r="K114" s="14">
        <v>0.8</v>
      </c>
      <c r="L114" s="8">
        <v>0.1</v>
      </c>
      <c r="M114" s="14">
        <v>0.6</v>
      </c>
      <c r="N114" s="8">
        <v>0.5</v>
      </c>
      <c r="O114" s="14">
        <v>0.1</v>
      </c>
      <c r="P114" s="8">
        <v>0.4</v>
      </c>
      <c r="Q114" s="14">
        <v>361.58</v>
      </c>
      <c r="R114" s="8">
        <v>279.11</v>
      </c>
      <c r="S114" s="14">
        <v>257.63</v>
      </c>
      <c r="T114" s="8">
        <v>8.6999999999999993</v>
      </c>
      <c r="U114" s="14">
        <v>9.6999999999999993</v>
      </c>
      <c r="V114" s="4">
        <v>8.7899999999999991</v>
      </c>
    </row>
    <row r="115" spans="2:22" x14ac:dyDescent="0.25">
      <c r="B115" s="16" t="s">
        <v>131</v>
      </c>
      <c r="C115" s="4">
        <v>0.7</v>
      </c>
      <c r="D115" s="8">
        <v>7.1</v>
      </c>
      <c r="E115" s="14">
        <v>3.6</v>
      </c>
      <c r="F115" s="8">
        <v>0.1</v>
      </c>
      <c r="G115" s="14">
        <v>1.6</v>
      </c>
      <c r="H115" s="8">
        <v>0</v>
      </c>
      <c r="I115" s="14">
        <v>0.1</v>
      </c>
      <c r="J115" s="8">
        <v>1.6</v>
      </c>
      <c r="K115" s="14">
        <v>0.8</v>
      </c>
      <c r="L115" s="8">
        <v>0.1</v>
      </c>
      <c r="M115" s="14">
        <v>0.5</v>
      </c>
      <c r="N115" s="8">
        <v>0.8</v>
      </c>
      <c r="O115" s="14">
        <v>0</v>
      </c>
      <c r="P115" s="8">
        <v>0.4</v>
      </c>
      <c r="Q115" s="14">
        <v>367.32</v>
      </c>
      <c r="R115" s="8">
        <v>291.89999999999998</v>
      </c>
      <c r="S115" s="14">
        <v>257.12</v>
      </c>
      <c r="T115" s="8">
        <v>8.93</v>
      </c>
      <c r="U115" s="14">
        <v>10.43</v>
      </c>
      <c r="V115" s="4">
        <v>9.18</v>
      </c>
    </row>
    <row r="116" spans="2:22" x14ac:dyDescent="0.25">
      <c r="B116" s="16" t="s">
        <v>132</v>
      </c>
      <c r="C116" s="4">
        <v>0.9</v>
      </c>
      <c r="D116" s="8">
        <v>7.9</v>
      </c>
      <c r="E116" s="14">
        <v>3.6</v>
      </c>
      <c r="F116" s="8">
        <v>0.2</v>
      </c>
      <c r="G116" s="14">
        <v>1.7</v>
      </c>
      <c r="H116" s="8">
        <v>0.1</v>
      </c>
      <c r="I116" s="14">
        <v>0.1</v>
      </c>
      <c r="J116" s="8">
        <v>1.7</v>
      </c>
      <c r="K116" s="14">
        <v>0.7</v>
      </c>
      <c r="L116" s="8">
        <v>0.1</v>
      </c>
      <c r="M116" s="14">
        <v>0.7</v>
      </c>
      <c r="N116" s="8">
        <v>0.8</v>
      </c>
      <c r="O116" s="14">
        <v>0</v>
      </c>
      <c r="P116" s="8">
        <v>0.3</v>
      </c>
      <c r="Q116" s="14">
        <v>441.5</v>
      </c>
      <c r="R116" s="8">
        <v>344.4</v>
      </c>
      <c r="S116" s="14">
        <v>257.36</v>
      </c>
      <c r="T116" s="8">
        <v>7.08</v>
      </c>
      <c r="U116" s="14">
        <v>7.64</v>
      </c>
      <c r="V116" s="4">
        <v>6.8</v>
      </c>
    </row>
    <row r="117" spans="2:22" x14ac:dyDescent="0.25">
      <c r="B117" s="16" t="s">
        <v>133</v>
      </c>
      <c r="C117" s="4">
        <v>0.6</v>
      </c>
      <c r="D117" s="8">
        <v>8.3000000000000007</v>
      </c>
      <c r="E117" s="14">
        <v>3.6</v>
      </c>
      <c r="F117" s="8">
        <v>0.2</v>
      </c>
      <c r="G117" s="14">
        <v>1.6</v>
      </c>
      <c r="H117" s="8">
        <v>0.1</v>
      </c>
      <c r="I117" s="14">
        <v>0.1</v>
      </c>
      <c r="J117" s="8">
        <v>1.6</v>
      </c>
      <c r="K117" s="14">
        <v>0.5</v>
      </c>
      <c r="L117" s="8">
        <v>0</v>
      </c>
      <c r="M117" s="14">
        <v>0.6</v>
      </c>
      <c r="N117" s="8">
        <v>0.6</v>
      </c>
      <c r="O117" s="14">
        <v>0.2</v>
      </c>
      <c r="P117" s="8">
        <v>0.5</v>
      </c>
      <c r="Q117" s="14">
        <v>371.14</v>
      </c>
      <c r="R117" s="8">
        <v>286.95</v>
      </c>
      <c r="S117" s="14">
        <v>259.26</v>
      </c>
      <c r="T117" s="8">
        <v>8.4600000000000009</v>
      </c>
      <c r="U117" s="14">
        <v>9.36</v>
      </c>
      <c r="V117" s="4">
        <v>8.2799999999999994</v>
      </c>
    </row>
    <row r="118" spans="2:22" x14ac:dyDescent="0.25">
      <c r="B118" s="16" t="s">
        <v>134</v>
      </c>
      <c r="C118" s="4">
        <v>0.8</v>
      </c>
      <c r="D118" s="8">
        <v>8.8000000000000007</v>
      </c>
      <c r="E118" s="14">
        <v>3.2</v>
      </c>
      <c r="F118" s="8">
        <v>0.1</v>
      </c>
      <c r="G118" s="14">
        <v>1.9</v>
      </c>
      <c r="H118" s="8">
        <v>0.3</v>
      </c>
      <c r="I118" s="14">
        <v>0.1</v>
      </c>
      <c r="J118" s="8">
        <v>1.7</v>
      </c>
      <c r="K118" s="14">
        <v>0.3</v>
      </c>
      <c r="L118" s="8">
        <v>0.1</v>
      </c>
      <c r="M118" s="14">
        <v>0.8</v>
      </c>
      <c r="N118" s="8">
        <v>0.4</v>
      </c>
      <c r="O118" s="14">
        <v>0</v>
      </c>
      <c r="P118" s="8">
        <v>0.6</v>
      </c>
      <c r="Q118" s="14">
        <v>276.06</v>
      </c>
      <c r="R118" s="8">
        <v>213.78</v>
      </c>
      <c r="S118" s="14">
        <v>259.61</v>
      </c>
      <c r="T118" s="8">
        <v>10.81</v>
      </c>
      <c r="U118" s="14">
        <v>11.95</v>
      </c>
      <c r="V118" s="4">
        <v>10.79</v>
      </c>
    </row>
    <row r="119" spans="2:22" x14ac:dyDescent="0.25">
      <c r="B119" s="16" t="s">
        <v>135</v>
      </c>
      <c r="C119" s="4">
        <v>0.7</v>
      </c>
      <c r="D119" s="8">
        <v>8.4</v>
      </c>
      <c r="E119" s="14">
        <v>3.3</v>
      </c>
      <c r="F119" s="8">
        <v>0.2</v>
      </c>
      <c r="G119" s="14">
        <v>1.6</v>
      </c>
      <c r="H119" s="8">
        <v>0.2</v>
      </c>
      <c r="I119" s="14">
        <v>0.1</v>
      </c>
      <c r="J119" s="8">
        <v>1.6</v>
      </c>
      <c r="K119" s="14">
        <v>0.5</v>
      </c>
      <c r="L119" s="8">
        <v>0.1</v>
      </c>
      <c r="M119" s="14">
        <v>0.6</v>
      </c>
      <c r="N119" s="8">
        <v>0.5</v>
      </c>
      <c r="O119" s="14">
        <v>0</v>
      </c>
      <c r="P119" s="8">
        <v>0.5</v>
      </c>
      <c r="Q119" s="14">
        <v>390.86</v>
      </c>
      <c r="R119" s="8">
        <v>297.83</v>
      </c>
      <c r="S119" s="14">
        <v>257.35000000000002</v>
      </c>
      <c r="T119" s="8">
        <v>8.4600000000000009</v>
      </c>
      <c r="U119" s="14">
        <v>9.25</v>
      </c>
      <c r="V119" s="4">
        <v>8.2100000000000009</v>
      </c>
    </row>
    <row r="120" spans="2:22" x14ac:dyDescent="0.25">
      <c r="B120" s="16" t="s">
        <v>136</v>
      </c>
      <c r="C120" s="4">
        <v>0.5</v>
      </c>
      <c r="D120" s="8">
        <v>5.0999999999999996</v>
      </c>
      <c r="E120" s="14">
        <v>3.4</v>
      </c>
      <c r="F120" s="8">
        <v>0.1</v>
      </c>
      <c r="G120" s="14">
        <v>1.5</v>
      </c>
      <c r="H120" s="8">
        <v>0.1</v>
      </c>
      <c r="I120" s="14">
        <v>0</v>
      </c>
      <c r="J120" s="8">
        <v>1.5</v>
      </c>
      <c r="K120" s="14">
        <v>0.7</v>
      </c>
      <c r="L120" s="8">
        <v>0.1</v>
      </c>
      <c r="M120" s="14">
        <v>0.5</v>
      </c>
      <c r="N120" s="8">
        <v>0.6</v>
      </c>
      <c r="O120" s="14">
        <v>0.1</v>
      </c>
      <c r="P120" s="8">
        <v>0.3</v>
      </c>
      <c r="Q120" s="14">
        <v>438.28</v>
      </c>
      <c r="R120" s="8">
        <v>337.53</v>
      </c>
      <c r="S120" s="14">
        <v>256.86</v>
      </c>
      <c r="T120" s="8">
        <v>6.44</v>
      </c>
      <c r="U120" s="14">
        <v>7.03</v>
      </c>
      <c r="V120" s="4">
        <v>6.39</v>
      </c>
    </row>
    <row r="121" spans="2:22" x14ac:dyDescent="0.25">
      <c r="B121" s="16" t="s">
        <v>137</v>
      </c>
      <c r="C121" s="4">
        <v>1</v>
      </c>
      <c r="D121" s="8">
        <v>7.6</v>
      </c>
      <c r="E121" s="14">
        <v>4.3</v>
      </c>
      <c r="F121" s="8">
        <v>0.1</v>
      </c>
      <c r="G121" s="14">
        <v>1.7</v>
      </c>
      <c r="H121" s="8">
        <v>0.1</v>
      </c>
      <c r="I121" s="14">
        <v>0.2</v>
      </c>
      <c r="J121" s="8">
        <v>1.7</v>
      </c>
      <c r="K121" s="14">
        <v>0.9</v>
      </c>
      <c r="L121" s="8">
        <v>0.1</v>
      </c>
      <c r="M121" s="14">
        <v>0.6</v>
      </c>
      <c r="N121" s="8">
        <v>0.9</v>
      </c>
      <c r="O121" s="14">
        <v>0.1</v>
      </c>
      <c r="P121" s="8">
        <v>0.5</v>
      </c>
      <c r="Q121" s="14">
        <v>343.64</v>
      </c>
      <c r="R121" s="8">
        <v>264.73</v>
      </c>
      <c r="S121" s="14">
        <v>257.33999999999997</v>
      </c>
      <c r="T121" s="8">
        <v>8.3000000000000007</v>
      </c>
      <c r="U121" s="14">
        <v>9.02</v>
      </c>
      <c r="V121" s="4">
        <v>8.2100000000000009</v>
      </c>
    </row>
    <row r="122" spans="2:22" x14ac:dyDescent="0.25">
      <c r="B122" s="16" t="s">
        <v>138</v>
      </c>
      <c r="C122" s="4">
        <v>0.6</v>
      </c>
      <c r="D122" s="8">
        <v>6.7</v>
      </c>
      <c r="E122" s="14">
        <v>3.7</v>
      </c>
      <c r="F122" s="8">
        <v>0</v>
      </c>
      <c r="G122" s="14">
        <v>1.4</v>
      </c>
      <c r="H122" s="8">
        <v>0.2</v>
      </c>
      <c r="I122" s="14">
        <v>0.1</v>
      </c>
      <c r="J122" s="8">
        <v>1.4</v>
      </c>
      <c r="K122" s="14">
        <v>0.7</v>
      </c>
      <c r="L122" s="8">
        <v>0.1</v>
      </c>
      <c r="M122" s="14">
        <v>0.4</v>
      </c>
      <c r="N122" s="8">
        <v>0.8</v>
      </c>
      <c r="O122" s="14">
        <v>0.2</v>
      </c>
      <c r="P122" s="8">
        <v>0.4</v>
      </c>
      <c r="Q122" s="14">
        <v>433.64</v>
      </c>
      <c r="R122" s="8">
        <v>334.24</v>
      </c>
      <c r="S122" s="14">
        <v>256.67</v>
      </c>
      <c r="T122" s="8">
        <v>6.9</v>
      </c>
      <c r="U122" s="14">
        <v>7.71</v>
      </c>
      <c r="V122" s="4">
        <v>6.73</v>
      </c>
    </row>
    <row r="123" spans="2:22" x14ac:dyDescent="0.25">
      <c r="B123" s="16" t="s">
        <v>139</v>
      </c>
      <c r="C123" s="4">
        <v>1.1000000000000001</v>
      </c>
      <c r="D123" s="8">
        <v>7.7</v>
      </c>
      <c r="E123" s="14">
        <v>3.3</v>
      </c>
      <c r="F123" s="8">
        <v>0.3</v>
      </c>
      <c r="G123" s="14">
        <v>1.5</v>
      </c>
      <c r="H123" s="8">
        <v>0.1</v>
      </c>
      <c r="I123" s="14">
        <v>0.1</v>
      </c>
      <c r="J123" s="8">
        <v>1.1000000000000001</v>
      </c>
      <c r="K123" s="14">
        <v>0.7</v>
      </c>
      <c r="L123" s="8">
        <v>0.1</v>
      </c>
      <c r="M123" s="14">
        <v>0.5</v>
      </c>
      <c r="N123" s="8">
        <v>0.8</v>
      </c>
      <c r="O123" s="14">
        <v>0.1</v>
      </c>
      <c r="P123" s="8">
        <v>0.3</v>
      </c>
      <c r="Q123" s="14">
        <v>356.2</v>
      </c>
      <c r="R123" s="8">
        <v>273.95999999999998</v>
      </c>
      <c r="S123" s="14">
        <v>256.64</v>
      </c>
      <c r="T123" s="8">
        <v>7.33</v>
      </c>
      <c r="U123" s="14">
        <v>8.25</v>
      </c>
      <c r="V123" s="4">
        <v>7.36</v>
      </c>
    </row>
    <row r="124" spans="2:22" x14ac:dyDescent="0.25">
      <c r="B124" s="16" t="s">
        <v>140</v>
      </c>
      <c r="C124" s="4">
        <v>0.9</v>
      </c>
      <c r="D124" s="8">
        <v>6.8</v>
      </c>
      <c r="E124" s="14">
        <v>4.3</v>
      </c>
      <c r="F124" s="8">
        <v>0.1</v>
      </c>
      <c r="G124" s="14">
        <v>1.9</v>
      </c>
      <c r="H124" s="8">
        <v>0.1</v>
      </c>
      <c r="I124" s="14">
        <v>0.1</v>
      </c>
      <c r="J124" s="8">
        <v>1.8</v>
      </c>
      <c r="K124" s="14">
        <v>0.7</v>
      </c>
      <c r="L124" s="8">
        <v>0.1</v>
      </c>
      <c r="M124" s="14">
        <v>0.7</v>
      </c>
      <c r="N124" s="8">
        <v>0.8</v>
      </c>
      <c r="O124" s="14">
        <v>0.1</v>
      </c>
      <c r="P124" s="8">
        <v>0.5</v>
      </c>
      <c r="Q124" s="14">
        <v>396.62</v>
      </c>
      <c r="R124" s="8">
        <v>304.48</v>
      </c>
      <c r="S124" s="14">
        <v>257.27999999999997</v>
      </c>
      <c r="T124" s="8">
        <v>7.34</v>
      </c>
      <c r="U124" s="14">
        <v>8.1</v>
      </c>
      <c r="V124" s="4">
        <v>7.32</v>
      </c>
    </row>
    <row r="125" spans="2:22" x14ac:dyDescent="0.25">
      <c r="B125" s="16" t="s">
        <v>141</v>
      </c>
      <c r="C125" s="4">
        <v>0.9</v>
      </c>
      <c r="D125" s="8">
        <v>7.2</v>
      </c>
      <c r="E125" s="14">
        <v>4.4000000000000004</v>
      </c>
      <c r="F125" s="8">
        <v>0.2</v>
      </c>
      <c r="G125" s="14">
        <v>1.2</v>
      </c>
      <c r="H125" s="8">
        <v>0.1</v>
      </c>
      <c r="I125" s="14">
        <v>0.1</v>
      </c>
      <c r="J125" s="8">
        <v>1.5</v>
      </c>
      <c r="K125" s="14">
        <v>0.8</v>
      </c>
      <c r="L125" s="8">
        <v>0.1</v>
      </c>
      <c r="M125" s="14">
        <v>0.5</v>
      </c>
      <c r="N125" s="8">
        <v>0.6</v>
      </c>
      <c r="O125" s="14">
        <v>0.1</v>
      </c>
      <c r="P125" s="8">
        <v>0.3</v>
      </c>
      <c r="Q125" s="14">
        <v>385.54</v>
      </c>
      <c r="R125" s="8">
        <v>298.75</v>
      </c>
      <c r="S125" s="14">
        <v>257.98</v>
      </c>
      <c r="T125" s="8">
        <v>7.5</v>
      </c>
      <c r="U125" s="14">
        <v>8.3800000000000008</v>
      </c>
      <c r="V125" s="4">
        <v>7.67</v>
      </c>
    </row>
    <row r="126" spans="2:22" x14ac:dyDescent="0.25">
      <c r="B126" s="16" t="s">
        <v>142</v>
      </c>
      <c r="C126" s="4">
        <v>1</v>
      </c>
      <c r="D126" s="8">
        <v>6.6</v>
      </c>
      <c r="E126" s="14">
        <v>3.4</v>
      </c>
      <c r="F126" s="8">
        <v>0.2</v>
      </c>
      <c r="G126" s="14">
        <v>1.2</v>
      </c>
      <c r="H126" s="8">
        <v>0.1</v>
      </c>
      <c r="I126" s="14">
        <v>0.1</v>
      </c>
      <c r="J126" s="8">
        <v>1.4</v>
      </c>
      <c r="K126" s="14">
        <v>0.6</v>
      </c>
      <c r="L126" s="8">
        <v>0</v>
      </c>
      <c r="M126" s="14">
        <v>0.5</v>
      </c>
      <c r="N126" s="8">
        <v>0.6</v>
      </c>
      <c r="O126" s="14">
        <v>0</v>
      </c>
      <c r="P126" s="8">
        <v>0.3</v>
      </c>
      <c r="Q126" s="14">
        <v>318.74</v>
      </c>
      <c r="R126" s="8">
        <v>246.86</v>
      </c>
      <c r="S126" s="14">
        <v>259.12</v>
      </c>
      <c r="T126" s="8">
        <v>9.52</v>
      </c>
      <c r="U126" s="14">
        <v>10.44</v>
      </c>
      <c r="V126" s="4">
        <v>9.64</v>
      </c>
    </row>
    <row r="127" spans="2:22" x14ac:dyDescent="0.25">
      <c r="B127" s="16" t="s">
        <v>143</v>
      </c>
      <c r="C127" s="4">
        <v>0.9</v>
      </c>
      <c r="D127" s="8">
        <v>7.6</v>
      </c>
      <c r="E127" s="14">
        <v>4.2</v>
      </c>
      <c r="F127" s="8">
        <v>0.2</v>
      </c>
      <c r="G127" s="14">
        <v>2.2000000000000002</v>
      </c>
      <c r="H127" s="8">
        <v>0</v>
      </c>
      <c r="I127" s="14">
        <v>0.1</v>
      </c>
      <c r="J127" s="8">
        <v>2.1</v>
      </c>
      <c r="K127" s="14">
        <v>0.7</v>
      </c>
      <c r="L127" s="8">
        <v>0.2</v>
      </c>
      <c r="M127" s="14">
        <v>0.5</v>
      </c>
      <c r="N127" s="8">
        <v>0.6</v>
      </c>
      <c r="O127" s="14">
        <v>0.1</v>
      </c>
      <c r="P127" s="8">
        <v>0.3</v>
      </c>
      <c r="Q127" s="14">
        <v>337.38</v>
      </c>
      <c r="R127" s="8">
        <v>263.5</v>
      </c>
      <c r="S127" s="14">
        <v>259.54000000000002</v>
      </c>
      <c r="T127" s="8">
        <v>8.7799999999999994</v>
      </c>
      <c r="U127" s="14">
        <v>9.61</v>
      </c>
      <c r="V127" s="4">
        <v>8.69</v>
      </c>
    </row>
    <row r="128" spans="2:22" x14ac:dyDescent="0.25">
      <c r="B128" s="16" t="s">
        <v>144</v>
      </c>
      <c r="C128" s="4">
        <v>1.1000000000000001</v>
      </c>
      <c r="D128" s="8">
        <v>8.3000000000000007</v>
      </c>
      <c r="E128" s="14">
        <v>4.8</v>
      </c>
      <c r="F128" s="8">
        <v>0.2</v>
      </c>
      <c r="G128" s="14">
        <v>1.7</v>
      </c>
      <c r="H128" s="8">
        <v>0.1</v>
      </c>
      <c r="I128" s="14">
        <v>0.1</v>
      </c>
      <c r="J128" s="8">
        <v>1.7</v>
      </c>
      <c r="K128" s="14">
        <v>0.9</v>
      </c>
      <c r="L128" s="8">
        <v>0.1</v>
      </c>
      <c r="M128" s="14">
        <v>0.7</v>
      </c>
      <c r="N128" s="8">
        <v>1.1000000000000001</v>
      </c>
      <c r="O128" s="14">
        <v>0.1</v>
      </c>
      <c r="P128" s="8">
        <v>0.3</v>
      </c>
      <c r="Q128" s="14">
        <v>324.92</v>
      </c>
      <c r="R128" s="8">
        <v>257.98</v>
      </c>
      <c r="S128" s="14">
        <v>259.92</v>
      </c>
      <c r="T128" s="8">
        <v>9.0299999999999994</v>
      </c>
      <c r="U128" s="14">
        <v>9.9600000000000009</v>
      </c>
      <c r="V128" s="4">
        <v>9.07</v>
      </c>
    </row>
    <row r="129" spans="2:22" x14ac:dyDescent="0.25">
      <c r="B129" s="16" t="s">
        <v>145</v>
      </c>
      <c r="C129" s="4">
        <v>1.1000000000000001</v>
      </c>
      <c r="D129" s="8">
        <v>10.199999999999999</v>
      </c>
      <c r="E129" s="14">
        <v>5.8</v>
      </c>
      <c r="F129" s="8">
        <v>0.1</v>
      </c>
      <c r="G129" s="14">
        <v>2.1</v>
      </c>
      <c r="H129" s="8">
        <v>0.1</v>
      </c>
      <c r="I129" s="14">
        <v>0.1</v>
      </c>
      <c r="J129" s="8">
        <v>2.1</v>
      </c>
      <c r="K129" s="14">
        <v>1</v>
      </c>
      <c r="L129" s="8">
        <v>0.1</v>
      </c>
      <c r="M129" s="14">
        <v>1</v>
      </c>
      <c r="N129" s="8">
        <v>1</v>
      </c>
      <c r="O129" s="14">
        <v>0.2</v>
      </c>
      <c r="P129" s="8">
        <v>0.5</v>
      </c>
      <c r="Q129" s="14">
        <v>270.32</v>
      </c>
      <c r="R129" s="8">
        <v>213.22</v>
      </c>
      <c r="S129" s="14">
        <v>260.94</v>
      </c>
      <c r="T129" s="8">
        <v>10.06</v>
      </c>
      <c r="U129" s="14">
        <v>11.25</v>
      </c>
      <c r="V129" s="4">
        <v>10.24</v>
      </c>
    </row>
    <row r="130" spans="2:22" x14ac:dyDescent="0.25">
      <c r="B130" s="16" t="s">
        <v>146</v>
      </c>
      <c r="C130" s="4">
        <v>0.9</v>
      </c>
      <c r="D130" s="8">
        <v>8.8000000000000007</v>
      </c>
      <c r="E130" s="14">
        <v>5</v>
      </c>
      <c r="F130" s="8">
        <v>0.2</v>
      </c>
      <c r="G130" s="14">
        <v>1.6</v>
      </c>
      <c r="H130" s="8">
        <v>0.2</v>
      </c>
      <c r="I130" s="14">
        <v>0.1</v>
      </c>
      <c r="J130" s="8">
        <v>2</v>
      </c>
      <c r="K130" s="14">
        <v>0.9</v>
      </c>
      <c r="L130" s="8">
        <v>0.2</v>
      </c>
      <c r="M130" s="14">
        <v>0.8</v>
      </c>
      <c r="N130" s="8">
        <v>0.8</v>
      </c>
      <c r="O130" s="14">
        <v>0.2</v>
      </c>
      <c r="P130" s="8">
        <v>0.4</v>
      </c>
      <c r="Q130" s="14">
        <v>323.24</v>
      </c>
      <c r="R130" s="8">
        <v>252.42</v>
      </c>
      <c r="S130" s="14">
        <v>261.44</v>
      </c>
      <c r="T130" s="8">
        <v>8.2799999999999994</v>
      </c>
      <c r="U130" s="14">
        <v>9.02</v>
      </c>
      <c r="V130" s="4">
        <v>8.1300000000000008</v>
      </c>
    </row>
    <row r="131" spans="2:22" x14ac:dyDescent="0.25">
      <c r="B131" s="16" t="s">
        <v>147</v>
      </c>
      <c r="C131" s="4">
        <v>1</v>
      </c>
      <c r="D131" s="8">
        <v>7.2</v>
      </c>
      <c r="E131" s="14">
        <v>5.4</v>
      </c>
      <c r="F131" s="8">
        <v>0.1</v>
      </c>
      <c r="G131" s="14">
        <v>1.3</v>
      </c>
      <c r="H131" s="8">
        <v>0.3</v>
      </c>
      <c r="I131" s="14">
        <v>0</v>
      </c>
      <c r="J131" s="8">
        <v>1.6</v>
      </c>
      <c r="K131" s="14">
        <v>1</v>
      </c>
      <c r="L131" s="8">
        <v>0.1</v>
      </c>
      <c r="M131" s="14">
        <v>0.6</v>
      </c>
      <c r="N131" s="8">
        <v>1</v>
      </c>
      <c r="O131" s="14">
        <v>0</v>
      </c>
      <c r="P131" s="8">
        <v>0.2</v>
      </c>
      <c r="Q131" s="14">
        <v>371.22</v>
      </c>
      <c r="R131" s="8">
        <v>291.54000000000002</v>
      </c>
      <c r="S131" s="14">
        <v>261.39</v>
      </c>
      <c r="T131" s="8">
        <v>7.93</v>
      </c>
      <c r="U131" s="14">
        <v>8.6300000000000008</v>
      </c>
      <c r="V131" s="4">
        <v>7.8</v>
      </c>
    </row>
    <row r="132" spans="2:22" x14ac:dyDescent="0.25">
      <c r="B132" s="16" t="s">
        <v>148</v>
      </c>
      <c r="C132" s="4">
        <v>0.7</v>
      </c>
      <c r="D132" s="8">
        <v>7.8</v>
      </c>
      <c r="E132" s="14">
        <v>4</v>
      </c>
      <c r="F132" s="8">
        <v>0.1</v>
      </c>
      <c r="G132" s="14">
        <v>1.7</v>
      </c>
      <c r="H132" s="8">
        <v>0</v>
      </c>
      <c r="I132" s="14">
        <v>0.1</v>
      </c>
      <c r="J132" s="8">
        <v>1.8</v>
      </c>
      <c r="K132" s="14">
        <v>0.7</v>
      </c>
      <c r="L132" s="8">
        <v>0.1</v>
      </c>
      <c r="M132" s="14">
        <v>0.8</v>
      </c>
      <c r="N132" s="8">
        <v>0.6</v>
      </c>
      <c r="O132" s="14">
        <v>0.1</v>
      </c>
      <c r="P132" s="8">
        <v>0.4</v>
      </c>
      <c r="Q132" s="14">
        <v>355.42</v>
      </c>
      <c r="R132" s="8">
        <v>294.3</v>
      </c>
      <c r="S132" s="14">
        <v>261.04000000000002</v>
      </c>
      <c r="T132" s="8">
        <v>7.99</v>
      </c>
      <c r="U132" s="14">
        <v>8.51</v>
      </c>
      <c r="V132" s="4">
        <v>7.75</v>
      </c>
    </row>
    <row r="133" spans="2:22" x14ac:dyDescent="0.25">
      <c r="B133" s="16" t="s">
        <v>149</v>
      </c>
      <c r="C133" s="4">
        <v>0.9</v>
      </c>
      <c r="D133" s="8">
        <v>10.6</v>
      </c>
      <c r="E133" s="14">
        <v>3.3</v>
      </c>
      <c r="F133" s="8">
        <v>0</v>
      </c>
      <c r="G133" s="14">
        <v>2.2999999999999998</v>
      </c>
      <c r="H133" s="8">
        <v>0.2</v>
      </c>
      <c r="I133" s="14">
        <v>0.1</v>
      </c>
      <c r="J133" s="8">
        <v>1.7</v>
      </c>
      <c r="K133" s="14">
        <v>0.3</v>
      </c>
      <c r="L133" s="8">
        <v>0.1</v>
      </c>
      <c r="M133" s="14">
        <v>0.7</v>
      </c>
      <c r="N133" s="8">
        <v>0.5</v>
      </c>
      <c r="O133" s="14">
        <v>0</v>
      </c>
      <c r="P133" s="8">
        <v>0.6</v>
      </c>
      <c r="Q133" s="14">
        <v>342.98</v>
      </c>
      <c r="R133" s="8">
        <v>267.33</v>
      </c>
      <c r="S133" s="14">
        <v>260.89</v>
      </c>
      <c r="T133" s="8">
        <v>10.61</v>
      </c>
      <c r="U133" s="14">
        <v>11.7</v>
      </c>
      <c r="V133" s="4">
        <v>10.35</v>
      </c>
    </row>
    <row r="134" spans="2:22" x14ac:dyDescent="0.25">
      <c r="B134" s="16" t="s">
        <v>150</v>
      </c>
      <c r="C134" s="4">
        <v>1.1000000000000001</v>
      </c>
      <c r="D134" s="8">
        <v>10.3</v>
      </c>
      <c r="E134" s="14">
        <v>4.4000000000000004</v>
      </c>
      <c r="F134" s="8">
        <v>0.2</v>
      </c>
      <c r="G134" s="14">
        <v>1.8</v>
      </c>
      <c r="H134" s="8">
        <v>0.2</v>
      </c>
      <c r="I134" s="14">
        <v>0.1</v>
      </c>
      <c r="J134" s="8">
        <v>1.7</v>
      </c>
      <c r="K134" s="14">
        <v>0.7</v>
      </c>
      <c r="L134" s="8">
        <v>0.1</v>
      </c>
      <c r="M134" s="14">
        <v>0.6</v>
      </c>
      <c r="N134" s="8">
        <v>0.6</v>
      </c>
      <c r="O134" s="14">
        <v>0.1</v>
      </c>
      <c r="P134" s="8">
        <v>0.4</v>
      </c>
      <c r="Q134" s="14">
        <v>273.52</v>
      </c>
      <c r="R134" s="8">
        <v>214.13</v>
      </c>
      <c r="S134" s="14">
        <v>259.77999999999997</v>
      </c>
      <c r="T134" s="8">
        <v>12</v>
      </c>
      <c r="U134" s="14">
        <v>13.12</v>
      </c>
      <c r="V134" s="4">
        <v>11.93</v>
      </c>
    </row>
    <row r="135" spans="2:22" x14ac:dyDescent="0.25">
      <c r="B135" s="16" t="s">
        <v>151</v>
      </c>
      <c r="C135" s="4">
        <v>1.1000000000000001</v>
      </c>
      <c r="D135" s="8">
        <v>8.5</v>
      </c>
      <c r="E135" s="14">
        <v>4.3</v>
      </c>
      <c r="F135" s="8">
        <v>0.3</v>
      </c>
      <c r="G135" s="14">
        <v>1.7</v>
      </c>
      <c r="H135" s="8">
        <v>0.1</v>
      </c>
      <c r="I135" s="14">
        <v>0.1</v>
      </c>
      <c r="J135" s="8">
        <v>1.7</v>
      </c>
      <c r="K135" s="14">
        <v>0.7</v>
      </c>
      <c r="L135" s="8">
        <v>0.2</v>
      </c>
      <c r="M135" s="14">
        <v>0.7</v>
      </c>
      <c r="N135" s="8">
        <v>0.9</v>
      </c>
      <c r="O135" s="14">
        <v>0.1</v>
      </c>
      <c r="P135" s="8">
        <v>0.4</v>
      </c>
      <c r="Q135" s="14">
        <v>355.1</v>
      </c>
      <c r="R135" s="8">
        <v>272.20999999999998</v>
      </c>
      <c r="S135" s="14">
        <v>259</v>
      </c>
      <c r="T135" s="8">
        <v>8.6999999999999993</v>
      </c>
      <c r="U135" s="14">
        <v>9.3699999999999992</v>
      </c>
      <c r="V135" s="4">
        <v>8.43</v>
      </c>
    </row>
    <row r="136" spans="2:22" x14ac:dyDescent="0.25">
      <c r="B136" s="16" t="s">
        <v>152</v>
      </c>
      <c r="C136" s="4">
        <v>0.9</v>
      </c>
      <c r="D136" s="8">
        <v>7.3</v>
      </c>
      <c r="E136" s="14">
        <v>3</v>
      </c>
      <c r="F136" s="8">
        <v>0.1</v>
      </c>
      <c r="G136" s="14">
        <v>1.4</v>
      </c>
      <c r="H136" s="8">
        <v>0.1</v>
      </c>
      <c r="I136" s="14">
        <v>0.1</v>
      </c>
      <c r="J136" s="8">
        <v>1.4</v>
      </c>
      <c r="K136" s="14">
        <v>0.5</v>
      </c>
      <c r="L136" s="8">
        <v>0</v>
      </c>
      <c r="M136" s="14">
        <v>0.6</v>
      </c>
      <c r="N136" s="8">
        <v>0.4</v>
      </c>
      <c r="O136" s="14">
        <v>0</v>
      </c>
      <c r="P136" s="8">
        <v>0.3</v>
      </c>
      <c r="Q136" s="14">
        <v>344</v>
      </c>
      <c r="R136" s="8">
        <v>269.04000000000002</v>
      </c>
      <c r="S136" s="14">
        <v>260.29000000000002</v>
      </c>
      <c r="T136" s="8">
        <v>9.1999999999999993</v>
      </c>
      <c r="U136" s="14">
        <v>9.8000000000000007</v>
      </c>
      <c r="V136" s="4">
        <v>8.7899999999999991</v>
      </c>
    </row>
    <row r="137" spans="2:22" x14ac:dyDescent="0.25">
      <c r="B137" s="16" t="s">
        <v>153</v>
      </c>
      <c r="C137" s="4">
        <v>1</v>
      </c>
      <c r="D137" s="8">
        <v>7.8</v>
      </c>
      <c r="E137" s="14">
        <v>4.2</v>
      </c>
      <c r="F137" s="8">
        <v>0.1</v>
      </c>
      <c r="G137" s="14">
        <v>1.7</v>
      </c>
      <c r="H137" s="8">
        <v>0.1</v>
      </c>
      <c r="I137" s="14">
        <v>0</v>
      </c>
      <c r="J137" s="8">
        <v>1.7</v>
      </c>
      <c r="K137" s="14">
        <v>0.6</v>
      </c>
      <c r="L137" s="8">
        <v>0.1</v>
      </c>
      <c r="M137" s="14">
        <v>0.6</v>
      </c>
      <c r="N137" s="8">
        <v>0.8</v>
      </c>
      <c r="O137" s="14">
        <v>0.1</v>
      </c>
      <c r="P137" s="8">
        <v>0.3</v>
      </c>
      <c r="Q137" s="14">
        <v>338.74</v>
      </c>
      <c r="R137" s="8">
        <v>263.63</v>
      </c>
      <c r="S137" s="14">
        <v>260.27999999999997</v>
      </c>
      <c r="T137" s="8">
        <v>8.32</v>
      </c>
      <c r="U137" s="14">
        <v>9.1300000000000008</v>
      </c>
      <c r="V137" s="4">
        <v>8.23</v>
      </c>
    </row>
    <row r="138" spans="2:22" x14ac:dyDescent="0.25">
      <c r="B138" s="16" t="s">
        <v>154</v>
      </c>
      <c r="C138" s="4">
        <v>0.7</v>
      </c>
      <c r="D138" s="8">
        <v>9.1999999999999993</v>
      </c>
      <c r="E138" s="14">
        <v>3.5</v>
      </c>
      <c r="F138" s="8">
        <v>0.1</v>
      </c>
      <c r="G138" s="14">
        <v>1.8</v>
      </c>
      <c r="H138" s="8">
        <v>0.1</v>
      </c>
      <c r="I138" s="14">
        <v>0.1</v>
      </c>
      <c r="J138" s="8">
        <v>1.7</v>
      </c>
      <c r="K138" s="14">
        <v>0.5</v>
      </c>
      <c r="L138" s="8">
        <v>0</v>
      </c>
      <c r="M138" s="14">
        <v>0.7</v>
      </c>
      <c r="N138" s="8">
        <v>0.5</v>
      </c>
      <c r="O138" s="14">
        <v>0</v>
      </c>
      <c r="P138" s="8">
        <v>0.6</v>
      </c>
      <c r="Q138" s="14">
        <v>373.4</v>
      </c>
      <c r="R138" s="8">
        <v>291.04000000000002</v>
      </c>
      <c r="S138" s="14">
        <v>260.41000000000003</v>
      </c>
      <c r="T138" s="8">
        <v>9.2899999999999991</v>
      </c>
      <c r="U138" s="14">
        <v>9.9600000000000009</v>
      </c>
      <c r="V138" s="4">
        <v>9.06</v>
      </c>
    </row>
    <row r="139" spans="2:22" x14ac:dyDescent="0.25">
      <c r="B139" s="16" t="s">
        <v>155</v>
      </c>
      <c r="C139" s="4">
        <v>1</v>
      </c>
      <c r="D139" s="8">
        <v>9.1999999999999993</v>
      </c>
      <c r="E139" s="14">
        <v>3.9</v>
      </c>
      <c r="F139" s="8">
        <v>0.1</v>
      </c>
      <c r="G139" s="14">
        <v>1.8</v>
      </c>
      <c r="H139" s="8">
        <v>0</v>
      </c>
      <c r="I139" s="14">
        <v>0.1</v>
      </c>
      <c r="J139" s="8">
        <v>1.8</v>
      </c>
      <c r="K139" s="14">
        <v>0.6</v>
      </c>
      <c r="L139" s="8">
        <v>0</v>
      </c>
      <c r="M139" s="14">
        <v>0.9</v>
      </c>
      <c r="N139" s="8">
        <v>0.6</v>
      </c>
      <c r="O139" s="14">
        <v>0.1</v>
      </c>
      <c r="P139" s="8">
        <v>0.6</v>
      </c>
      <c r="Q139" s="14">
        <v>328.46</v>
      </c>
      <c r="R139" s="8">
        <v>256.12</v>
      </c>
      <c r="S139" s="14">
        <v>260.75</v>
      </c>
      <c r="T139" s="8">
        <v>10.02</v>
      </c>
      <c r="U139" s="14">
        <v>10.88</v>
      </c>
      <c r="V139" s="4">
        <v>9.7100000000000009</v>
      </c>
    </row>
    <row r="140" spans="2:22" x14ac:dyDescent="0.25">
      <c r="B140" s="16" t="s">
        <v>156</v>
      </c>
      <c r="C140" s="4">
        <v>0.9</v>
      </c>
      <c r="D140" s="8">
        <v>8.4</v>
      </c>
      <c r="E140" s="14">
        <v>4.2</v>
      </c>
      <c r="F140" s="8">
        <v>0.2</v>
      </c>
      <c r="G140" s="14">
        <v>2.2000000000000002</v>
      </c>
      <c r="H140" s="8">
        <v>0.2</v>
      </c>
      <c r="I140" s="14">
        <v>0.1</v>
      </c>
      <c r="J140" s="8">
        <v>2.2999999999999998</v>
      </c>
      <c r="K140" s="14">
        <v>0.7</v>
      </c>
      <c r="L140" s="8">
        <v>0.1</v>
      </c>
      <c r="M140" s="14">
        <v>0.7</v>
      </c>
      <c r="N140" s="8">
        <v>0.7</v>
      </c>
      <c r="O140" s="14">
        <v>0</v>
      </c>
      <c r="P140" s="8">
        <v>0.7</v>
      </c>
      <c r="Q140" s="14">
        <v>370.66</v>
      </c>
      <c r="R140" s="8">
        <v>288.39</v>
      </c>
      <c r="S140" s="14">
        <v>259.95</v>
      </c>
      <c r="T140" s="8">
        <v>8.6999999999999993</v>
      </c>
      <c r="U140" s="14">
        <v>9.33</v>
      </c>
      <c r="V140" s="4">
        <v>8.35</v>
      </c>
    </row>
    <row r="141" spans="2:22" x14ac:dyDescent="0.25">
      <c r="B141" s="16" t="s">
        <v>157</v>
      </c>
      <c r="C141" s="4">
        <v>0.9</v>
      </c>
      <c r="D141" s="8">
        <v>9.5</v>
      </c>
      <c r="E141" s="14">
        <v>3.3</v>
      </c>
      <c r="F141" s="8">
        <v>0.1</v>
      </c>
      <c r="G141" s="14">
        <v>2.1</v>
      </c>
      <c r="H141" s="8">
        <v>0.1</v>
      </c>
      <c r="I141" s="14">
        <v>0.1</v>
      </c>
      <c r="J141" s="8">
        <v>1.8</v>
      </c>
      <c r="K141" s="14">
        <v>0.7</v>
      </c>
      <c r="L141" s="8">
        <v>0</v>
      </c>
      <c r="M141" s="14">
        <v>0.8</v>
      </c>
      <c r="N141" s="8">
        <v>0.6</v>
      </c>
      <c r="O141" s="14">
        <v>0.1</v>
      </c>
      <c r="P141" s="8">
        <v>0.8</v>
      </c>
      <c r="Q141" s="14">
        <v>348.7</v>
      </c>
      <c r="R141" s="8">
        <v>272.02</v>
      </c>
      <c r="S141" s="14">
        <v>260.52</v>
      </c>
      <c r="T141" s="8">
        <v>9.25</v>
      </c>
      <c r="U141" s="14">
        <v>10.02</v>
      </c>
      <c r="V141" s="4">
        <v>8.7799999999999994</v>
      </c>
    </row>
    <row r="142" spans="2:22" x14ac:dyDescent="0.25">
      <c r="B142" s="16" t="s">
        <v>158</v>
      </c>
      <c r="C142" s="4">
        <v>1.1000000000000001</v>
      </c>
      <c r="D142" s="8">
        <v>10.5</v>
      </c>
      <c r="E142" s="14">
        <v>3.9</v>
      </c>
      <c r="F142" s="8">
        <v>0.1</v>
      </c>
      <c r="G142" s="14">
        <v>2.2000000000000002</v>
      </c>
      <c r="H142" s="8">
        <v>0.1</v>
      </c>
      <c r="I142" s="14">
        <v>0.1</v>
      </c>
      <c r="J142" s="8">
        <v>1.9</v>
      </c>
      <c r="K142" s="14">
        <v>0.7</v>
      </c>
      <c r="L142" s="8">
        <v>0</v>
      </c>
      <c r="M142" s="14">
        <v>1</v>
      </c>
      <c r="N142" s="8">
        <v>0.8</v>
      </c>
      <c r="O142" s="14">
        <v>0</v>
      </c>
      <c r="P142" s="8">
        <v>0.8</v>
      </c>
      <c r="Q142" s="14">
        <v>304.38</v>
      </c>
      <c r="R142" s="8">
        <v>238.18</v>
      </c>
      <c r="S142" s="14">
        <v>259.48</v>
      </c>
      <c r="T142" s="8">
        <v>10.77</v>
      </c>
      <c r="U142" s="14">
        <v>12.04</v>
      </c>
      <c r="V142" s="4">
        <v>10.63</v>
      </c>
    </row>
    <row r="143" spans="2:22" x14ac:dyDescent="0.25">
      <c r="B143" s="16" t="s">
        <v>159</v>
      </c>
      <c r="C143" s="4">
        <v>0.7</v>
      </c>
      <c r="D143" s="8">
        <v>9.4</v>
      </c>
      <c r="E143" s="14">
        <v>3.5</v>
      </c>
      <c r="F143" s="8">
        <v>0.1</v>
      </c>
      <c r="G143" s="14">
        <v>1.8</v>
      </c>
      <c r="H143" s="8">
        <v>0</v>
      </c>
      <c r="I143" s="14">
        <v>0</v>
      </c>
      <c r="J143" s="8">
        <v>1.7</v>
      </c>
      <c r="K143" s="14">
        <v>0.6</v>
      </c>
      <c r="L143" s="8">
        <v>0</v>
      </c>
      <c r="M143" s="14">
        <v>0.7</v>
      </c>
      <c r="N143" s="8">
        <v>0.7</v>
      </c>
      <c r="O143" s="14">
        <v>0.1</v>
      </c>
      <c r="P143" s="8">
        <v>0.7</v>
      </c>
      <c r="Q143" s="14">
        <v>346.28</v>
      </c>
      <c r="R143" s="8">
        <v>266.8</v>
      </c>
      <c r="S143" s="14">
        <v>257.45</v>
      </c>
      <c r="T143" s="8">
        <v>9.74</v>
      </c>
      <c r="U143" s="14">
        <v>10.3</v>
      </c>
      <c r="V143" s="4">
        <v>9.35</v>
      </c>
    </row>
    <row r="144" spans="2:22" x14ac:dyDescent="0.25">
      <c r="B144" s="16" t="s">
        <v>160</v>
      </c>
      <c r="C144" s="4">
        <v>0.8</v>
      </c>
      <c r="D144" s="8">
        <v>7.1</v>
      </c>
      <c r="E144" s="14">
        <v>3.4</v>
      </c>
      <c r="F144" s="8">
        <v>0.2</v>
      </c>
      <c r="G144" s="14">
        <v>1.2</v>
      </c>
      <c r="H144" s="8">
        <v>0.1</v>
      </c>
      <c r="I144" s="14">
        <v>0</v>
      </c>
      <c r="J144" s="8">
        <v>1.2</v>
      </c>
      <c r="K144" s="14">
        <v>0.7</v>
      </c>
      <c r="L144" s="8">
        <v>0.1</v>
      </c>
      <c r="M144" s="14">
        <v>0.4</v>
      </c>
      <c r="N144" s="8">
        <v>0.5</v>
      </c>
      <c r="O144" s="14">
        <v>0.1</v>
      </c>
      <c r="P144" s="8">
        <v>0.4</v>
      </c>
      <c r="Q144" s="14">
        <v>465.66</v>
      </c>
      <c r="R144" s="8">
        <v>359.26</v>
      </c>
      <c r="S144" s="14">
        <v>257.39999999999998</v>
      </c>
      <c r="T144" s="8">
        <v>7.6</v>
      </c>
      <c r="U144" s="14">
        <v>8</v>
      </c>
      <c r="V144" s="4">
        <v>7.2</v>
      </c>
    </row>
    <row r="145" spans="2:22" x14ac:dyDescent="0.25">
      <c r="B145" s="16" t="s">
        <v>161</v>
      </c>
      <c r="C145" s="4">
        <v>0.7</v>
      </c>
      <c r="D145" s="8">
        <v>7</v>
      </c>
      <c r="E145" s="14">
        <v>3.4</v>
      </c>
      <c r="F145" s="8">
        <v>0.1</v>
      </c>
      <c r="G145" s="14">
        <v>1.4</v>
      </c>
      <c r="H145" s="8">
        <v>0.2</v>
      </c>
      <c r="I145" s="14">
        <v>0.1</v>
      </c>
      <c r="J145" s="8">
        <v>1.5</v>
      </c>
      <c r="K145" s="14">
        <v>0.8</v>
      </c>
      <c r="L145" s="8">
        <v>0.1</v>
      </c>
      <c r="M145" s="14">
        <v>0.6</v>
      </c>
      <c r="N145" s="8">
        <v>0.8</v>
      </c>
      <c r="O145" s="14">
        <v>0.1</v>
      </c>
      <c r="P145" s="8">
        <v>0.3</v>
      </c>
      <c r="Q145" s="14">
        <v>388.24</v>
      </c>
      <c r="R145" s="8">
        <v>298.51</v>
      </c>
      <c r="S145" s="14">
        <v>257.52</v>
      </c>
      <c r="T145" s="8">
        <v>8.34</v>
      </c>
      <c r="U145" s="14">
        <v>9.0299999999999994</v>
      </c>
      <c r="V145" s="4">
        <v>8.02</v>
      </c>
    </row>
    <row r="146" spans="2:22" x14ac:dyDescent="0.25">
      <c r="B146" s="16" t="s">
        <v>162</v>
      </c>
      <c r="C146" s="4">
        <v>1</v>
      </c>
      <c r="D146" s="8">
        <v>7.7</v>
      </c>
      <c r="E146" s="14">
        <v>4.0999999999999996</v>
      </c>
      <c r="F146" s="8">
        <v>0.1</v>
      </c>
      <c r="G146" s="14">
        <v>1.7</v>
      </c>
      <c r="H146" s="8">
        <v>0.2</v>
      </c>
      <c r="I146" s="14">
        <v>0.2</v>
      </c>
      <c r="J146" s="8">
        <v>1.6</v>
      </c>
      <c r="K146" s="14">
        <v>0.9</v>
      </c>
      <c r="L146" s="8">
        <v>0.1</v>
      </c>
      <c r="M146" s="14">
        <v>0.7</v>
      </c>
      <c r="N146" s="8">
        <v>0.5</v>
      </c>
      <c r="O146" s="14">
        <v>0.1</v>
      </c>
      <c r="P146" s="8">
        <v>0.4</v>
      </c>
      <c r="Q146" s="14">
        <v>355.56</v>
      </c>
      <c r="R146" s="8">
        <v>276.06</v>
      </c>
      <c r="S146" s="14">
        <v>258.63</v>
      </c>
      <c r="T146" s="8">
        <v>9.7200000000000006</v>
      </c>
      <c r="U146" s="14">
        <v>10.6</v>
      </c>
      <c r="V146" s="4">
        <v>9.5</v>
      </c>
    </row>
    <row r="147" spans="2:22" x14ac:dyDescent="0.25">
      <c r="B147" s="16" t="s">
        <v>163</v>
      </c>
      <c r="C147" s="4">
        <v>1.2</v>
      </c>
      <c r="D147" s="8">
        <v>8.4</v>
      </c>
      <c r="E147" s="14">
        <v>4.3</v>
      </c>
      <c r="F147" s="8">
        <v>0.2</v>
      </c>
      <c r="G147" s="14">
        <v>1.8</v>
      </c>
      <c r="H147" s="8">
        <v>0.2</v>
      </c>
      <c r="I147" s="14">
        <v>0.1</v>
      </c>
      <c r="J147" s="8">
        <v>1.8</v>
      </c>
      <c r="K147" s="14">
        <v>0.7</v>
      </c>
      <c r="L147" s="8">
        <v>0.1</v>
      </c>
      <c r="M147" s="14">
        <v>0.6</v>
      </c>
      <c r="N147" s="8">
        <v>0.6</v>
      </c>
      <c r="O147" s="14">
        <v>0.1</v>
      </c>
      <c r="P147" s="8">
        <v>0.5</v>
      </c>
      <c r="Q147" s="14">
        <v>315.27999999999997</v>
      </c>
      <c r="R147" s="8">
        <v>242.17</v>
      </c>
      <c r="S147" s="14">
        <v>258.99</v>
      </c>
      <c r="T147" s="8">
        <v>8.25</v>
      </c>
      <c r="U147" s="14">
        <v>9.1</v>
      </c>
      <c r="V147" s="4">
        <v>8.3000000000000007</v>
      </c>
    </row>
    <row r="148" spans="2:22" x14ac:dyDescent="0.25">
      <c r="B148" s="16" t="s">
        <v>164</v>
      </c>
      <c r="C148" s="4">
        <v>0.8</v>
      </c>
      <c r="D148" s="8">
        <v>6.7</v>
      </c>
      <c r="E148" s="14">
        <v>3.4</v>
      </c>
      <c r="F148" s="8">
        <v>0.2</v>
      </c>
      <c r="G148" s="14">
        <v>1.3</v>
      </c>
      <c r="H148" s="8">
        <v>0.1</v>
      </c>
      <c r="I148" s="14">
        <v>0</v>
      </c>
      <c r="J148" s="8">
        <v>1.4</v>
      </c>
      <c r="K148" s="14">
        <v>0.8</v>
      </c>
      <c r="L148" s="8">
        <v>0.1</v>
      </c>
      <c r="M148" s="14">
        <v>0.5</v>
      </c>
      <c r="N148" s="8">
        <v>0.7</v>
      </c>
      <c r="O148" s="14">
        <v>0.1</v>
      </c>
      <c r="P148" s="8">
        <v>0.3</v>
      </c>
      <c r="Q148" s="14">
        <v>385.1</v>
      </c>
      <c r="R148" s="8">
        <v>313.24</v>
      </c>
      <c r="S148" s="14">
        <v>258.77999999999997</v>
      </c>
      <c r="T148" s="8">
        <v>8.15</v>
      </c>
      <c r="U148" s="14">
        <v>8.75</v>
      </c>
      <c r="V148" s="4">
        <v>7.76</v>
      </c>
    </row>
    <row r="149" spans="2:22" x14ac:dyDescent="0.25">
      <c r="B149" s="16" t="s">
        <v>165</v>
      </c>
      <c r="C149" s="4">
        <v>1.1000000000000001</v>
      </c>
      <c r="D149" s="8">
        <v>8.4</v>
      </c>
      <c r="E149" s="14">
        <v>4.5999999999999996</v>
      </c>
      <c r="F149" s="8">
        <v>0.3</v>
      </c>
      <c r="G149" s="14">
        <v>1.9</v>
      </c>
      <c r="H149" s="8">
        <v>0.1</v>
      </c>
      <c r="I149" s="14">
        <v>0</v>
      </c>
      <c r="J149" s="8">
        <v>1.9</v>
      </c>
      <c r="K149" s="14">
        <v>1.1000000000000001</v>
      </c>
      <c r="L149" s="8">
        <v>0.1</v>
      </c>
      <c r="M149" s="14">
        <v>0.8</v>
      </c>
      <c r="N149" s="8">
        <v>1.1000000000000001</v>
      </c>
      <c r="O149" s="14">
        <v>0.1</v>
      </c>
      <c r="P149" s="8">
        <v>0.4</v>
      </c>
      <c r="Q149" s="14">
        <v>387.36</v>
      </c>
      <c r="R149" s="8">
        <v>238.03</v>
      </c>
      <c r="S149" s="14">
        <v>258.44</v>
      </c>
      <c r="T149" s="8">
        <v>7.76</v>
      </c>
      <c r="U149" s="14">
        <v>8.06</v>
      </c>
      <c r="V149" s="4">
        <v>7.23</v>
      </c>
    </row>
    <row r="150" spans="2:22" x14ac:dyDescent="0.25">
      <c r="B150" s="16" t="s">
        <v>166</v>
      </c>
      <c r="C150" s="4">
        <v>1.1000000000000001</v>
      </c>
      <c r="D150" s="8">
        <v>9.8000000000000007</v>
      </c>
      <c r="E150" s="14">
        <v>4.9000000000000004</v>
      </c>
      <c r="F150" s="8">
        <v>0.3</v>
      </c>
      <c r="G150" s="14">
        <v>2.2000000000000002</v>
      </c>
      <c r="H150" s="8">
        <v>0.4</v>
      </c>
      <c r="I150" s="14">
        <v>0.1</v>
      </c>
      <c r="J150" s="8">
        <v>2</v>
      </c>
      <c r="K150" s="14">
        <v>0.9</v>
      </c>
      <c r="L150" s="8">
        <v>0.3</v>
      </c>
      <c r="M150" s="14">
        <v>0.9</v>
      </c>
      <c r="N150" s="8">
        <v>0.8</v>
      </c>
      <c r="O150" s="14">
        <v>0.2</v>
      </c>
      <c r="P150" s="8">
        <v>0.4</v>
      </c>
      <c r="Q150" s="14">
        <v>344.66</v>
      </c>
      <c r="R150" s="8">
        <v>267.76</v>
      </c>
      <c r="S150" s="14">
        <v>258.7</v>
      </c>
      <c r="T150" s="8">
        <v>7.89</v>
      </c>
      <c r="U150" s="14">
        <v>8.5399999999999991</v>
      </c>
      <c r="V150" s="4">
        <v>7.36</v>
      </c>
    </row>
    <row r="151" spans="2:22" x14ac:dyDescent="0.25">
      <c r="B151" s="16" t="s">
        <v>167</v>
      </c>
      <c r="C151" s="4">
        <v>0.8</v>
      </c>
      <c r="D151" s="8">
        <v>7.7</v>
      </c>
      <c r="E151" s="14">
        <v>4.4000000000000004</v>
      </c>
      <c r="F151" s="8">
        <v>0.2</v>
      </c>
      <c r="G151" s="14">
        <v>1.7</v>
      </c>
      <c r="H151" s="8">
        <v>0.1</v>
      </c>
      <c r="I151" s="14">
        <v>0</v>
      </c>
      <c r="J151" s="8">
        <v>1.6</v>
      </c>
      <c r="K151" s="14">
        <v>0.8</v>
      </c>
      <c r="L151" s="8">
        <v>0.2</v>
      </c>
      <c r="M151" s="14">
        <v>0.7</v>
      </c>
      <c r="N151" s="8">
        <v>0.7</v>
      </c>
      <c r="O151" s="14">
        <v>0.1</v>
      </c>
      <c r="P151" s="8">
        <v>0.4</v>
      </c>
      <c r="Q151" s="14">
        <v>411.2</v>
      </c>
      <c r="R151" s="8">
        <v>318.99</v>
      </c>
      <c r="S151" s="14">
        <v>258.70999999999998</v>
      </c>
      <c r="T151" s="8">
        <v>7.23</v>
      </c>
      <c r="U151" s="14">
        <v>7.93</v>
      </c>
      <c r="V151" s="4">
        <v>7.08</v>
      </c>
    </row>
    <row r="152" spans="2:22" x14ac:dyDescent="0.25">
      <c r="B152" s="16" t="s">
        <v>168</v>
      </c>
      <c r="C152" s="4">
        <v>1.3</v>
      </c>
      <c r="D152" s="8">
        <v>9.6</v>
      </c>
      <c r="E152" s="14">
        <v>4.3</v>
      </c>
      <c r="F152" s="8">
        <v>0.1</v>
      </c>
      <c r="G152" s="14">
        <v>2</v>
      </c>
      <c r="H152" s="8">
        <v>0.2</v>
      </c>
      <c r="I152" s="14">
        <v>0.1</v>
      </c>
      <c r="J152" s="8">
        <v>1.8</v>
      </c>
      <c r="K152" s="14">
        <v>0.7</v>
      </c>
      <c r="L152" s="8">
        <v>0.1</v>
      </c>
      <c r="M152" s="14">
        <v>0.7</v>
      </c>
      <c r="N152" s="8">
        <v>0.6</v>
      </c>
      <c r="O152" s="14">
        <v>0.1</v>
      </c>
      <c r="P152" s="8">
        <v>0.6</v>
      </c>
      <c r="Q152" s="14">
        <v>262.24</v>
      </c>
      <c r="R152" s="8">
        <v>205.31</v>
      </c>
      <c r="S152" s="14">
        <v>259.8</v>
      </c>
      <c r="T152" s="8">
        <v>11.43</v>
      </c>
      <c r="U152" s="14">
        <v>12.83</v>
      </c>
      <c r="V152" s="4">
        <v>11.41</v>
      </c>
    </row>
    <row r="153" spans="2:22" x14ac:dyDescent="0.25">
      <c r="B153" s="16" t="s">
        <v>169</v>
      </c>
      <c r="C153" s="4">
        <v>0.9</v>
      </c>
      <c r="D153" s="8">
        <v>7.2</v>
      </c>
      <c r="E153" s="14">
        <v>3.9</v>
      </c>
      <c r="F153" s="8">
        <v>0.2</v>
      </c>
      <c r="G153" s="14">
        <v>1.4</v>
      </c>
      <c r="H153" s="8">
        <v>0.2</v>
      </c>
      <c r="I153" s="14">
        <v>0.1</v>
      </c>
      <c r="J153" s="8">
        <v>1.3</v>
      </c>
      <c r="K153" s="14">
        <v>1.1000000000000001</v>
      </c>
      <c r="L153" s="8">
        <v>0.1</v>
      </c>
      <c r="M153" s="14">
        <v>0.5</v>
      </c>
      <c r="N153" s="8">
        <v>0.8</v>
      </c>
      <c r="O153" s="14">
        <v>0.1</v>
      </c>
      <c r="P153" s="8">
        <v>0.4</v>
      </c>
      <c r="Q153" s="14">
        <v>402.72</v>
      </c>
      <c r="R153" s="8">
        <v>314.36</v>
      </c>
      <c r="S153" s="14">
        <v>259.36</v>
      </c>
      <c r="T153" s="8">
        <v>8.1</v>
      </c>
      <c r="U153" s="14">
        <v>8.6300000000000008</v>
      </c>
      <c r="V153" s="4">
        <v>7.85</v>
      </c>
    </row>
    <row r="154" spans="2:22" x14ac:dyDescent="0.25">
      <c r="B154" s="16" t="s">
        <v>170</v>
      </c>
      <c r="C154" s="4">
        <v>0.8</v>
      </c>
      <c r="D154" s="8">
        <v>8</v>
      </c>
      <c r="E154" s="14">
        <v>4.8</v>
      </c>
      <c r="F154" s="8">
        <v>0.2</v>
      </c>
      <c r="G154" s="14">
        <v>1.6</v>
      </c>
      <c r="H154" s="8">
        <v>0.1</v>
      </c>
      <c r="I154" s="14">
        <v>0.1</v>
      </c>
      <c r="J154" s="8">
        <v>1.6</v>
      </c>
      <c r="K154" s="14">
        <v>0.8</v>
      </c>
      <c r="L154" s="8">
        <v>0.1</v>
      </c>
      <c r="M154" s="14">
        <v>0.6</v>
      </c>
      <c r="N154" s="8">
        <v>0.7</v>
      </c>
      <c r="O154" s="14">
        <v>0.1</v>
      </c>
      <c r="P154" s="8">
        <v>0.3</v>
      </c>
      <c r="Q154" s="14">
        <v>355.58</v>
      </c>
      <c r="R154" s="8">
        <v>276.24</v>
      </c>
      <c r="S154" s="14">
        <v>259.18</v>
      </c>
      <c r="T154" s="8">
        <v>8.76</v>
      </c>
      <c r="U154" s="14">
        <v>9.73</v>
      </c>
      <c r="V154" s="4">
        <v>8.6300000000000008</v>
      </c>
    </row>
    <row r="155" spans="2:22" x14ac:dyDescent="0.25">
      <c r="B155" s="16" t="s">
        <v>171</v>
      </c>
      <c r="C155" s="4">
        <v>0.8</v>
      </c>
      <c r="D155" s="8">
        <v>7.3</v>
      </c>
      <c r="E155" s="14">
        <v>4</v>
      </c>
      <c r="F155" s="8">
        <v>0.2</v>
      </c>
      <c r="G155" s="14">
        <v>1.5</v>
      </c>
      <c r="H155" s="8">
        <v>0.1</v>
      </c>
      <c r="I155" s="14">
        <v>0.1</v>
      </c>
      <c r="J155" s="8">
        <v>1.5</v>
      </c>
      <c r="K155" s="14">
        <v>0.7</v>
      </c>
      <c r="L155" s="8">
        <v>0.1</v>
      </c>
      <c r="M155" s="14">
        <v>0.6</v>
      </c>
      <c r="N155" s="8">
        <v>0.7</v>
      </c>
      <c r="O155" s="14">
        <v>0.1</v>
      </c>
      <c r="P155" s="8">
        <v>0.3</v>
      </c>
      <c r="Q155" s="14">
        <v>293.48</v>
      </c>
      <c r="R155" s="8">
        <v>234.9</v>
      </c>
      <c r="S155" s="14">
        <v>259.47000000000003</v>
      </c>
      <c r="T155" s="8">
        <v>9.59</v>
      </c>
      <c r="U155" s="14">
        <v>10.65</v>
      </c>
      <c r="V155" s="4">
        <v>9.36</v>
      </c>
    </row>
    <row r="156" spans="2:22" x14ac:dyDescent="0.25">
      <c r="B156" s="16" t="s">
        <v>172</v>
      </c>
      <c r="C156" s="4">
        <v>0.7</v>
      </c>
      <c r="D156" s="8">
        <v>5.7</v>
      </c>
      <c r="E156" s="14">
        <v>3.9</v>
      </c>
      <c r="F156" s="8">
        <v>0.1</v>
      </c>
      <c r="G156" s="14">
        <v>1</v>
      </c>
      <c r="H156" s="8">
        <v>0.1</v>
      </c>
      <c r="I156" s="14">
        <v>0</v>
      </c>
      <c r="J156" s="8">
        <v>1.1000000000000001</v>
      </c>
      <c r="K156" s="14">
        <v>0.7</v>
      </c>
      <c r="L156" s="8">
        <v>0.1</v>
      </c>
      <c r="M156" s="14">
        <v>0.5</v>
      </c>
      <c r="N156" s="8">
        <v>0.6</v>
      </c>
      <c r="O156" s="14">
        <v>0.1</v>
      </c>
      <c r="P156" s="8">
        <v>0.3</v>
      </c>
      <c r="Q156" s="14">
        <v>489.26</v>
      </c>
      <c r="R156" s="8">
        <v>379.47</v>
      </c>
      <c r="S156" s="14">
        <v>258.38</v>
      </c>
      <c r="T156" s="8">
        <v>6.75</v>
      </c>
      <c r="U156" s="14">
        <v>7.41</v>
      </c>
      <c r="V156" s="4">
        <v>6.71</v>
      </c>
    </row>
    <row r="157" spans="2:22" x14ac:dyDescent="0.25">
      <c r="B157" s="16" t="s">
        <v>173</v>
      </c>
      <c r="C157" s="4">
        <v>0.9</v>
      </c>
      <c r="D157" s="8">
        <v>7.1</v>
      </c>
      <c r="E157" s="14">
        <v>3.7</v>
      </c>
      <c r="F157" s="8">
        <v>0.2</v>
      </c>
      <c r="G157" s="14">
        <v>1.4</v>
      </c>
      <c r="H157" s="8">
        <v>0.1</v>
      </c>
      <c r="I157" s="14">
        <v>0.1</v>
      </c>
      <c r="J157" s="8">
        <v>1.4</v>
      </c>
      <c r="K157" s="14">
        <v>0.8</v>
      </c>
      <c r="L157" s="8">
        <v>0.1</v>
      </c>
      <c r="M157" s="14">
        <v>0.5</v>
      </c>
      <c r="N157" s="8">
        <v>0.7</v>
      </c>
      <c r="O157" s="14">
        <v>0</v>
      </c>
      <c r="P157" s="8">
        <v>0.3</v>
      </c>
      <c r="Q157" s="14">
        <v>347.52</v>
      </c>
      <c r="R157" s="8">
        <v>270.37</v>
      </c>
      <c r="S157" s="14">
        <v>258.67</v>
      </c>
      <c r="T157" s="8">
        <v>8.43</v>
      </c>
      <c r="U157" s="14">
        <v>9.1300000000000008</v>
      </c>
      <c r="V157" s="4">
        <v>8.15</v>
      </c>
    </row>
    <row r="158" spans="2:22" x14ac:dyDescent="0.25">
      <c r="B158" s="16" t="s">
        <v>174</v>
      </c>
      <c r="C158" s="4">
        <v>0.8</v>
      </c>
      <c r="D158" s="8">
        <v>7</v>
      </c>
      <c r="E158" s="14">
        <v>3.7</v>
      </c>
      <c r="F158" s="8">
        <v>0.1</v>
      </c>
      <c r="G158" s="14">
        <v>1.2</v>
      </c>
      <c r="H158" s="8">
        <v>0.2</v>
      </c>
      <c r="I158" s="14">
        <v>0.1</v>
      </c>
      <c r="J158" s="8">
        <v>1.3</v>
      </c>
      <c r="K158" s="14">
        <v>0.6</v>
      </c>
      <c r="L158" s="8">
        <v>0.1</v>
      </c>
      <c r="M158" s="14">
        <v>0.4</v>
      </c>
      <c r="N158" s="8">
        <v>0.6</v>
      </c>
      <c r="O158" s="14">
        <v>0</v>
      </c>
      <c r="P158" s="8">
        <v>0.4</v>
      </c>
      <c r="Q158" s="14">
        <v>423.8</v>
      </c>
      <c r="R158" s="8">
        <v>365.04</v>
      </c>
      <c r="S158" s="14">
        <v>258.77999999999997</v>
      </c>
      <c r="T158" s="8">
        <v>8.61</v>
      </c>
      <c r="U158" s="14">
        <v>9.5299999999999994</v>
      </c>
      <c r="V158" s="4">
        <v>8.5</v>
      </c>
    </row>
    <row r="159" spans="2:22" x14ac:dyDescent="0.25">
      <c r="B159" s="16" t="s">
        <v>175</v>
      </c>
      <c r="C159" s="4">
        <v>0.8</v>
      </c>
      <c r="D159" s="8">
        <v>7.2</v>
      </c>
      <c r="E159" s="14">
        <v>4.2</v>
      </c>
      <c r="F159" s="8">
        <v>0.2</v>
      </c>
      <c r="G159" s="14">
        <v>1.5</v>
      </c>
      <c r="H159" s="8">
        <v>0</v>
      </c>
      <c r="I159" s="14">
        <v>0.1</v>
      </c>
      <c r="J159" s="8">
        <v>1.5</v>
      </c>
      <c r="K159" s="14">
        <v>0.8</v>
      </c>
      <c r="L159" s="8">
        <v>0.1</v>
      </c>
      <c r="M159" s="14">
        <v>0.5</v>
      </c>
      <c r="N159" s="8">
        <v>0.8</v>
      </c>
      <c r="O159" s="14">
        <v>0</v>
      </c>
      <c r="P159" s="8">
        <v>0.4</v>
      </c>
      <c r="Q159" s="14">
        <v>364.3</v>
      </c>
      <c r="R159" s="8">
        <v>283.25</v>
      </c>
      <c r="S159" s="14">
        <v>257.92</v>
      </c>
      <c r="T159" s="8">
        <v>8.06</v>
      </c>
      <c r="U159" s="14">
        <v>8.57</v>
      </c>
      <c r="V159" s="4">
        <v>7.81</v>
      </c>
    </row>
    <row r="160" spans="2:22" x14ac:dyDescent="0.25">
      <c r="B160" s="16" t="s">
        <v>176</v>
      </c>
      <c r="C160" s="4">
        <v>0.8</v>
      </c>
      <c r="D160" s="8">
        <v>7.1</v>
      </c>
      <c r="E160" s="14">
        <v>5.3</v>
      </c>
      <c r="F160" s="8">
        <v>0.2</v>
      </c>
      <c r="G160" s="14">
        <v>1.3</v>
      </c>
      <c r="H160" s="8">
        <v>0.2</v>
      </c>
      <c r="I160" s="14">
        <v>0</v>
      </c>
      <c r="J160" s="8">
        <v>1.9</v>
      </c>
      <c r="K160" s="14">
        <v>0.9</v>
      </c>
      <c r="L160" s="8">
        <v>0.1</v>
      </c>
      <c r="M160" s="14">
        <v>0.8</v>
      </c>
      <c r="N160" s="8">
        <v>0.9</v>
      </c>
      <c r="O160" s="14">
        <v>0.1</v>
      </c>
      <c r="P160" s="8">
        <v>0.4</v>
      </c>
      <c r="Q160" s="14">
        <v>400.04</v>
      </c>
      <c r="R160" s="8">
        <v>310.23</v>
      </c>
      <c r="S160" s="14">
        <v>257.93</v>
      </c>
      <c r="T160" s="8">
        <v>7.61</v>
      </c>
      <c r="U160" s="14">
        <v>8.26</v>
      </c>
      <c r="V160" s="4">
        <v>7.43</v>
      </c>
    </row>
    <row r="161" spans="2:22" x14ac:dyDescent="0.25">
      <c r="B161" s="16" t="s">
        <v>177</v>
      </c>
      <c r="C161" s="4">
        <v>0.8</v>
      </c>
      <c r="D161" s="8">
        <v>6.5</v>
      </c>
      <c r="E161" s="14">
        <v>3.7</v>
      </c>
      <c r="F161" s="8">
        <v>0.1</v>
      </c>
      <c r="G161" s="14">
        <v>1.3</v>
      </c>
      <c r="H161" s="8">
        <v>0.2</v>
      </c>
      <c r="I161" s="14">
        <v>0</v>
      </c>
      <c r="J161" s="8">
        <v>1.3</v>
      </c>
      <c r="K161" s="14">
        <v>0.7</v>
      </c>
      <c r="L161" s="8">
        <v>0.1</v>
      </c>
      <c r="M161" s="14">
        <v>0.5</v>
      </c>
      <c r="N161" s="8">
        <v>0.9</v>
      </c>
      <c r="O161" s="14">
        <v>0</v>
      </c>
      <c r="P161" s="8">
        <v>0.4</v>
      </c>
      <c r="Q161" s="14">
        <v>347.78</v>
      </c>
      <c r="R161" s="8">
        <v>268.79000000000002</v>
      </c>
      <c r="S161" s="14">
        <v>257.92</v>
      </c>
      <c r="T161" s="8">
        <v>8.3000000000000007</v>
      </c>
      <c r="U161" s="14">
        <v>8.9</v>
      </c>
      <c r="V161" s="4">
        <v>8.17</v>
      </c>
    </row>
    <row r="162" spans="2:22" x14ac:dyDescent="0.25">
      <c r="B162" s="16" t="s">
        <v>178</v>
      </c>
      <c r="C162" s="4">
        <v>0.8</v>
      </c>
      <c r="D162" s="8">
        <v>7.6</v>
      </c>
      <c r="E162" s="14">
        <v>5.0999999999999996</v>
      </c>
      <c r="F162" s="8">
        <v>0.1</v>
      </c>
      <c r="G162" s="14">
        <v>1.7</v>
      </c>
      <c r="H162" s="8">
        <v>0.1</v>
      </c>
      <c r="I162" s="14">
        <v>0</v>
      </c>
      <c r="J162" s="8">
        <v>1.5</v>
      </c>
      <c r="K162" s="14">
        <v>0.9</v>
      </c>
      <c r="L162" s="8">
        <v>0.1</v>
      </c>
      <c r="M162" s="14">
        <v>0.6</v>
      </c>
      <c r="N162" s="8">
        <v>0.8</v>
      </c>
      <c r="O162" s="14">
        <v>0</v>
      </c>
      <c r="P162" s="8">
        <v>0.3</v>
      </c>
      <c r="Q162" s="14">
        <v>351.52</v>
      </c>
      <c r="R162" s="8">
        <v>270.17</v>
      </c>
      <c r="S162" s="14">
        <v>258.01</v>
      </c>
      <c r="T162" s="8">
        <v>8.82</v>
      </c>
      <c r="U162" s="14">
        <v>9.58</v>
      </c>
      <c r="V162" s="4">
        <v>8.76</v>
      </c>
    </row>
    <row r="163" spans="2:22" x14ac:dyDescent="0.25">
      <c r="B163" s="16" t="s">
        <v>179</v>
      </c>
      <c r="C163" s="4">
        <v>0.7</v>
      </c>
      <c r="D163" s="8">
        <v>7</v>
      </c>
      <c r="E163" s="14">
        <v>4.0999999999999996</v>
      </c>
      <c r="F163" s="8">
        <v>0.2</v>
      </c>
      <c r="G163" s="14">
        <v>1.8</v>
      </c>
      <c r="H163" s="8">
        <v>0.1</v>
      </c>
      <c r="I163" s="14">
        <v>0</v>
      </c>
      <c r="J163" s="8">
        <v>1.7</v>
      </c>
      <c r="K163" s="14">
        <v>0.8</v>
      </c>
      <c r="L163" s="8">
        <v>0</v>
      </c>
      <c r="M163" s="14">
        <v>0.6</v>
      </c>
      <c r="N163" s="8">
        <v>0.9</v>
      </c>
      <c r="O163" s="14">
        <v>0</v>
      </c>
      <c r="P163" s="8">
        <v>0.3</v>
      </c>
      <c r="Q163" s="14">
        <v>418</v>
      </c>
      <c r="R163" s="8">
        <v>323.06</v>
      </c>
      <c r="S163" s="14">
        <v>257.07</v>
      </c>
      <c r="T163" s="8">
        <v>6.76</v>
      </c>
      <c r="U163" s="14">
        <v>7.2</v>
      </c>
      <c r="V163" s="4">
        <v>6.54</v>
      </c>
    </row>
    <row r="164" spans="2:22" x14ac:dyDescent="0.25">
      <c r="B164" s="16" t="s">
        <v>180</v>
      </c>
      <c r="C164" s="4">
        <v>0.7</v>
      </c>
      <c r="D164" s="8">
        <v>8.5</v>
      </c>
      <c r="E164" s="14">
        <v>3.7</v>
      </c>
      <c r="F164" s="8">
        <v>0.2</v>
      </c>
      <c r="G164" s="14">
        <v>1.7</v>
      </c>
      <c r="H164" s="8">
        <v>0.2</v>
      </c>
      <c r="I164" s="14">
        <v>0.1</v>
      </c>
      <c r="J164" s="8">
        <v>1.4</v>
      </c>
      <c r="K164" s="14">
        <v>0.4</v>
      </c>
      <c r="L164" s="8">
        <v>0.1</v>
      </c>
      <c r="M164" s="14">
        <v>0.6</v>
      </c>
      <c r="N164" s="8">
        <v>0.4</v>
      </c>
      <c r="O164" s="14">
        <v>0.1</v>
      </c>
      <c r="P164" s="8">
        <v>0.4</v>
      </c>
      <c r="Q164" s="14">
        <v>377.98</v>
      </c>
      <c r="R164" s="8">
        <v>297.2</v>
      </c>
      <c r="S164" s="14">
        <v>258</v>
      </c>
      <c r="T164" s="8">
        <v>9</v>
      </c>
      <c r="U164" s="14">
        <v>9.6199999999999992</v>
      </c>
      <c r="V164" s="4">
        <v>8.5500000000000007</v>
      </c>
    </row>
    <row r="165" spans="2:22" x14ac:dyDescent="0.25">
      <c r="B165" s="16" t="s">
        <v>181</v>
      </c>
      <c r="C165" s="4">
        <v>1.3</v>
      </c>
      <c r="D165" s="8">
        <v>8.8000000000000007</v>
      </c>
      <c r="E165" s="14">
        <v>3.3</v>
      </c>
      <c r="F165" s="8">
        <v>0.2</v>
      </c>
      <c r="G165" s="14">
        <v>1.8</v>
      </c>
      <c r="H165" s="8">
        <v>0.1</v>
      </c>
      <c r="I165" s="14">
        <v>0.2</v>
      </c>
      <c r="J165" s="8">
        <v>1.7</v>
      </c>
      <c r="K165" s="14">
        <v>0.5</v>
      </c>
      <c r="L165" s="8">
        <v>0.1</v>
      </c>
      <c r="M165" s="14">
        <v>0.8</v>
      </c>
      <c r="N165" s="8">
        <v>0.6</v>
      </c>
      <c r="O165" s="14">
        <v>0.1</v>
      </c>
      <c r="P165" s="8">
        <v>0.8</v>
      </c>
      <c r="Q165" s="14">
        <v>270.95999999999998</v>
      </c>
      <c r="R165" s="8">
        <v>210.65</v>
      </c>
      <c r="S165" s="14">
        <v>258.29000000000002</v>
      </c>
      <c r="T165" s="8">
        <v>10.4</v>
      </c>
      <c r="U165" s="14">
        <v>11.66</v>
      </c>
      <c r="V165" s="4">
        <v>10.31</v>
      </c>
    </row>
    <row r="166" spans="2:22" x14ac:dyDescent="0.25">
      <c r="B166" s="16" t="s">
        <v>182</v>
      </c>
      <c r="C166" s="4">
        <v>0.6</v>
      </c>
      <c r="D166" s="8">
        <v>8.4</v>
      </c>
      <c r="E166" s="14">
        <v>4.2</v>
      </c>
      <c r="F166" s="8">
        <v>0.1</v>
      </c>
      <c r="G166" s="14">
        <v>1.7</v>
      </c>
      <c r="H166" s="8">
        <v>0.1</v>
      </c>
      <c r="I166" s="14">
        <v>0.1</v>
      </c>
      <c r="J166" s="8">
        <v>1.5</v>
      </c>
      <c r="K166" s="14">
        <v>0.6</v>
      </c>
      <c r="L166" s="8">
        <v>0</v>
      </c>
      <c r="M166" s="14">
        <v>0.7</v>
      </c>
      <c r="N166" s="8">
        <v>0.5</v>
      </c>
      <c r="O166" s="14">
        <v>0.2</v>
      </c>
      <c r="P166" s="8">
        <v>0.6</v>
      </c>
      <c r="Q166" s="14">
        <v>390.24</v>
      </c>
      <c r="R166" s="8">
        <v>300.08</v>
      </c>
      <c r="S166" s="14">
        <v>256.08</v>
      </c>
      <c r="T166" s="8">
        <v>9.07</v>
      </c>
      <c r="U166" s="14">
        <v>10.119999999999999</v>
      </c>
      <c r="V166" s="4">
        <v>8.9600000000000009</v>
      </c>
    </row>
    <row r="167" spans="2:22" x14ac:dyDescent="0.25">
      <c r="B167" s="16" t="s">
        <v>183</v>
      </c>
      <c r="C167" s="4">
        <v>0.9</v>
      </c>
      <c r="D167" s="8">
        <v>8.6</v>
      </c>
      <c r="E167" s="14">
        <v>3.3</v>
      </c>
      <c r="F167" s="8">
        <v>0.2</v>
      </c>
      <c r="G167" s="14">
        <v>1.7</v>
      </c>
      <c r="H167" s="8">
        <v>0.3</v>
      </c>
      <c r="I167" s="14">
        <v>0.1</v>
      </c>
      <c r="J167" s="8">
        <v>1.5</v>
      </c>
      <c r="K167" s="14">
        <v>0.5</v>
      </c>
      <c r="L167" s="8">
        <v>0.1</v>
      </c>
      <c r="M167" s="14">
        <v>0.6</v>
      </c>
      <c r="N167" s="8">
        <v>0.5</v>
      </c>
      <c r="O167" s="14">
        <v>0.1</v>
      </c>
      <c r="P167" s="8">
        <v>0.6</v>
      </c>
      <c r="Q167" s="14">
        <v>381.18</v>
      </c>
      <c r="R167" s="8">
        <v>290.08999999999997</v>
      </c>
      <c r="S167" s="14">
        <v>254.45</v>
      </c>
      <c r="T167" s="8">
        <v>8.4</v>
      </c>
      <c r="U167" s="14">
        <v>9.4</v>
      </c>
      <c r="V167" s="4">
        <v>8.1300000000000008</v>
      </c>
    </row>
    <row r="168" spans="2:22" x14ac:dyDescent="0.25">
      <c r="B168" s="16" t="s">
        <v>184</v>
      </c>
      <c r="C168" s="4">
        <v>1</v>
      </c>
      <c r="D168" s="8">
        <v>10.8</v>
      </c>
      <c r="E168" s="14">
        <v>5.3</v>
      </c>
      <c r="F168" s="8">
        <v>0.4</v>
      </c>
      <c r="G168" s="14">
        <v>2.6</v>
      </c>
      <c r="H168" s="8">
        <v>0.3</v>
      </c>
      <c r="I168" s="14">
        <v>0.1</v>
      </c>
      <c r="J168" s="8">
        <v>2.2000000000000002</v>
      </c>
      <c r="K168" s="14">
        <v>0.8</v>
      </c>
      <c r="L168" s="8">
        <v>0.1</v>
      </c>
      <c r="M168" s="14">
        <v>0.8</v>
      </c>
      <c r="N168" s="8">
        <v>0.7</v>
      </c>
      <c r="O168" s="14">
        <v>0.2</v>
      </c>
      <c r="P168" s="8">
        <v>0.8</v>
      </c>
      <c r="Q168" s="14">
        <v>331.86</v>
      </c>
      <c r="R168" s="8">
        <v>255.91</v>
      </c>
      <c r="S168" s="14">
        <v>256.24</v>
      </c>
      <c r="T168" s="8">
        <v>9.74</v>
      </c>
      <c r="U168" s="14">
        <v>11.03</v>
      </c>
      <c r="V168" s="4">
        <v>9.5500000000000007</v>
      </c>
    </row>
    <row r="169" spans="2:22" x14ac:dyDescent="0.25">
      <c r="B169" s="16" t="s">
        <v>185</v>
      </c>
      <c r="C169" s="4">
        <v>0.9</v>
      </c>
      <c r="D169" s="8">
        <v>7.5</v>
      </c>
      <c r="E169" s="14">
        <v>3.7</v>
      </c>
      <c r="F169" s="8">
        <v>0.2</v>
      </c>
      <c r="G169" s="14">
        <v>1.7</v>
      </c>
      <c r="H169" s="8">
        <v>0.1</v>
      </c>
      <c r="I169" s="14">
        <v>0.1</v>
      </c>
      <c r="J169" s="8">
        <v>1.6</v>
      </c>
      <c r="K169" s="14">
        <v>0.9</v>
      </c>
      <c r="L169" s="8">
        <v>0.2</v>
      </c>
      <c r="M169" s="14">
        <v>0.5</v>
      </c>
      <c r="N169" s="8">
        <v>0.8</v>
      </c>
      <c r="O169" s="14">
        <v>0.1</v>
      </c>
      <c r="P169" s="8">
        <v>0.5</v>
      </c>
      <c r="Q169" s="14">
        <v>359.58</v>
      </c>
      <c r="R169" s="8">
        <v>272.89</v>
      </c>
      <c r="S169" s="14">
        <v>253.68</v>
      </c>
      <c r="T169" s="8">
        <v>8.1999999999999993</v>
      </c>
      <c r="U169" s="14">
        <v>9.06</v>
      </c>
      <c r="V169" s="4">
        <v>7.91</v>
      </c>
    </row>
    <row r="170" spans="2:22" x14ac:dyDescent="0.25">
      <c r="B170" s="16" t="s">
        <v>186</v>
      </c>
      <c r="C170" s="4">
        <v>0.6</v>
      </c>
      <c r="D170" s="8">
        <v>8.6</v>
      </c>
      <c r="E170" s="14">
        <v>3.7</v>
      </c>
      <c r="F170" s="8">
        <v>0.2</v>
      </c>
      <c r="G170" s="14">
        <v>2.1</v>
      </c>
      <c r="H170" s="8">
        <v>0.3</v>
      </c>
      <c r="I170" s="14">
        <v>0.2</v>
      </c>
      <c r="J170" s="8">
        <v>1.9</v>
      </c>
      <c r="K170" s="14">
        <v>0.8</v>
      </c>
      <c r="L170" s="8">
        <v>0.1</v>
      </c>
      <c r="M170" s="14">
        <v>0.6</v>
      </c>
      <c r="N170" s="8">
        <v>0.6</v>
      </c>
      <c r="O170" s="14">
        <v>0.1</v>
      </c>
      <c r="P170" s="8">
        <v>0.5</v>
      </c>
      <c r="Q170" s="14">
        <v>335.4</v>
      </c>
      <c r="R170" s="8">
        <v>255.27</v>
      </c>
      <c r="S170" s="14">
        <v>253.31</v>
      </c>
      <c r="T170" s="8">
        <v>8.86</v>
      </c>
      <c r="U170" s="14">
        <v>10.01</v>
      </c>
      <c r="V170" s="4">
        <v>8.82</v>
      </c>
    </row>
    <row r="171" spans="2:22" x14ac:dyDescent="0.25">
      <c r="B171" s="16" t="s">
        <v>187</v>
      </c>
      <c r="C171" s="4">
        <v>0.7</v>
      </c>
      <c r="D171" s="8">
        <v>7.5</v>
      </c>
      <c r="E171" s="14">
        <v>3.9</v>
      </c>
      <c r="F171" s="8">
        <v>0.1</v>
      </c>
      <c r="G171" s="14">
        <v>1.7</v>
      </c>
      <c r="H171" s="8">
        <v>0.2</v>
      </c>
      <c r="I171" s="14">
        <v>0.1</v>
      </c>
      <c r="J171" s="8">
        <v>1.5</v>
      </c>
      <c r="K171" s="14">
        <v>0.8</v>
      </c>
      <c r="L171" s="8">
        <v>0.1</v>
      </c>
      <c r="M171" s="14">
        <v>0.4</v>
      </c>
      <c r="N171" s="8">
        <v>0.9</v>
      </c>
      <c r="O171" s="14">
        <v>0.1</v>
      </c>
      <c r="P171" s="8">
        <v>0.5</v>
      </c>
      <c r="Q171" s="14">
        <v>406.4</v>
      </c>
      <c r="R171" s="8">
        <v>310.93</v>
      </c>
      <c r="S171" s="14">
        <v>251.04</v>
      </c>
      <c r="T171" s="8">
        <v>7.91</v>
      </c>
      <c r="U171" s="14">
        <v>8.59</v>
      </c>
      <c r="V171" s="4">
        <v>7.78</v>
      </c>
    </row>
    <row r="172" spans="2:22" x14ac:dyDescent="0.25">
      <c r="B172" s="16" t="s">
        <v>188</v>
      </c>
      <c r="C172" s="4">
        <v>0.5</v>
      </c>
      <c r="D172" s="8">
        <v>6.6</v>
      </c>
      <c r="E172" s="14">
        <v>3.4</v>
      </c>
      <c r="F172" s="8">
        <v>0.2</v>
      </c>
      <c r="G172" s="14">
        <v>1.4</v>
      </c>
      <c r="H172" s="8">
        <v>0.1</v>
      </c>
      <c r="I172" s="14">
        <v>0.1</v>
      </c>
      <c r="J172" s="8">
        <v>1.3</v>
      </c>
      <c r="K172" s="14">
        <v>0.8</v>
      </c>
      <c r="L172" s="8">
        <v>0.1</v>
      </c>
      <c r="M172" s="14">
        <v>0.4</v>
      </c>
      <c r="N172" s="8">
        <v>0.7</v>
      </c>
      <c r="O172" s="14">
        <v>0.1</v>
      </c>
      <c r="P172" s="8">
        <v>0.4</v>
      </c>
      <c r="Q172" s="14">
        <v>436.56</v>
      </c>
      <c r="R172" s="8">
        <v>331.63</v>
      </c>
      <c r="S172" s="14">
        <v>250.27</v>
      </c>
      <c r="T172" s="8">
        <v>7.02</v>
      </c>
      <c r="U172" s="14">
        <v>7.85</v>
      </c>
      <c r="V172" s="4">
        <v>6.98</v>
      </c>
    </row>
    <row r="173" spans="2:22" x14ac:dyDescent="0.25">
      <c r="B173" s="16" t="s">
        <v>189</v>
      </c>
      <c r="C173" s="4">
        <v>0.6</v>
      </c>
      <c r="D173" s="8">
        <v>6.7</v>
      </c>
      <c r="E173" s="14">
        <v>2.7</v>
      </c>
      <c r="F173" s="8">
        <v>0.1</v>
      </c>
      <c r="G173" s="14">
        <v>1.4</v>
      </c>
      <c r="H173" s="8">
        <v>0.2</v>
      </c>
      <c r="I173" s="14">
        <v>0.1</v>
      </c>
      <c r="J173" s="8">
        <v>1.2</v>
      </c>
      <c r="K173" s="14">
        <v>0.5</v>
      </c>
      <c r="L173" s="8">
        <v>0.1</v>
      </c>
      <c r="M173" s="14">
        <v>0.4</v>
      </c>
      <c r="N173" s="8">
        <v>0.4</v>
      </c>
      <c r="O173" s="14">
        <v>0</v>
      </c>
      <c r="P173" s="8">
        <v>0.4</v>
      </c>
      <c r="Q173" s="14">
        <v>375.48</v>
      </c>
      <c r="R173" s="8">
        <v>324.02</v>
      </c>
      <c r="S173" s="14">
        <v>251.02</v>
      </c>
      <c r="T173" s="8">
        <v>8.0500000000000007</v>
      </c>
      <c r="U173" s="14">
        <v>8.8000000000000007</v>
      </c>
      <c r="V173" s="4">
        <v>8.07</v>
      </c>
    </row>
    <row r="174" spans="2:22" x14ac:dyDescent="0.25">
      <c r="B174" s="16" t="s">
        <v>190</v>
      </c>
      <c r="C174" s="4">
        <v>0.6</v>
      </c>
      <c r="D174" s="8">
        <v>7.3</v>
      </c>
      <c r="E174" s="14">
        <v>3.2</v>
      </c>
      <c r="F174" s="8">
        <v>0.2</v>
      </c>
      <c r="G174" s="14">
        <v>1.7</v>
      </c>
      <c r="H174" s="8">
        <v>0.1</v>
      </c>
      <c r="I174" s="14">
        <v>0.1</v>
      </c>
      <c r="J174" s="8">
        <v>1.4</v>
      </c>
      <c r="K174" s="14">
        <v>0.7</v>
      </c>
      <c r="L174" s="8">
        <v>0.1</v>
      </c>
      <c r="M174" s="14">
        <v>0.4</v>
      </c>
      <c r="N174" s="8">
        <v>0.5</v>
      </c>
      <c r="O174" s="14">
        <v>0.1</v>
      </c>
      <c r="P174" s="8">
        <v>0.5</v>
      </c>
      <c r="Q174" s="14">
        <v>434.92</v>
      </c>
      <c r="R174" s="8">
        <v>316.31</v>
      </c>
      <c r="S174" s="14">
        <v>251.71</v>
      </c>
      <c r="T174" s="8">
        <v>7.22</v>
      </c>
      <c r="U174" s="14">
        <v>8.16</v>
      </c>
      <c r="V174" s="4">
        <v>7.28</v>
      </c>
    </row>
    <row r="175" spans="2:22" x14ac:dyDescent="0.25">
      <c r="B175" s="16" t="s">
        <v>191</v>
      </c>
      <c r="C175" s="4">
        <v>0.7</v>
      </c>
      <c r="D175" s="8">
        <v>7.3</v>
      </c>
      <c r="E175" s="14">
        <v>4</v>
      </c>
      <c r="F175" s="8">
        <v>0.1</v>
      </c>
      <c r="G175" s="14">
        <v>1.7</v>
      </c>
      <c r="H175" s="8">
        <v>0.2</v>
      </c>
      <c r="I175" s="14">
        <v>0.1</v>
      </c>
      <c r="J175" s="8">
        <v>1.5</v>
      </c>
      <c r="K175" s="14">
        <v>0.6</v>
      </c>
      <c r="L175" s="8">
        <v>0.1</v>
      </c>
      <c r="M175" s="14">
        <v>0.5</v>
      </c>
      <c r="N175" s="8">
        <v>0.6</v>
      </c>
      <c r="O175" s="14">
        <v>0.1</v>
      </c>
      <c r="P175" s="8">
        <v>0.4</v>
      </c>
      <c r="Q175" s="14">
        <v>351.42</v>
      </c>
      <c r="R175" s="8">
        <v>270.88</v>
      </c>
      <c r="S175" s="14">
        <v>255.72</v>
      </c>
      <c r="T175" s="8">
        <v>8.1999999999999993</v>
      </c>
      <c r="U175" s="14">
        <v>9.15</v>
      </c>
      <c r="V175" s="4">
        <v>8.23</v>
      </c>
    </row>
    <row r="176" spans="2:22" x14ac:dyDescent="0.25">
      <c r="B176" s="16" t="s">
        <v>192</v>
      </c>
      <c r="C176" s="4">
        <v>0.6</v>
      </c>
      <c r="D176" s="8">
        <v>8</v>
      </c>
      <c r="E176" s="14">
        <v>3.6</v>
      </c>
      <c r="F176" s="8">
        <v>0.1</v>
      </c>
      <c r="G176" s="14">
        <v>1.7</v>
      </c>
      <c r="H176" s="8">
        <v>0.2</v>
      </c>
      <c r="I176" s="14">
        <v>0</v>
      </c>
      <c r="J176" s="8">
        <v>1.3</v>
      </c>
      <c r="K176" s="14">
        <v>0.4</v>
      </c>
      <c r="L176" s="8">
        <v>0.1</v>
      </c>
      <c r="M176" s="14">
        <v>0.4</v>
      </c>
      <c r="N176" s="8">
        <v>0.3</v>
      </c>
      <c r="O176" s="14">
        <v>0.1</v>
      </c>
      <c r="P176" s="8">
        <v>0.3</v>
      </c>
      <c r="Q176" s="14">
        <v>338.64</v>
      </c>
      <c r="R176" s="8">
        <v>259.63</v>
      </c>
      <c r="S176" s="14">
        <v>255.04</v>
      </c>
      <c r="T176" s="8">
        <v>8.83</v>
      </c>
      <c r="U176" s="14">
        <v>9.73</v>
      </c>
      <c r="V176" s="4">
        <v>9.0399999999999991</v>
      </c>
    </row>
    <row r="177" spans="2:22" x14ac:dyDescent="0.25">
      <c r="B177" s="16" t="s">
        <v>193</v>
      </c>
      <c r="C177" s="4">
        <v>0.9</v>
      </c>
      <c r="D177" s="8">
        <v>10.4</v>
      </c>
      <c r="E177" s="14">
        <v>4</v>
      </c>
      <c r="F177" s="8">
        <v>0.3</v>
      </c>
      <c r="G177" s="14">
        <v>2.5</v>
      </c>
      <c r="H177" s="8">
        <v>0.2</v>
      </c>
      <c r="I177" s="14">
        <v>0.1</v>
      </c>
      <c r="J177" s="8">
        <v>1.9</v>
      </c>
      <c r="K177" s="14">
        <v>0.5</v>
      </c>
      <c r="L177" s="8">
        <v>0</v>
      </c>
      <c r="M177" s="14">
        <v>0.8</v>
      </c>
      <c r="N177" s="8">
        <v>0.5</v>
      </c>
      <c r="O177" s="14">
        <v>0.2</v>
      </c>
      <c r="P177" s="8">
        <v>0.8</v>
      </c>
      <c r="Q177" s="14">
        <v>323.52</v>
      </c>
      <c r="R177" s="8">
        <v>250.06</v>
      </c>
      <c r="S177" s="14">
        <v>255.79</v>
      </c>
      <c r="T177" s="8">
        <v>10.28</v>
      </c>
      <c r="U177" s="14">
        <v>11.61</v>
      </c>
      <c r="V177" s="4">
        <v>10.199999999999999</v>
      </c>
    </row>
    <row r="178" spans="2:22" x14ac:dyDescent="0.25">
      <c r="B178" s="16" t="s">
        <v>194</v>
      </c>
      <c r="C178" s="4">
        <v>0.8</v>
      </c>
      <c r="D178" s="8">
        <v>10.199999999999999</v>
      </c>
      <c r="E178" s="14">
        <v>3.3</v>
      </c>
      <c r="F178" s="8">
        <v>0.2</v>
      </c>
      <c r="G178" s="14">
        <v>2.4</v>
      </c>
      <c r="H178" s="8">
        <v>0.3</v>
      </c>
      <c r="I178" s="14">
        <v>0.1</v>
      </c>
      <c r="J178" s="8">
        <v>1.9</v>
      </c>
      <c r="K178" s="14">
        <v>0.6</v>
      </c>
      <c r="L178" s="8">
        <v>0.1</v>
      </c>
      <c r="M178" s="14">
        <v>0.7</v>
      </c>
      <c r="N178" s="8">
        <v>0.3</v>
      </c>
      <c r="O178" s="14">
        <v>0.1</v>
      </c>
      <c r="P178" s="8">
        <v>0.7</v>
      </c>
      <c r="Q178" s="14">
        <v>325.52</v>
      </c>
      <c r="R178" s="8">
        <v>249.28</v>
      </c>
      <c r="S178" s="14">
        <v>255.31</v>
      </c>
      <c r="T178" s="8">
        <v>10.42</v>
      </c>
      <c r="U178" s="14">
        <v>11.53</v>
      </c>
      <c r="V178" s="4">
        <v>10.31</v>
      </c>
    </row>
    <row r="179" spans="2:22" x14ac:dyDescent="0.25">
      <c r="B179" s="16" t="s">
        <v>195</v>
      </c>
      <c r="C179" s="4">
        <v>0.9</v>
      </c>
      <c r="D179" s="8">
        <v>8.5</v>
      </c>
      <c r="E179" s="14">
        <v>3.9</v>
      </c>
      <c r="F179" s="8">
        <v>0.2</v>
      </c>
      <c r="G179" s="14">
        <v>2</v>
      </c>
      <c r="H179" s="8">
        <v>0.2</v>
      </c>
      <c r="I179" s="14">
        <v>0.1</v>
      </c>
      <c r="J179" s="8">
        <v>1.6</v>
      </c>
      <c r="K179" s="14">
        <v>0.7</v>
      </c>
      <c r="L179" s="8">
        <v>0.1</v>
      </c>
      <c r="M179" s="14">
        <v>0.5</v>
      </c>
      <c r="N179" s="8">
        <v>0.5</v>
      </c>
      <c r="O179" s="14">
        <v>0.2</v>
      </c>
      <c r="P179" s="8">
        <v>0.5</v>
      </c>
      <c r="Q179" s="14">
        <v>339.04</v>
      </c>
      <c r="R179" s="8">
        <v>257.61</v>
      </c>
      <c r="S179" s="14">
        <v>254.49</v>
      </c>
      <c r="T179" s="8">
        <v>8.9</v>
      </c>
      <c r="U179" s="14">
        <v>9.85</v>
      </c>
      <c r="V179" s="4">
        <v>8.94</v>
      </c>
    </row>
    <row r="180" spans="2:22" x14ac:dyDescent="0.25">
      <c r="B180" s="16" t="s">
        <v>196</v>
      </c>
      <c r="C180" s="4">
        <v>0.8</v>
      </c>
      <c r="D180" s="8">
        <v>8.5</v>
      </c>
      <c r="E180" s="14">
        <v>3.8</v>
      </c>
      <c r="F180" s="8">
        <v>0.3</v>
      </c>
      <c r="G180" s="14">
        <v>1.8</v>
      </c>
      <c r="H180" s="8">
        <v>0.1</v>
      </c>
      <c r="I180" s="14">
        <v>0.1</v>
      </c>
      <c r="J180" s="8">
        <v>1.7</v>
      </c>
      <c r="K180" s="14">
        <v>0.7</v>
      </c>
      <c r="L180" s="8">
        <v>0.1</v>
      </c>
      <c r="M180" s="14">
        <v>0.4</v>
      </c>
      <c r="N180" s="8">
        <v>0.7</v>
      </c>
      <c r="O180" s="14">
        <v>0.1</v>
      </c>
      <c r="P180" s="8">
        <v>0.5</v>
      </c>
      <c r="Q180" s="14">
        <v>342.12</v>
      </c>
      <c r="R180" s="8">
        <v>260.89999999999998</v>
      </c>
      <c r="S180" s="14">
        <v>253.98</v>
      </c>
      <c r="T180" s="8">
        <v>8.19</v>
      </c>
      <c r="U180" s="14">
        <v>9.24</v>
      </c>
      <c r="V180" s="4">
        <v>8.3800000000000008</v>
      </c>
    </row>
    <row r="181" spans="2:22" x14ac:dyDescent="0.25">
      <c r="B181" s="16" t="s">
        <v>197</v>
      </c>
      <c r="C181" s="4">
        <v>0.5</v>
      </c>
      <c r="D181" s="8">
        <v>7.6</v>
      </c>
      <c r="E181" s="14">
        <v>3.2</v>
      </c>
      <c r="F181" s="8">
        <v>0.2</v>
      </c>
      <c r="G181" s="14">
        <v>1.4</v>
      </c>
      <c r="H181" s="8">
        <v>0.2</v>
      </c>
      <c r="I181" s="14">
        <v>0.1</v>
      </c>
      <c r="J181" s="8">
        <v>1.5</v>
      </c>
      <c r="K181" s="14">
        <v>0.7</v>
      </c>
      <c r="L181" s="8">
        <v>0.1</v>
      </c>
      <c r="M181" s="14">
        <v>0.5</v>
      </c>
      <c r="N181" s="8">
        <v>0.6</v>
      </c>
      <c r="O181" s="14">
        <v>0.1</v>
      </c>
      <c r="P181" s="8">
        <v>0.5</v>
      </c>
      <c r="Q181" s="14">
        <v>369.36</v>
      </c>
      <c r="R181" s="8">
        <v>282.26</v>
      </c>
      <c r="S181" s="14">
        <v>253.7</v>
      </c>
      <c r="T181" s="8">
        <v>8.1300000000000008</v>
      </c>
      <c r="U181" s="14">
        <v>9.1300000000000008</v>
      </c>
      <c r="V181" s="4">
        <v>8.18</v>
      </c>
    </row>
    <row r="182" spans="2:22" x14ac:dyDescent="0.25">
      <c r="B182" s="16" t="s">
        <v>198</v>
      </c>
      <c r="C182" s="4">
        <v>0.6</v>
      </c>
      <c r="D182" s="8">
        <v>7.1</v>
      </c>
      <c r="E182" s="14">
        <v>4.3</v>
      </c>
      <c r="F182" s="8">
        <v>0.2</v>
      </c>
      <c r="G182" s="14">
        <v>2</v>
      </c>
      <c r="H182" s="8">
        <v>0.1</v>
      </c>
      <c r="I182" s="14">
        <v>0.1</v>
      </c>
      <c r="J182" s="8">
        <v>2.2000000000000002</v>
      </c>
      <c r="K182" s="14">
        <v>0.9</v>
      </c>
      <c r="L182" s="8">
        <v>0.1</v>
      </c>
      <c r="M182" s="14">
        <v>0.8</v>
      </c>
      <c r="N182" s="8">
        <v>0.9</v>
      </c>
      <c r="O182" s="14">
        <v>0</v>
      </c>
      <c r="P182" s="8">
        <v>0.6</v>
      </c>
      <c r="Q182" s="14">
        <v>369.06</v>
      </c>
      <c r="R182" s="8">
        <v>282.5</v>
      </c>
      <c r="S182" s="14">
        <v>253.47</v>
      </c>
      <c r="T182" s="8">
        <v>8.76</v>
      </c>
      <c r="U182" s="14">
        <v>9.73</v>
      </c>
      <c r="V182" s="4">
        <v>8.89</v>
      </c>
    </row>
    <row r="183" spans="2:22" x14ac:dyDescent="0.25">
      <c r="B183" s="16" t="s">
        <v>199</v>
      </c>
      <c r="C183" s="4">
        <v>0.7</v>
      </c>
      <c r="D183" s="8">
        <v>7.1</v>
      </c>
      <c r="E183" s="14">
        <v>3.7</v>
      </c>
      <c r="F183" s="8">
        <v>0.2</v>
      </c>
      <c r="G183" s="14">
        <v>2</v>
      </c>
      <c r="H183" s="8">
        <v>0</v>
      </c>
      <c r="I183" s="14">
        <v>0</v>
      </c>
      <c r="J183" s="8">
        <v>1.7</v>
      </c>
      <c r="K183" s="14">
        <v>0.9</v>
      </c>
      <c r="L183" s="8">
        <v>0.1</v>
      </c>
      <c r="M183" s="14">
        <v>0.6</v>
      </c>
      <c r="N183" s="8">
        <v>0.9</v>
      </c>
      <c r="O183" s="14">
        <v>0</v>
      </c>
      <c r="P183" s="8">
        <v>0.5</v>
      </c>
      <c r="Q183" s="14">
        <v>340.5</v>
      </c>
      <c r="R183" s="8">
        <v>258.10000000000002</v>
      </c>
      <c r="S183" s="14">
        <v>252.83</v>
      </c>
      <c r="T183" s="8">
        <v>7.46</v>
      </c>
      <c r="U183" s="14">
        <v>8.4</v>
      </c>
      <c r="V183" s="4">
        <v>7.59</v>
      </c>
    </row>
    <row r="184" spans="2:22" x14ac:dyDescent="0.25">
      <c r="B184" s="16" t="s">
        <v>200</v>
      </c>
      <c r="C184" s="4">
        <v>0.6</v>
      </c>
      <c r="D184" s="8">
        <v>8.6</v>
      </c>
      <c r="E184" s="14">
        <v>2.9</v>
      </c>
      <c r="F184" s="8">
        <v>0.2</v>
      </c>
      <c r="G184" s="14">
        <v>2</v>
      </c>
      <c r="H184" s="8">
        <v>0</v>
      </c>
      <c r="I184" s="14">
        <v>0.1</v>
      </c>
      <c r="J184" s="8">
        <v>1.6</v>
      </c>
      <c r="K184" s="14">
        <v>0.8</v>
      </c>
      <c r="L184" s="8">
        <v>0.2</v>
      </c>
      <c r="M184" s="14">
        <v>0.6</v>
      </c>
      <c r="N184" s="8">
        <v>0.7</v>
      </c>
      <c r="O184" s="14">
        <v>0</v>
      </c>
      <c r="P184" s="8">
        <v>0.7</v>
      </c>
      <c r="Q184" s="14">
        <v>256.38</v>
      </c>
      <c r="R184" s="8">
        <v>193.31</v>
      </c>
      <c r="S184" s="14">
        <v>252.27</v>
      </c>
      <c r="T184" s="8">
        <v>10.53</v>
      </c>
      <c r="U184" s="14">
        <v>12.19</v>
      </c>
      <c r="V184" s="4">
        <v>10.84</v>
      </c>
    </row>
    <row r="185" spans="2:22" x14ac:dyDescent="0.25">
      <c r="B185" s="16" t="s">
        <v>201</v>
      </c>
      <c r="C185" s="4">
        <v>0.6</v>
      </c>
      <c r="D185" s="8">
        <v>7.7</v>
      </c>
      <c r="E185" s="14">
        <v>3.7</v>
      </c>
      <c r="F185" s="8">
        <v>0.2</v>
      </c>
      <c r="G185" s="14">
        <v>1.7</v>
      </c>
      <c r="H185" s="8">
        <v>0.1</v>
      </c>
      <c r="I185" s="14">
        <v>0.2</v>
      </c>
      <c r="J185" s="8">
        <v>1.5</v>
      </c>
      <c r="K185" s="14">
        <v>0.9</v>
      </c>
      <c r="L185" s="8">
        <v>0.2</v>
      </c>
      <c r="M185" s="14">
        <v>0.6</v>
      </c>
      <c r="N185" s="8">
        <v>0.7</v>
      </c>
      <c r="O185" s="14">
        <v>0.1</v>
      </c>
      <c r="P185" s="8">
        <v>0.5</v>
      </c>
      <c r="Q185" s="14">
        <v>352.78</v>
      </c>
      <c r="R185" s="8">
        <v>265.04000000000002</v>
      </c>
      <c r="S185" s="14">
        <v>250.88</v>
      </c>
      <c r="T185" s="8">
        <v>8.07</v>
      </c>
      <c r="U185" s="14">
        <v>8.9700000000000006</v>
      </c>
      <c r="V185" s="4">
        <v>8.0299999999999994</v>
      </c>
    </row>
    <row r="186" spans="2:22" x14ac:dyDescent="0.25">
      <c r="B186" s="16" t="s">
        <v>202</v>
      </c>
      <c r="C186" s="4">
        <v>0.5</v>
      </c>
      <c r="D186" s="8">
        <v>6.5</v>
      </c>
      <c r="E186" s="14">
        <v>3.6</v>
      </c>
      <c r="F186" s="8">
        <v>0.2</v>
      </c>
      <c r="G186" s="14">
        <v>1.4</v>
      </c>
      <c r="H186" s="8">
        <v>0.1</v>
      </c>
      <c r="I186" s="14">
        <v>0.1</v>
      </c>
      <c r="J186" s="8">
        <v>1.3</v>
      </c>
      <c r="K186" s="14">
        <v>0.7</v>
      </c>
      <c r="L186" s="8">
        <v>0.2</v>
      </c>
      <c r="M186" s="14">
        <v>0.4</v>
      </c>
      <c r="N186" s="8">
        <v>0.7</v>
      </c>
      <c r="O186" s="14">
        <v>0</v>
      </c>
      <c r="P186" s="8">
        <v>0.3</v>
      </c>
      <c r="Q186" s="14">
        <v>394.7</v>
      </c>
      <c r="R186" s="8">
        <v>301.94</v>
      </c>
      <c r="S186" s="14">
        <v>252.26</v>
      </c>
      <c r="T186" s="8">
        <v>7.45</v>
      </c>
      <c r="U186" s="14">
        <v>8.35</v>
      </c>
      <c r="V186" s="4">
        <v>7.6</v>
      </c>
    </row>
    <row r="187" spans="2:22" x14ac:dyDescent="0.25">
      <c r="B187" s="16" t="s">
        <v>203</v>
      </c>
      <c r="C187" s="4">
        <v>0.7</v>
      </c>
      <c r="D187" s="8">
        <v>10.4</v>
      </c>
      <c r="E187" s="14">
        <v>3.9</v>
      </c>
      <c r="F187" s="8">
        <v>0.2</v>
      </c>
      <c r="G187" s="14">
        <v>2.5</v>
      </c>
      <c r="H187" s="8">
        <v>0.2</v>
      </c>
      <c r="I187" s="14">
        <v>0.1</v>
      </c>
      <c r="J187" s="8">
        <v>2</v>
      </c>
      <c r="K187" s="14">
        <v>0.8</v>
      </c>
      <c r="L187" s="8">
        <v>0</v>
      </c>
      <c r="M187" s="14">
        <v>0.8</v>
      </c>
      <c r="N187" s="8">
        <v>0.9</v>
      </c>
      <c r="O187" s="14">
        <v>0.1</v>
      </c>
      <c r="P187" s="8">
        <v>0.9</v>
      </c>
      <c r="Q187" s="14">
        <v>293.58</v>
      </c>
      <c r="R187" s="8">
        <v>221.38</v>
      </c>
      <c r="S187" s="14">
        <v>252.49</v>
      </c>
      <c r="T187" s="8">
        <v>9.69</v>
      </c>
      <c r="U187" s="14">
        <v>10.65</v>
      </c>
      <c r="V187" s="4">
        <v>9.57</v>
      </c>
    </row>
    <row r="188" spans="2:22" x14ac:dyDescent="0.25">
      <c r="B188" s="16" t="s">
        <v>204</v>
      </c>
      <c r="C188" s="4">
        <v>0.5</v>
      </c>
      <c r="D188" s="8">
        <v>6.9</v>
      </c>
      <c r="E188" s="14">
        <v>3.4</v>
      </c>
      <c r="F188" s="8">
        <v>0.1</v>
      </c>
      <c r="G188" s="14">
        <v>1.5</v>
      </c>
      <c r="H188" s="8">
        <v>0.3</v>
      </c>
      <c r="I188" s="14">
        <v>0.1</v>
      </c>
      <c r="J188" s="8">
        <v>1.5</v>
      </c>
      <c r="K188" s="14">
        <v>0.9</v>
      </c>
      <c r="L188" s="8">
        <v>0.1</v>
      </c>
      <c r="M188" s="14">
        <v>0.4</v>
      </c>
      <c r="N188" s="8">
        <v>0.8</v>
      </c>
      <c r="O188" s="14">
        <v>0.1</v>
      </c>
      <c r="P188" s="8">
        <v>0.4</v>
      </c>
      <c r="Q188" s="14">
        <v>385.62</v>
      </c>
      <c r="R188" s="8">
        <v>290.76</v>
      </c>
      <c r="S188" s="14">
        <v>250.65</v>
      </c>
      <c r="T188" s="8">
        <v>7.46</v>
      </c>
      <c r="U188" s="14">
        <v>8.31</v>
      </c>
      <c r="V188" s="4">
        <v>7.67</v>
      </c>
    </row>
    <row r="189" spans="2:22" x14ac:dyDescent="0.25">
      <c r="B189" s="16" t="s">
        <v>205</v>
      </c>
      <c r="C189" s="4">
        <v>0.8</v>
      </c>
      <c r="D189" s="8">
        <v>7.6</v>
      </c>
      <c r="E189" s="14">
        <v>4.4000000000000004</v>
      </c>
      <c r="F189" s="8">
        <v>0.2</v>
      </c>
      <c r="G189" s="14">
        <v>2.1</v>
      </c>
      <c r="H189" s="8">
        <v>0.3</v>
      </c>
      <c r="I189" s="14">
        <v>0.2</v>
      </c>
      <c r="J189" s="8">
        <v>1.7</v>
      </c>
      <c r="K189" s="14">
        <v>1</v>
      </c>
      <c r="L189" s="8">
        <v>0.2</v>
      </c>
      <c r="M189" s="14">
        <v>0.6</v>
      </c>
      <c r="N189" s="8">
        <v>0.7</v>
      </c>
      <c r="O189" s="14">
        <v>0</v>
      </c>
      <c r="P189" s="8">
        <v>0.5</v>
      </c>
      <c r="Q189" s="14">
        <v>273.5</v>
      </c>
      <c r="R189" s="8">
        <v>207.84</v>
      </c>
      <c r="S189" s="14">
        <v>252.49</v>
      </c>
      <c r="T189" s="8">
        <v>10.029999999999999</v>
      </c>
      <c r="U189" s="14">
        <v>11.48</v>
      </c>
      <c r="V189" s="4">
        <v>10.130000000000001</v>
      </c>
    </row>
    <row r="190" spans="2:22" x14ac:dyDescent="0.25">
      <c r="B190" s="16" t="s">
        <v>206</v>
      </c>
      <c r="C190" s="4">
        <v>0.6</v>
      </c>
      <c r="D190" s="8">
        <v>8.1999999999999993</v>
      </c>
      <c r="E190" s="14">
        <v>4.4000000000000004</v>
      </c>
      <c r="F190" s="8">
        <v>0.3</v>
      </c>
      <c r="G190" s="14">
        <v>2.2000000000000002</v>
      </c>
      <c r="H190" s="8">
        <v>0.1</v>
      </c>
      <c r="I190" s="14">
        <v>0.2</v>
      </c>
      <c r="J190" s="8">
        <v>1.6</v>
      </c>
      <c r="K190" s="14">
        <v>1</v>
      </c>
      <c r="L190" s="8">
        <v>0.1</v>
      </c>
      <c r="M190" s="14">
        <v>0.6</v>
      </c>
      <c r="N190" s="8">
        <v>0.9</v>
      </c>
      <c r="O190" s="14">
        <v>0</v>
      </c>
      <c r="P190" s="8">
        <v>0.6</v>
      </c>
      <c r="Q190" s="14">
        <v>363.02</v>
      </c>
      <c r="R190" s="8">
        <v>273.86</v>
      </c>
      <c r="S190" s="14">
        <v>250.68</v>
      </c>
      <c r="T190" s="8">
        <v>7.13</v>
      </c>
      <c r="U190" s="14">
        <v>7.92</v>
      </c>
      <c r="V190" s="4">
        <v>7.17</v>
      </c>
    </row>
    <row r="191" spans="2:22" x14ac:dyDescent="0.25">
      <c r="B191" s="16" t="s">
        <v>207</v>
      </c>
      <c r="C191" s="4">
        <v>0.7</v>
      </c>
      <c r="D191" s="8">
        <v>8</v>
      </c>
      <c r="E191" s="14">
        <v>4.5999999999999996</v>
      </c>
      <c r="F191" s="8">
        <v>0.2</v>
      </c>
      <c r="G191" s="14">
        <v>1.7</v>
      </c>
      <c r="H191" s="8">
        <v>0.1</v>
      </c>
      <c r="I191" s="14">
        <v>0.2</v>
      </c>
      <c r="J191" s="8">
        <v>1.5</v>
      </c>
      <c r="K191" s="14">
        <v>0.9</v>
      </c>
      <c r="L191" s="8">
        <v>0.2</v>
      </c>
      <c r="M191" s="14">
        <v>0.5</v>
      </c>
      <c r="N191" s="8">
        <v>0.7</v>
      </c>
      <c r="O191" s="14">
        <v>0</v>
      </c>
      <c r="P191" s="8">
        <v>0.5</v>
      </c>
      <c r="Q191" s="14">
        <v>353.8</v>
      </c>
      <c r="R191" s="8">
        <v>267.93</v>
      </c>
      <c r="S191" s="14">
        <v>251.43</v>
      </c>
      <c r="T191" s="8">
        <v>8.6</v>
      </c>
      <c r="U191" s="14">
        <v>9.56</v>
      </c>
      <c r="V191" s="4">
        <v>8.6199999999999992</v>
      </c>
    </row>
    <row r="192" spans="2:22" x14ac:dyDescent="0.25">
      <c r="B192" s="16" t="s">
        <v>208</v>
      </c>
      <c r="C192" s="4">
        <v>0.7</v>
      </c>
      <c r="D192" s="8">
        <v>9.8000000000000007</v>
      </c>
      <c r="E192" s="14">
        <v>3.8</v>
      </c>
      <c r="F192" s="8">
        <v>0.2</v>
      </c>
      <c r="G192" s="14">
        <v>2.8</v>
      </c>
      <c r="H192" s="8">
        <v>0.3</v>
      </c>
      <c r="I192" s="14">
        <v>0.2</v>
      </c>
      <c r="J192" s="8">
        <v>1.7</v>
      </c>
      <c r="K192" s="14">
        <v>0.7</v>
      </c>
      <c r="L192" s="8">
        <v>0.1</v>
      </c>
      <c r="M192" s="14">
        <v>0.5</v>
      </c>
      <c r="N192" s="8">
        <v>0.6</v>
      </c>
      <c r="O192" s="14">
        <v>0.1</v>
      </c>
      <c r="P192" s="8">
        <v>0.4</v>
      </c>
      <c r="Q192" s="14">
        <v>272.60000000000002</v>
      </c>
      <c r="R192" s="8">
        <v>205.59</v>
      </c>
      <c r="S192" s="14">
        <v>251.83</v>
      </c>
      <c r="T192" s="8">
        <v>10.38</v>
      </c>
      <c r="U192" s="14">
        <v>11.76</v>
      </c>
      <c r="V192" s="4">
        <v>10.72</v>
      </c>
    </row>
    <row r="193" spans="2:22" x14ac:dyDescent="0.25">
      <c r="B193" s="16" t="s">
        <v>209</v>
      </c>
      <c r="C193" s="4">
        <v>0.8</v>
      </c>
      <c r="D193" s="8">
        <v>8</v>
      </c>
      <c r="E193" s="14">
        <v>3.9</v>
      </c>
      <c r="F193" s="8">
        <v>0.2</v>
      </c>
      <c r="G193" s="14">
        <v>2.1</v>
      </c>
      <c r="H193" s="8">
        <v>0.4</v>
      </c>
      <c r="I193" s="14">
        <v>0.1</v>
      </c>
      <c r="J193" s="8">
        <v>1.8</v>
      </c>
      <c r="K193" s="14">
        <v>0.9</v>
      </c>
      <c r="L193" s="8">
        <v>0</v>
      </c>
      <c r="M193" s="14">
        <v>0.7</v>
      </c>
      <c r="N193" s="8">
        <v>0.9</v>
      </c>
      <c r="O193" s="14">
        <v>0.1</v>
      </c>
      <c r="P193" s="8">
        <v>0.6</v>
      </c>
      <c r="Q193" s="14">
        <v>348.44</v>
      </c>
      <c r="R193" s="8">
        <v>262.19</v>
      </c>
      <c r="S193" s="14">
        <v>251.97</v>
      </c>
      <c r="T193" s="8">
        <v>8.43</v>
      </c>
      <c r="U193" s="14">
        <v>9.33</v>
      </c>
      <c r="V193" s="4">
        <v>8.3699999999999992</v>
      </c>
    </row>
    <row r="194" spans="2:22" x14ac:dyDescent="0.25">
      <c r="B194" s="16" t="s">
        <v>210</v>
      </c>
      <c r="C194" s="4">
        <v>0.9</v>
      </c>
      <c r="D194" s="8">
        <v>7.4</v>
      </c>
      <c r="E194" s="14">
        <v>3.4</v>
      </c>
      <c r="F194" s="8">
        <v>0.2</v>
      </c>
      <c r="G194" s="14">
        <v>1.9</v>
      </c>
      <c r="H194" s="8">
        <v>0.1</v>
      </c>
      <c r="I194" s="14">
        <v>0.2</v>
      </c>
      <c r="J194" s="8">
        <v>1.6</v>
      </c>
      <c r="K194" s="14">
        <v>0.8</v>
      </c>
      <c r="L194" s="8">
        <v>0.1</v>
      </c>
      <c r="M194" s="14">
        <v>0.6</v>
      </c>
      <c r="N194" s="8">
        <v>0.6</v>
      </c>
      <c r="O194" s="14">
        <v>0.1</v>
      </c>
      <c r="P194" s="8">
        <v>0.6</v>
      </c>
      <c r="Q194" s="14">
        <v>429.24</v>
      </c>
      <c r="R194" s="8">
        <v>288.18</v>
      </c>
      <c r="S194" s="14">
        <v>251.35</v>
      </c>
      <c r="T194" s="8">
        <v>7.03</v>
      </c>
      <c r="U194" s="14">
        <v>7.78</v>
      </c>
      <c r="V194" s="4">
        <v>7.06</v>
      </c>
    </row>
    <row r="195" spans="2:22" x14ac:dyDescent="0.25">
      <c r="B195" s="16" t="s">
        <v>211</v>
      </c>
      <c r="C195" s="4">
        <v>0.7</v>
      </c>
      <c r="D195" s="8">
        <v>9.1</v>
      </c>
      <c r="E195" s="14">
        <v>4.9000000000000004</v>
      </c>
      <c r="F195" s="8">
        <v>0.1</v>
      </c>
      <c r="G195" s="14">
        <v>2.4</v>
      </c>
      <c r="H195" s="8">
        <v>0.3</v>
      </c>
      <c r="I195" s="14">
        <v>0.1</v>
      </c>
      <c r="J195" s="8">
        <v>2.1</v>
      </c>
      <c r="K195" s="14">
        <v>1</v>
      </c>
      <c r="L195" s="8">
        <v>0.1</v>
      </c>
      <c r="M195" s="14">
        <v>0.6</v>
      </c>
      <c r="N195" s="8">
        <v>0.7</v>
      </c>
      <c r="O195" s="14">
        <v>0</v>
      </c>
      <c r="P195" s="8">
        <v>0.6</v>
      </c>
      <c r="Q195" s="14">
        <v>318.8</v>
      </c>
      <c r="R195" s="8">
        <v>240.68</v>
      </c>
      <c r="S195" s="14">
        <v>252.19</v>
      </c>
      <c r="T195" s="8">
        <v>9.44</v>
      </c>
      <c r="U195" s="14">
        <v>10.76</v>
      </c>
      <c r="V195" s="4">
        <v>9.76</v>
      </c>
    </row>
    <row r="196" spans="2:22" x14ac:dyDescent="0.25">
      <c r="B196" s="16" t="s">
        <v>212</v>
      </c>
      <c r="C196" s="4">
        <v>0.7</v>
      </c>
      <c r="D196" s="8">
        <v>11.3</v>
      </c>
      <c r="E196" s="14">
        <v>4.5999999999999996</v>
      </c>
      <c r="F196" s="8">
        <v>0.1</v>
      </c>
      <c r="G196" s="14">
        <v>3</v>
      </c>
      <c r="H196" s="8">
        <v>0.2</v>
      </c>
      <c r="I196" s="14">
        <v>0.2</v>
      </c>
      <c r="J196" s="8">
        <v>2.5</v>
      </c>
      <c r="K196" s="14">
        <v>0.8</v>
      </c>
      <c r="L196" s="8">
        <v>0.2</v>
      </c>
      <c r="M196" s="14">
        <v>1</v>
      </c>
      <c r="N196" s="8">
        <v>0.6</v>
      </c>
      <c r="O196" s="14">
        <v>0.2</v>
      </c>
      <c r="P196" s="8">
        <v>0.9</v>
      </c>
      <c r="Q196" s="14">
        <v>306.16000000000003</v>
      </c>
      <c r="R196" s="8">
        <v>233.3</v>
      </c>
      <c r="S196" s="14">
        <v>253.39</v>
      </c>
      <c r="T196" s="8">
        <v>9.5</v>
      </c>
      <c r="U196" s="14">
        <v>10.87</v>
      </c>
      <c r="V196" s="4">
        <v>9.74</v>
      </c>
    </row>
    <row r="197" spans="2:22" x14ac:dyDescent="0.25">
      <c r="B197" s="16" t="s">
        <v>213</v>
      </c>
      <c r="C197" s="4">
        <v>0.8</v>
      </c>
      <c r="D197" s="8">
        <v>10.3</v>
      </c>
      <c r="E197" s="14">
        <v>3.3</v>
      </c>
      <c r="F197" s="8">
        <v>0.2</v>
      </c>
      <c r="G197" s="14">
        <v>2.2999999999999998</v>
      </c>
      <c r="H197" s="8">
        <v>0.4</v>
      </c>
      <c r="I197" s="14">
        <v>0.1</v>
      </c>
      <c r="J197" s="8">
        <v>1.9</v>
      </c>
      <c r="K197" s="14">
        <v>0.4</v>
      </c>
      <c r="L197" s="8">
        <v>0.1</v>
      </c>
      <c r="M197" s="14">
        <v>0.8</v>
      </c>
      <c r="N197" s="8">
        <v>0.8</v>
      </c>
      <c r="O197" s="14">
        <v>0.1</v>
      </c>
      <c r="P197" s="8">
        <v>0.9</v>
      </c>
      <c r="Q197" s="14">
        <v>339.36</v>
      </c>
      <c r="R197" s="8">
        <v>258.2</v>
      </c>
      <c r="S197" s="14">
        <v>253.5</v>
      </c>
      <c r="T197" s="8">
        <v>10.1</v>
      </c>
      <c r="U197" s="14">
        <v>11.46</v>
      </c>
      <c r="V197" s="4">
        <v>9.98</v>
      </c>
    </row>
    <row r="198" spans="2:22" x14ac:dyDescent="0.25">
      <c r="B198" s="16" t="s">
        <v>214</v>
      </c>
      <c r="C198" s="4">
        <v>0.6</v>
      </c>
      <c r="D198" s="8">
        <v>9.3000000000000007</v>
      </c>
      <c r="E198" s="14">
        <v>4.0999999999999996</v>
      </c>
      <c r="F198" s="8">
        <v>0.1</v>
      </c>
      <c r="G198" s="14">
        <v>2.2000000000000002</v>
      </c>
      <c r="H198" s="8">
        <v>0.2</v>
      </c>
      <c r="I198" s="14">
        <v>0.2</v>
      </c>
      <c r="J198" s="8">
        <v>2.1</v>
      </c>
      <c r="K198" s="14">
        <v>0.9</v>
      </c>
      <c r="L198" s="8">
        <v>0.2</v>
      </c>
      <c r="M198" s="14">
        <v>0.6</v>
      </c>
      <c r="N198" s="8">
        <v>0.8</v>
      </c>
      <c r="O198" s="14">
        <v>0.1</v>
      </c>
      <c r="P198" s="8">
        <v>0.5</v>
      </c>
      <c r="Q198" s="14">
        <v>317.22000000000003</v>
      </c>
      <c r="R198" s="8">
        <v>240.42</v>
      </c>
      <c r="S198" s="14">
        <v>252.55</v>
      </c>
      <c r="T198" s="8">
        <v>9.8000000000000007</v>
      </c>
      <c r="U198" s="14">
        <v>10.93</v>
      </c>
      <c r="V198" s="4">
        <v>9.76</v>
      </c>
    </row>
    <row r="199" spans="2:22" x14ac:dyDescent="0.25">
      <c r="B199" s="16" t="s">
        <v>215</v>
      </c>
      <c r="C199" s="4">
        <v>0.6</v>
      </c>
      <c r="D199" s="8">
        <v>8</v>
      </c>
      <c r="E199" s="14">
        <v>3.6</v>
      </c>
      <c r="F199" s="8">
        <v>0.1</v>
      </c>
      <c r="G199" s="14">
        <v>1.6</v>
      </c>
      <c r="H199" s="8">
        <v>0.3</v>
      </c>
      <c r="I199" s="14">
        <v>0.1</v>
      </c>
      <c r="J199" s="8">
        <v>1.7</v>
      </c>
      <c r="K199" s="14">
        <v>0.7</v>
      </c>
      <c r="L199" s="8">
        <v>0.1</v>
      </c>
      <c r="M199" s="14">
        <v>0.6</v>
      </c>
      <c r="N199" s="8">
        <v>0.6</v>
      </c>
      <c r="O199" s="14">
        <v>0</v>
      </c>
      <c r="P199" s="8">
        <v>0.4</v>
      </c>
      <c r="Q199" s="14">
        <v>417.12</v>
      </c>
      <c r="R199" s="8">
        <v>315.77</v>
      </c>
      <c r="S199" s="14">
        <v>252.78</v>
      </c>
      <c r="T199" s="8">
        <v>8.85</v>
      </c>
      <c r="U199" s="14">
        <v>9.75</v>
      </c>
      <c r="V199" s="4">
        <v>8.76</v>
      </c>
    </row>
    <row r="200" spans="2:22" x14ac:dyDescent="0.25">
      <c r="B200" s="16" t="s">
        <v>216</v>
      </c>
      <c r="C200" s="4">
        <v>0.7</v>
      </c>
      <c r="D200" s="8">
        <v>9.1999999999999993</v>
      </c>
      <c r="E200" s="14">
        <v>3.1</v>
      </c>
      <c r="F200" s="8">
        <v>0.2</v>
      </c>
      <c r="G200" s="14">
        <v>2.1</v>
      </c>
      <c r="H200" s="8">
        <v>0.2</v>
      </c>
      <c r="I200" s="14">
        <v>0.1</v>
      </c>
      <c r="J200" s="8">
        <v>1.8</v>
      </c>
      <c r="K200" s="14">
        <v>0.5</v>
      </c>
      <c r="L200" s="8">
        <v>0.1</v>
      </c>
      <c r="M200" s="14">
        <v>0.7</v>
      </c>
      <c r="N200" s="8">
        <v>0.5</v>
      </c>
      <c r="O200" s="14">
        <v>0.2</v>
      </c>
      <c r="P200" s="8">
        <v>0.8</v>
      </c>
      <c r="Q200" s="14">
        <v>358.42</v>
      </c>
      <c r="R200" s="8">
        <v>269.45999999999998</v>
      </c>
      <c r="S200" s="14">
        <v>252.74</v>
      </c>
      <c r="T200" s="8">
        <v>9.1</v>
      </c>
      <c r="U200" s="14">
        <v>10.130000000000001</v>
      </c>
      <c r="V200" s="4">
        <v>9.2200000000000006</v>
      </c>
    </row>
    <row r="201" spans="2:22" x14ac:dyDescent="0.25">
      <c r="B201" s="16" t="s">
        <v>217</v>
      </c>
      <c r="C201" s="4">
        <v>1.3</v>
      </c>
      <c r="D201" s="8">
        <v>12.8</v>
      </c>
      <c r="E201" s="14">
        <v>5</v>
      </c>
      <c r="F201" s="8">
        <v>0.5</v>
      </c>
      <c r="G201" s="14">
        <v>3.5</v>
      </c>
      <c r="H201" s="8">
        <v>0.5</v>
      </c>
      <c r="I201" s="14">
        <v>0.2</v>
      </c>
      <c r="J201" s="8">
        <v>2.8</v>
      </c>
      <c r="K201" s="14">
        <v>0.8</v>
      </c>
      <c r="L201" s="8">
        <v>0.2</v>
      </c>
      <c r="M201" s="14">
        <v>1.1000000000000001</v>
      </c>
      <c r="N201" s="8">
        <v>0.7</v>
      </c>
      <c r="O201" s="14">
        <v>0.2</v>
      </c>
      <c r="P201" s="8">
        <v>1.2</v>
      </c>
      <c r="Q201" s="14">
        <v>252.1</v>
      </c>
      <c r="R201" s="8">
        <v>193.04</v>
      </c>
      <c r="S201" s="14">
        <v>254.69</v>
      </c>
      <c r="T201" s="8">
        <v>11.89</v>
      </c>
      <c r="U201" s="14">
        <v>13.7</v>
      </c>
      <c r="V201" s="4">
        <v>12.18</v>
      </c>
    </row>
    <row r="202" spans="2:22" x14ac:dyDescent="0.25">
      <c r="B202" s="16" t="s">
        <v>218</v>
      </c>
      <c r="C202" s="4">
        <v>0.6</v>
      </c>
      <c r="D202" s="8">
        <v>10.4</v>
      </c>
      <c r="E202" s="14">
        <v>2.8</v>
      </c>
      <c r="F202" s="8">
        <v>0.1</v>
      </c>
      <c r="G202" s="14">
        <v>2.2999999999999998</v>
      </c>
      <c r="H202" s="8">
        <v>0.2</v>
      </c>
      <c r="I202" s="14">
        <v>0.1</v>
      </c>
      <c r="J202" s="8">
        <v>1.9</v>
      </c>
      <c r="K202" s="14">
        <v>0.4</v>
      </c>
      <c r="L202" s="8">
        <v>0.1</v>
      </c>
      <c r="M202" s="14">
        <v>0.8</v>
      </c>
      <c r="N202" s="8">
        <v>0.6</v>
      </c>
      <c r="O202" s="14">
        <v>0.1</v>
      </c>
      <c r="P202" s="8">
        <v>0.9</v>
      </c>
      <c r="Q202" s="14">
        <v>330.2</v>
      </c>
      <c r="R202" s="8">
        <v>251.84</v>
      </c>
      <c r="S202" s="14">
        <v>254.94</v>
      </c>
      <c r="T202" s="8">
        <v>10.3</v>
      </c>
      <c r="U202" s="14">
        <v>11.83</v>
      </c>
      <c r="V202" s="4">
        <v>10.3</v>
      </c>
    </row>
    <row r="203" spans="2:22" x14ac:dyDescent="0.25">
      <c r="B203" s="16" t="s">
        <v>219</v>
      </c>
      <c r="C203" s="4">
        <v>0.7</v>
      </c>
      <c r="D203" s="8">
        <v>9.6</v>
      </c>
      <c r="E203" s="14">
        <v>4.8</v>
      </c>
      <c r="F203" s="8">
        <v>0.2</v>
      </c>
      <c r="G203" s="14">
        <v>2.4</v>
      </c>
      <c r="H203" s="8">
        <v>0.3</v>
      </c>
      <c r="I203" s="14">
        <v>0.1</v>
      </c>
      <c r="J203" s="8">
        <v>2.2000000000000002</v>
      </c>
      <c r="K203" s="14">
        <v>0.7</v>
      </c>
      <c r="L203" s="8">
        <v>0.2</v>
      </c>
      <c r="M203" s="14">
        <v>0.8</v>
      </c>
      <c r="N203" s="8">
        <v>0.5</v>
      </c>
      <c r="O203" s="14">
        <v>0</v>
      </c>
      <c r="P203" s="8">
        <v>0.6</v>
      </c>
      <c r="Q203" s="14">
        <v>320.8</v>
      </c>
      <c r="R203" s="8">
        <v>244.35</v>
      </c>
      <c r="S203" s="14">
        <v>254.93</v>
      </c>
      <c r="T203" s="8">
        <v>9.76</v>
      </c>
      <c r="U203" s="14">
        <v>11.04</v>
      </c>
      <c r="V203" s="4">
        <v>9.94</v>
      </c>
    </row>
    <row r="204" spans="2:22" x14ac:dyDescent="0.25">
      <c r="B204" s="16" t="s">
        <v>220</v>
      </c>
      <c r="C204" s="4">
        <v>0.7</v>
      </c>
      <c r="D204" s="8">
        <v>7</v>
      </c>
      <c r="E204" s="14">
        <v>4.5999999999999996</v>
      </c>
      <c r="F204" s="8">
        <v>0.2</v>
      </c>
      <c r="G204" s="14">
        <v>1.4</v>
      </c>
      <c r="H204" s="8">
        <v>0.2</v>
      </c>
      <c r="I204" s="14">
        <v>0.1</v>
      </c>
      <c r="J204" s="8">
        <v>1.4</v>
      </c>
      <c r="K204" s="14">
        <v>0.8</v>
      </c>
      <c r="L204" s="8">
        <v>0.1</v>
      </c>
      <c r="M204" s="14">
        <v>0.6</v>
      </c>
      <c r="N204" s="8">
        <v>0.8</v>
      </c>
      <c r="O204" s="14">
        <v>0.1</v>
      </c>
      <c r="P204" s="8">
        <v>0.3</v>
      </c>
      <c r="Q204" s="14">
        <v>355.52</v>
      </c>
      <c r="R204" s="8">
        <v>272.45999999999998</v>
      </c>
      <c r="S204" s="14">
        <v>255.26</v>
      </c>
      <c r="T204" s="8">
        <v>8.24</v>
      </c>
      <c r="U204" s="14">
        <v>9.1300000000000008</v>
      </c>
      <c r="V204" s="4">
        <v>8.36</v>
      </c>
    </row>
    <row r="205" spans="2:22" x14ac:dyDescent="0.25">
      <c r="B205" s="16" t="s">
        <v>221</v>
      </c>
      <c r="C205" s="4">
        <v>0.7</v>
      </c>
      <c r="D205" s="8">
        <v>8</v>
      </c>
      <c r="E205" s="14">
        <v>4.3</v>
      </c>
      <c r="F205" s="8">
        <v>0.1</v>
      </c>
      <c r="G205" s="14">
        <v>1.7</v>
      </c>
      <c r="H205" s="8">
        <v>0.2</v>
      </c>
      <c r="I205" s="14">
        <v>0.1</v>
      </c>
      <c r="J205" s="8">
        <v>1.7</v>
      </c>
      <c r="K205" s="14">
        <v>0.7</v>
      </c>
      <c r="L205" s="8">
        <v>0.1</v>
      </c>
      <c r="M205" s="14">
        <v>0.7</v>
      </c>
      <c r="N205" s="8">
        <v>0.5</v>
      </c>
      <c r="O205" s="14">
        <v>0.1</v>
      </c>
      <c r="P205" s="8">
        <v>0.4</v>
      </c>
      <c r="Q205" s="14">
        <v>356.86</v>
      </c>
      <c r="R205" s="8">
        <v>277.83</v>
      </c>
      <c r="S205" s="14">
        <v>255.76</v>
      </c>
      <c r="T205" s="8">
        <v>8.58</v>
      </c>
      <c r="U205" s="14">
        <v>9.8000000000000007</v>
      </c>
      <c r="V205" s="4">
        <v>8.9</v>
      </c>
    </row>
    <row r="206" spans="2:22" x14ac:dyDescent="0.25">
      <c r="B206" s="16" t="s">
        <v>222</v>
      </c>
      <c r="C206" s="4">
        <v>0.9</v>
      </c>
      <c r="D206" s="8">
        <v>7</v>
      </c>
      <c r="E206" s="14">
        <v>4.0999999999999996</v>
      </c>
      <c r="F206" s="8">
        <v>0.2</v>
      </c>
      <c r="G206" s="14">
        <v>1.2</v>
      </c>
      <c r="H206" s="8">
        <v>0.1</v>
      </c>
      <c r="I206" s="14">
        <v>0.1</v>
      </c>
      <c r="J206" s="8">
        <v>1.4</v>
      </c>
      <c r="K206" s="14">
        <v>0.6</v>
      </c>
      <c r="L206" s="8">
        <v>0.1</v>
      </c>
      <c r="M206" s="14">
        <v>0.5</v>
      </c>
      <c r="N206" s="8">
        <v>0.8</v>
      </c>
      <c r="O206" s="14">
        <v>0.1</v>
      </c>
      <c r="P206" s="8">
        <v>0.2</v>
      </c>
      <c r="Q206" s="14">
        <v>281.36</v>
      </c>
      <c r="R206" s="8">
        <v>217.21</v>
      </c>
      <c r="S206" s="14">
        <v>256.39999999999998</v>
      </c>
      <c r="T206" s="8">
        <v>9.66</v>
      </c>
      <c r="U206" s="14">
        <v>10.98</v>
      </c>
      <c r="V206" s="4">
        <v>10.029999999999999</v>
      </c>
    </row>
    <row r="207" spans="2:22" x14ac:dyDescent="0.25">
      <c r="B207" s="16" t="s">
        <v>223</v>
      </c>
      <c r="C207" s="4">
        <v>0.7</v>
      </c>
      <c r="D207" s="8">
        <v>7.3</v>
      </c>
      <c r="E207" s="14">
        <v>5.3</v>
      </c>
      <c r="F207" s="8">
        <v>0.3</v>
      </c>
      <c r="G207" s="14">
        <v>1.4</v>
      </c>
      <c r="H207" s="8">
        <v>0.1</v>
      </c>
      <c r="I207" s="14">
        <v>0.1</v>
      </c>
      <c r="J207" s="8">
        <v>1.4</v>
      </c>
      <c r="K207" s="14">
        <v>0.6</v>
      </c>
      <c r="L207" s="8">
        <v>0.1</v>
      </c>
      <c r="M207" s="14">
        <v>0.4</v>
      </c>
      <c r="N207" s="8">
        <v>0.4</v>
      </c>
      <c r="O207" s="14">
        <v>0.1</v>
      </c>
      <c r="P207" s="8">
        <v>0.2</v>
      </c>
      <c r="Q207" s="14">
        <v>340.12</v>
      </c>
      <c r="R207" s="8">
        <v>262.14999999999998</v>
      </c>
      <c r="S207" s="14">
        <v>256.81</v>
      </c>
      <c r="T207" s="8">
        <v>8.52</v>
      </c>
      <c r="U207" s="14">
        <v>9.75</v>
      </c>
      <c r="V207" s="4">
        <v>8.6999999999999993</v>
      </c>
    </row>
    <row r="208" spans="2:22" x14ac:dyDescent="0.25">
      <c r="B208" s="16" t="s">
        <v>224</v>
      </c>
      <c r="C208" s="4">
        <v>0.6</v>
      </c>
      <c r="D208" s="8">
        <v>6.8</v>
      </c>
      <c r="E208" s="14">
        <v>4.5</v>
      </c>
      <c r="F208" s="8">
        <v>0.1</v>
      </c>
      <c r="G208" s="14">
        <v>1</v>
      </c>
      <c r="H208" s="8">
        <v>0.2</v>
      </c>
      <c r="I208" s="14">
        <v>0</v>
      </c>
      <c r="J208" s="8">
        <v>1</v>
      </c>
      <c r="K208" s="14">
        <v>0.6</v>
      </c>
      <c r="L208" s="8">
        <v>0.1</v>
      </c>
      <c r="M208" s="14">
        <v>0.4</v>
      </c>
      <c r="N208" s="8">
        <v>0.5</v>
      </c>
      <c r="O208" s="14">
        <v>0</v>
      </c>
      <c r="P208" s="8">
        <v>0.2</v>
      </c>
      <c r="Q208" s="14">
        <v>452.12</v>
      </c>
      <c r="R208" s="8">
        <v>346.55</v>
      </c>
      <c r="S208" s="14">
        <v>256.12</v>
      </c>
      <c r="T208" s="8">
        <v>7.73</v>
      </c>
      <c r="U208" s="14">
        <v>8.49</v>
      </c>
      <c r="V208" s="4">
        <v>7.8</v>
      </c>
    </row>
    <row r="209" spans="2:22" x14ac:dyDescent="0.25">
      <c r="B209" s="16" t="s">
        <v>225</v>
      </c>
      <c r="C209" s="4">
        <v>0.7</v>
      </c>
      <c r="D209" s="8">
        <v>9.1999999999999993</v>
      </c>
      <c r="E209" s="14">
        <v>5</v>
      </c>
      <c r="F209" s="8">
        <v>0.1</v>
      </c>
      <c r="G209" s="14">
        <v>1.8</v>
      </c>
      <c r="H209" s="8">
        <v>0.1</v>
      </c>
      <c r="I209" s="14">
        <v>0</v>
      </c>
      <c r="J209" s="8">
        <v>1.7</v>
      </c>
      <c r="K209" s="14">
        <v>0.5</v>
      </c>
      <c r="L209" s="8">
        <v>0.1</v>
      </c>
      <c r="M209" s="14">
        <v>0.7</v>
      </c>
      <c r="N209" s="8">
        <v>0.6</v>
      </c>
      <c r="O209" s="14">
        <v>0</v>
      </c>
      <c r="P209" s="8">
        <v>0.4</v>
      </c>
      <c r="Q209" s="14">
        <v>346.6</v>
      </c>
      <c r="R209" s="8">
        <v>272.74</v>
      </c>
      <c r="S209" s="14">
        <v>259.11</v>
      </c>
      <c r="T209" s="8">
        <v>9</v>
      </c>
      <c r="U209" s="14">
        <v>10.119999999999999</v>
      </c>
      <c r="V209" s="4">
        <v>9.15</v>
      </c>
    </row>
    <row r="210" spans="2:22" x14ac:dyDescent="0.25">
      <c r="B210" s="16" t="s">
        <v>226</v>
      </c>
      <c r="C210" s="4">
        <v>1.1000000000000001</v>
      </c>
      <c r="D210" s="8">
        <v>8.9</v>
      </c>
      <c r="E210" s="14">
        <v>5.9</v>
      </c>
      <c r="F210" s="8">
        <v>0.2</v>
      </c>
      <c r="G210" s="14">
        <v>2</v>
      </c>
      <c r="H210" s="8">
        <v>0.2</v>
      </c>
      <c r="I210" s="14">
        <v>0.1</v>
      </c>
      <c r="J210" s="8">
        <v>2.1</v>
      </c>
      <c r="K210" s="14">
        <v>0.6</v>
      </c>
      <c r="L210" s="8">
        <v>0.2</v>
      </c>
      <c r="M210" s="14">
        <v>1</v>
      </c>
      <c r="N210" s="8">
        <v>0.5</v>
      </c>
      <c r="O210" s="14">
        <v>0.1</v>
      </c>
      <c r="P210" s="8">
        <v>0.6</v>
      </c>
      <c r="Q210" s="14">
        <v>306.62</v>
      </c>
      <c r="R210" s="8">
        <v>236.06</v>
      </c>
      <c r="S210" s="14">
        <v>259.27999999999997</v>
      </c>
      <c r="T210" s="8">
        <v>10.07</v>
      </c>
      <c r="U210" s="14">
        <v>11.3</v>
      </c>
      <c r="V210" s="4">
        <v>10.16</v>
      </c>
    </row>
    <row r="211" spans="2:22" x14ac:dyDescent="0.25">
      <c r="B211" s="16" t="s">
        <v>227</v>
      </c>
      <c r="C211" s="4">
        <v>0.8</v>
      </c>
      <c r="D211" s="8">
        <v>8.1999999999999993</v>
      </c>
      <c r="E211" s="14">
        <v>5</v>
      </c>
      <c r="F211" s="8">
        <v>0.1</v>
      </c>
      <c r="G211" s="14">
        <v>1.8</v>
      </c>
      <c r="H211" s="8">
        <v>0.2</v>
      </c>
      <c r="I211" s="14">
        <v>0</v>
      </c>
      <c r="J211" s="8">
        <v>2.1</v>
      </c>
      <c r="K211" s="14">
        <v>0.6</v>
      </c>
      <c r="L211" s="8">
        <v>0</v>
      </c>
      <c r="M211" s="14">
        <v>0.8</v>
      </c>
      <c r="N211" s="8">
        <v>0.7</v>
      </c>
      <c r="O211" s="14">
        <v>0.1</v>
      </c>
      <c r="P211" s="8">
        <v>0.5</v>
      </c>
      <c r="Q211" s="14">
        <v>324.52</v>
      </c>
      <c r="R211" s="8">
        <v>252.96</v>
      </c>
      <c r="S211" s="14">
        <v>260.20999999999998</v>
      </c>
      <c r="T211" s="8">
        <v>8.1999999999999993</v>
      </c>
      <c r="U211" s="14">
        <v>9.41</v>
      </c>
      <c r="V211" s="4">
        <v>8.2799999999999994</v>
      </c>
    </row>
    <row r="212" spans="2:22" x14ac:dyDescent="0.25">
      <c r="B212" s="16" t="s">
        <v>228</v>
      </c>
      <c r="C212" s="4">
        <v>0.9</v>
      </c>
      <c r="D212" s="8">
        <v>7</v>
      </c>
      <c r="E212" s="14">
        <v>3.2</v>
      </c>
      <c r="F212" s="8">
        <v>0.1</v>
      </c>
      <c r="G212" s="14">
        <v>1.4</v>
      </c>
      <c r="H212" s="8">
        <v>0.1</v>
      </c>
      <c r="I212" s="14">
        <v>0.1</v>
      </c>
      <c r="J212" s="8">
        <v>1.4</v>
      </c>
      <c r="K212" s="14">
        <v>0.4</v>
      </c>
      <c r="L212" s="8">
        <v>0.1</v>
      </c>
      <c r="M212" s="14">
        <v>0.6</v>
      </c>
      <c r="N212" s="8">
        <v>0.4</v>
      </c>
      <c r="O212" s="14">
        <v>0.1</v>
      </c>
      <c r="P212" s="8">
        <v>0.4</v>
      </c>
      <c r="Q212" s="14">
        <v>344.48</v>
      </c>
      <c r="R212" s="8">
        <v>270.20999999999998</v>
      </c>
      <c r="S212" s="14">
        <v>260.91000000000003</v>
      </c>
      <c r="T212" s="8">
        <v>8.64</v>
      </c>
      <c r="U212" s="14">
        <v>9.56</v>
      </c>
      <c r="V212" s="4">
        <v>8.48</v>
      </c>
    </row>
    <row r="213" spans="2:22" x14ac:dyDescent="0.25">
      <c r="B213" s="16" t="s">
        <v>229</v>
      </c>
      <c r="C213" s="4">
        <v>0.9</v>
      </c>
      <c r="D213" s="8">
        <v>8.9</v>
      </c>
      <c r="E213" s="14">
        <v>4.4000000000000004</v>
      </c>
      <c r="F213" s="8">
        <v>0.2</v>
      </c>
      <c r="G213" s="14">
        <v>2</v>
      </c>
      <c r="H213" s="8">
        <v>0.3</v>
      </c>
      <c r="I213" s="14">
        <v>0.2</v>
      </c>
      <c r="J213" s="8">
        <v>2</v>
      </c>
      <c r="K213" s="14">
        <v>0.5</v>
      </c>
      <c r="L213" s="8">
        <v>0.2</v>
      </c>
      <c r="M213" s="14">
        <v>0.9</v>
      </c>
      <c r="N213" s="8">
        <v>0.5</v>
      </c>
      <c r="O213" s="14">
        <v>0.2</v>
      </c>
      <c r="P213" s="8">
        <v>0.6</v>
      </c>
      <c r="Q213" s="14">
        <v>319.7</v>
      </c>
      <c r="R213" s="8">
        <v>248.81</v>
      </c>
      <c r="S213" s="14">
        <v>259.72000000000003</v>
      </c>
      <c r="T213" s="8">
        <v>8.27</v>
      </c>
      <c r="U213" s="14">
        <v>9.3699999999999992</v>
      </c>
      <c r="V213" s="4">
        <v>8.41</v>
      </c>
    </row>
    <row r="214" spans="2:22" x14ac:dyDescent="0.25">
      <c r="B214" s="16" t="s">
        <v>230</v>
      </c>
      <c r="C214" s="4">
        <v>1</v>
      </c>
      <c r="D214" s="8">
        <v>8</v>
      </c>
      <c r="E214" s="14">
        <v>4.2</v>
      </c>
      <c r="F214" s="8">
        <v>0.1</v>
      </c>
      <c r="G214" s="14">
        <v>1.7</v>
      </c>
      <c r="H214" s="8">
        <v>0.2</v>
      </c>
      <c r="I214" s="14">
        <v>0.1</v>
      </c>
      <c r="J214" s="8">
        <v>1.7</v>
      </c>
      <c r="K214" s="14">
        <v>0.5</v>
      </c>
      <c r="L214" s="8">
        <v>0.1</v>
      </c>
      <c r="M214" s="14">
        <v>0.7</v>
      </c>
      <c r="N214" s="8">
        <v>0.5</v>
      </c>
      <c r="O214" s="14">
        <v>0.1</v>
      </c>
      <c r="P214" s="8">
        <v>0.5</v>
      </c>
      <c r="Q214" s="14">
        <v>338.88</v>
      </c>
      <c r="R214" s="8">
        <v>262.64999999999998</v>
      </c>
      <c r="S214" s="14">
        <v>258.57</v>
      </c>
      <c r="T214" s="8">
        <v>9.2799999999999994</v>
      </c>
      <c r="U214" s="14">
        <v>10.25</v>
      </c>
      <c r="V214" s="4">
        <v>9.14</v>
      </c>
    </row>
    <row r="215" spans="2:22" x14ac:dyDescent="0.25">
      <c r="B215" s="16" t="s">
        <v>231</v>
      </c>
      <c r="C215" s="4">
        <v>0.8</v>
      </c>
      <c r="D215" s="8">
        <v>9.6</v>
      </c>
      <c r="E215" s="14">
        <v>3</v>
      </c>
      <c r="F215" s="8">
        <v>0.2</v>
      </c>
      <c r="G215" s="14">
        <v>2.1</v>
      </c>
      <c r="H215" s="8">
        <v>0.4</v>
      </c>
      <c r="I215" s="14">
        <v>0.1</v>
      </c>
      <c r="J215" s="8">
        <v>1.7</v>
      </c>
      <c r="K215" s="14">
        <v>0.2</v>
      </c>
      <c r="L215" s="8">
        <v>0.1</v>
      </c>
      <c r="M215" s="14">
        <v>0.8</v>
      </c>
      <c r="N215" s="8">
        <v>0.6</v>
      </c>
      <c r="O215" s="14">
        <v>0.1</v>
      </c>
      <c r="P215" s="8">
        <v>0.7</v>
      </c>
      <c r="Q215" s="14">
        <v>327.14</v>
      </c>
      <c r="R215" s="8">
        <v>252.97</v>
      </c>
      <c r="S215" s="14">
        <v>258.10000000000002</v>
      </c>
      <c r="T215" s="8">
        <v>11.7</v>
      </c>
      <c r="U215" s="14">
        <v>13.09</v>
      </c>
      <c r="V215" s="4">
        <v>11.56</v>
      </c>
    </row>
    <row r="216" spans="2:22" x14ac:dyDescent="0.25">
      <c r="B216" s="16" t="s">
        <v>232</v>
      </c>
      <c r="C216" s="4">
        <v>1</v>
      </c>
      <c r="D216" s="8">
        <v>12.6</v>
      </c>
      <c r="E216" s="14">
        <v>4.8</v>
      </c>
      <c r="F216" s="8">
        <v>0.1</v>
      </c>
      <c r="G216" s="14">
        <v>3.2</v>
      </c>
      <c r="H216" s="8">
        <v>0.7</v>
      </c>
      <c r="I216" s="14">
        <v>0.1</v>
      </c>
      <c r="J216" s="8">
        <v>3</v>
      </c>
      <c r="K216" s="14">
        <v>0.5</v>
      </c>
      <c r="L216" s="8">
        <v>0.1</v>
      </c>
      <c r="M216" s="14">
        <v>1.4</v>
      </c>
      <c r="N216" s="8">
        <v>1</v>
      </c>
      <c r="O216" s="14">
        <v>0.1</v>
      </c>
      <c r="P216" s="8">
        <v>1.3</v>
      </c>
      <c r="Q216" s="14">
        <v>283.14</v>
      </c>
      <c r="R216" s="8">
        <v>219.37</v>
      </c>
      <c r="S216" s="14">
        <v>257.95999999999998</v>
      </c>
      <c r="T216" s="8">
        <v>10.64</v>
      </c>
      <c r="U216" s="14">
        <v>12.73</v>
      </c>
      <c r="V216" s="4">
        <v>10.82</v>
      </c>
    </row>
    <row r="217" spans="2:22" x14ac:dyDescent="0.25">
      <c r="B217" s="16" t="s">
        <v>233</v>
      </c>
      <c r="C217" s="4">
        <v>4.5999999999999996</v>
      </c>
      <c r="D217" s="8">
        <v>11.1</v>
      </c>
      <c r="E217" s="14">
        <v>26</v>
      </c>
      <c r="F217" s="8">
        <v>1.5</v>
      </c>
      <c r="G217" s="14">
        <v>10.6</v>
      </c>
      <c r="H217" s="8">
        <v>4.5999999999999996</v>
      </c>
      <c r="I217" s="14">
        <v>1.7</v>
      </c>
      <c r="J217" s="8">
        <v>3.1</v>
      </c>
      <c r="K217" s="14">
        <v>4.4000000000000004</v>
      </c>
      <c r="L217" s="8">
        <v>0.9</v>
      </c>
      <c r="M217" s="14">
        <v>1.3</v>
      </c>
      <c r="N217" s="8">
        <v>3</v>
      </c>
      <c r="O217" s="14">
        <v>0.5</v>
      </c>
      <c r="P217" s="8">
        <v>1.2</v>
      </c>
      <c r="Q217" s="14">
        <v>40.380000000000003</v>
      </c>
      <c r="R217" s="8">
        <v>32.01</v>
      </c>
      <c r="S217" s="14">
        <v>263.58</v>
      </c>
      <c r="T217" s="8">
        <v>16.7</v>
      </c>
      <c r="U217" s="14">
        <v>14.9</v>
      </c>
      <c r="V217" s="4">
        <v>18.93</v>
      </c>
    </row>
    <row r="218" spans="2:22" x14ac:dyDescent="0.25">
      <c r="B218" s="16" t="s">
        <v>234</v>
      </c>
      <c r="C218" s="4">
        <v>3.5</v>
      </c>
      <c r="D218" s="8">
        <v>7.9</v>
      </c>
      <c r="E218" s="14">
        <v>16.5</v>
      </c>
      <c r="F218" s="8">
        <v>1.7</v>
      </c>
      <c r="G218" s="14">
        <v>6.2</v>
      </c>
      <c r="H218" s="8">
        <v>2.4</v>
      </c>
      <c r="I218" s="14">
        <v>1.1000000000000001</v>
      </c>
      <c r="J218" s="8">
        <v>1.5</v>
      </c>
      <c r="K218" s="14">
        <v>3.1</v>
      </c>
      <c r="L218" s="8">
        <v>0.7</v>
      </c>
      <c r="M218" s="14">
        <v>0.9</v>
      </c>
      <c r="N218" s="8">
        <v>1.2</v>
      </c>
      <c r="O218" s="14">
        <v>0.3</v>
      </c>
      <c r="P218" s="8">
        <v>1.2</v>
      </c>
      <c r="Q218" s="14">
        <v>46.26</v>
      </c>
      <c r="R218" s="8">
        <v>36.51</v>
      </c>
      <c r="S218" s="14">
        <v>263.91000000000003</v>
      </c>
      <c r="T218" s="8">
        <v>15.72</v>
      </c>
      <c r="U218" s="14">
        <v>13.83</v>
      </c>
      <c r="V218" s="4">
        <v>18.34</v>
      </c>
    </row>
    <row r="219" spans="2:22" x14ac:dyDescent="0.25">
      <c r="B219" s="16" t="s">
        <v>236</v>
      </c>
      <c r="C219" s="4">
        <v>1.2</v>
      </c>
      <c r="D219" s="8">
        <v>4.8</v>
      </c>
      <c r="E219" s="14">
        <v>6.7</v>
      </c>
      <c r="F219" s="8">
        <v>0.8</v>
      </c>
      <c r="G219" s="14">
        <v>1.7</v>
      </c>
      <c r="H219" s="8">
        <v>1.1000000000000001</v>
      </c>
      <c r="I219" s="14">
        <v>0.4</v>
      </c>
      <c r="J219" s="8">
        <v>0.5</v>
      </c>
      <c r="K219" s="14">
        <v>0.7</v>
      </c>
      <c r="L219" s="8">
        <v>0.2</v>
      </c>
      <c r="M219" s="14">
        <v>0.2</v>
      </c>
      <c r="N219" s="8">
        <v>0.4</v>
      </c>
      <c r="O219" s="14">
        <v>0.3</v>
      </c>
      <c r="P219" s="8">
        <v>0.3</v>
      </c>
      <c r="Q219" s="14">
        <v>87.44</v>
      </c>
      <c r="R219" s="8">
        <v>68.63</v>
      </c>
      <c r="S219" s="14">
        <v>261.7</v>
      </c>
      <c r="T219" s="8">
        <v>6.16</v>
      </c>
      <c r="U219" s="14">
        <v>6.83</v>
      </c>
      <c r="V219" s="4">
        <v>7.2</v>
      </c>
    </row>
    <row r="220" spans="2:22" x14ac:dyDescent="0.25">
      <c r="B220" s="16" t="s">
        <v>237</v>
      </c>
      <c r="C220" s="4">
        <v>0.4</v>
      </c>
      <c r="D220" s="8">
        <v>3</v>
      </c>
      <c r="E220" s="14">
        <v>3</v>
      </c>
      <c r="F220" s="8">
        <v>0.5</v>
      </c>
      <c r="G220" s="14">
        <v>1.1000000000000001</v>
      </c>
      <c r="H220" s="8">
        <v>0.4</v>
      </c>
      <c r="I220" s="14">
        <v>0.4</v>
      </c>
      <c r="J220" s="8">
        <v>0.3</v>
      </c>
      <c r="K220" s="14">
        <v>0.3</v>
      </c>
      <c r="L220" s="8">
        <v>0</v>
      </c>
      <c r="M220" s="14">
        <v>0.2</v>
      </c>
      <c r="N220" s="8">
        <v>0.2</v>
      </c>
      <c r="O220" s="14">
        <v>0.1</v>
      </c>
      <c r="P220" s="8">
        <v>0.1</v>
      </c>
      <c r="Q220" s="14">
        <v>193.7</v>
      </c>
      <c r="R220" s="8">
        <v>151.29</v>
      </c>
      <c r="S220" s="14">
        <v>260.52</v>
      </c>
      <c r="T220" s="8">
        <v>3.64</v>
      </c>
      <c r="U220" s="14">
        <v>4.04</v>
      </c>
      <c r="V220" s="4">
        <v>4.25</v>
      </c>
    </row>
    <row r="221" spans="2:22" x14ac:dyDescent="0.25">
      <c r="B221" s="16" t="s">
        <v>238</v>
      </c>
      <c r="C221" s="4">
        <v>2.6</v>
      </c>
      <c r="D221" s="8">
        <v>4.9000000000000004</v>
      </c>
      <c r="E221" s="14">
        <v>13.8</v>
      </c>
      <c r="F221" s="8">
        <v>1.2</v>
      </c>
      <c r="G221" s="14">
        <v>4.5999999999999996</v>
      </c>
      <c r="H221" s="8">
        <v>1.6</v>
      </c>
      <c r="I221" s="14">
        <v>0.6</v>
      </c>
      <c r="J221" s="8">
        <v>0.9</v>
      </c>
      <c r="K221" s="14">
        <v>2</v>
      </c>
      <c r="L221" s="8">
        <v>0.3</v>
      </c>
      <c r="M221" s="14">
        <v>1.1000000000000001</v>
      </c>
      <c r="N221" s="8">
        <v>1.9</v>
      </c>
      <c r="O221" s="14">
        <v>0.4</v>
      </c>
      <c r="P221" s="8">
        <v>1.2</v>
      </c>
      <c r="Q221" s="14">
        <v>53.86</v>
      </c>
      <c r="R221" s="8">
        <v>42.25</v>
      </c>
      <c r="S221" s="14">
        <v>261.19</v>
      </c>
      <c r="T221" s="8">
        <v>15.1</v>
      </c>
      <c r="U221" s="14">
        <v>14.43</v>
      </c>
      <c r="V221" s="4">
        <v>17.690000000000001</v>
      </c>
    </row>
    <row r="222" spans="2:22" x14ac:dyDescent="0.25">
      <c r="B222" s="16" t="s">
        <v>239</v>
      </c>
      <c r="C222" s="4">
        <v>1.4</v>
      </c>
      <c r="D222" s="8">
        <v>5.5</v>
      </c>
      <c r="E222" s="14">
        <v>17.399999999999999</v>
      </c>
      <c r="F222" s="8">
        <v>0.7</v>
      </c>
      <c r="G222" s="14">
        <v>5.7</v>
      </c>
      <c r="H222" s="8">
        <v>2.2999999999999998</v>
      </c>
      <c r="I222" s="14">
        <v>0.6</v>
      </c>
      <c r="J222" s="8">
        <v>1.5</v>
      </c>
      <c r="K222" s="14">
        <v>3</v>
      </c>
      <c r="L222" s="8">
        <v>0.6</v>
      </c>
      <c r="M222" s="14">
        <v>0.5</v>
      </c>
      <c r="N222" s="8">
        <v>2.1</v>
      </c>
      <c r="O222" s="14">
        <v>0.1</v>
      </c>
      <c r="P222" s="8">
        <v>0.9</v>
      </c>
      <c r="Q222" s="14">
        <v>109.04</v>
      </c>
      <c r="R222" s="8">
        <v>85.04</v>
      </c>
      <c r="S222" s="14">
        <v>260.87</v>
      </c>
      <c r="T222" s="8">
        <v>8.31</v>
      </c>
      <c r="U222" s="14">
        <v>8.14</v>
      </c>
      <c r="V222" s="4">
        <v>9.56</v>
      </c>
    </row>
    <row r="223" spans="2:22" x14ac:dyDescent="0.25">
      <c r="B223" s="16" t="s">
        <v>241</v>
      </c>
      <c r="C223" s="4">
        <v>1.1000000000000001</v>
      </c>
      <c r="D223" s="8">
        <v>12.6</v>
      </c>
      <c r="E223" s="14">
        <v>0.5</v>
      </c>
      <c r="F223" s="8">
        <v>0.2</v>
      </c>
      <c r="G223" s="14">
        <v>1.9</v>
      </c>
      <c r="H223" s="8">
        <v>1.4</v>
      </c>
      <c r="I223" s="14">
        <v>0.1</v>
      </c>
      <c r="J223" s="8">
        <v>0.6</v>
      </c>
      <c r="K223" s="14">
        <v>0.3</v>
      </c>
      <c r="L223" s="8">
        <v>0.1</v>
      </c>
      <c r="M223" s="14">
        <v>0.7</v>
      </c>
      <c r="N223" s="8">
        <v>0.6</v>
      </c>
      <c r="O223" s="14">
        <v>0</v>
      </c>
      <c r="P223" s="8">
        <v>0.6</v>
      </c>
      <c r="Q223" s="14">
        <v>217.26</v>
      </c>
      <c r="R223" s="8">
        <v>168.91</v>
      </c>
      <c r="S223" s="14">
        <v>259.14</v>
      </c>
      <c r="T223" s="8">
        <v>11.3</v>
      </c>
      <c r="U223" s="14">
        <v>13.03</v>
      </c>
      <c r="V223" s="4">
        <v>12.32</v>
      </c>
    </row>
    <row r="224" spans="2:22" x14ac:dyDescent="0.25">
      <c r="B224" s="16" t="s">
        <v>242</v>
      </c>
      <c r="C224" s="4">
        <v>1.1000000000000001</v>
      </c>
      <c r="D224" s="8">
        <v>19.5</v>
      </c>
      <c r="E224" s="14">
        <v>6.6</v>
      </c>
      <c r="F224" s="8">
        <v>0.2</v>
      </c>
      <c r="G224" s="14">
        <v>1.7</v>
      </c>
      <c r="H224" s="8">
        <v>2.4</v>
      </c>
      <c r="I224" s="14">
        <v>0.1</v>
      </c>
      <c r="J224" s="8">
        <v>0.6</v>
      </c>
      <c r="K224" s="14">
        <v>0.9</v>
      </c>
      <c r="L224" s="8">
        <v>0.2</v>
      </c>
      <c r="M224" s="14">
        <v>0.5</v>
      </c>
      <c r="N224" s="8">
        <v>1</v>
      </c>
      <c r="O224" s="14">
        <v>0.2</v>
      </c>
      <c r="P224" s="8">
        <v>0.2</v>
      </c>
      <c r="Q224" s="14">
        <v>225.4</v>
      </c>
      <c r="R224" s="8">
        <v>175.75</v>
      </c>
      <c r="S224" s="14">
        <v>259.52999999999997</v>
      </c>
      <c r="T224" s="8">
        <v>16.829999999999998</v>
      </c>
      <c r="U224" s="14">
        <v>16.95</v>
      </c>
      <c r="V224" s="4">
        <v>17.47</v>
      </c>
    </row>
    <row r="225" spans="2:22" x14ac:dyDescent="0.25">
      <c r="B225" s="16" t="s">
        <v>243</v>
      </c>
      <c r="C225" s="4">
        <v>1.1000000000000001</v>
      </c>
      <c r="D225" s="8">
        <v>8.6999999999999993</v>
      </c>
      <c r="E225" s="14">
        <v>6</v>
      </c>
      <c r="F225" s="8">
        <v>0.2</v>
      </c>
      <c r="G225" s="14">
        <v>1.9</v>
      </c>
      <c r="H225" s="8">
        <v>0.2</v>
      </c>
      <c r="I225" s="14">
        <v>0</v>
      </c>
      <c r="J225" s="8">
        <v>1.3</v>
      </c>
      <c r="K225" s="14">
        <v>0.3</v>
      </c>
      <c r="L225" s="8">
        <v>0.1</v>
      </c>
      <c r="M225" s="14">
        <v>1.2</v>
      </c>
      <c r="N225" s="8">
        <v>0.3</v>
      </c>
      <c r="O225" s="14">
        <v>0.1</v>
      </c>
      <c r="P225" s="8">
        <v>0.7</v>
      </c>
      <c r="Q225" s="14">
        <v>339.18</v>
      </c>
      <c r="R225" s="8">
        <v>262.93</v>
      </c>
      <c r="S225" s="14">
        <v>259.25</v>
      </c>
      <c r="T225" s="8">
        <v>9.64</v>
      </c>
      <c r="U225" s="14">
        <v>10.19</v>
      </c>
      <c r="V225" s="4">
        <v>9.44</v>
      </c>
    </row>
    <row r="226" spans="2:22" x14ac:dyDescent="0.25">
      <c r="B226" s="16" t="s">
        <v>244</v>
      </c>
      <c r="C226" s="4">
        <v>1.3</v>
      </c>
      <c r="D226" s="8">
        <v>7.3</v>
      </c>
      <c r="E226" s="14">
        <v>4.3</v>
      </c>
      <c r="F226" s="8">
        <v>0.1</v>
      </c>
      <c r="G226" s="14">
        <v>1.5</v>
      </c>
      <c r="H226" s="8">
        <v>0.1</v>
      </c>
      <c r="I226" s="14">
        <v>0.1</v>
      </c>
      <c r="J226" s="8">
        <v>1.7</v>
      </c>
      <c r="K226" s="14">
        <v>0.5</v>
      </c>
      <c r="L226" s="8">
        <v>0.1</v>
      </c>
      <c r="M226" s="14">
        <v>0.6</v>
      </c>
      <c r="N226" s="8">
        <v>0.6</v>
      </c>
      <c r="O226" s="14">
        <v>0.3</v>
      </c>
      <c r="P226" s="8">
        <v>0.4</v>
      </c>
      <c r="Q226" s="14">
        <v>306.45999999999998</v>
      </c>
      <c r="R226" s="8">
        <v>238.39</v>
      </c>
      <c r="S226" s="14">
        <v>258.85000000000002</v>
      </c>
      <c r="T226" s="8">
        <v>9.36</v>
      </c>
      <c r="U226" s="14">
        <v>10.72</v>
      </c>
      <c r="V226" s="4">
        <v>9.43</v>
      </c>
    </row>
    <row r="227" spans="2:22" x14ac:dyDescent="0.25">
      <c r="B227" s="16" t="s">
        <v>245</v>
      </c>
      <c r="C227" s="4">
        <v>1.2</v>
      </c>
      <c r="D227" s="8">
        <v>13.1</v>
      </c>
      <c r="E227" s="14">
        <v>5.6</v>
      </c>
      <c r="F227" s="8">
        <v>0.1</v>
      </c>
      <c r="G227" s="14">
        <v>3.1</v>
      </c>
      <c r="H227" s="8">
        <v>0.3</v>
      </c>
      <c r="I227" s="14">
        <v>0.1</v>
      </c>
      <c r="J227" s="8">
        <v>2.6</v>
      </c>
      <c r="K227" s="14">
        <v>0.6</v>
      </c>
      <c r="L227" s="8">
        <v>0.1</v>
      </c>
      <c r="M227" s="14">
        <v>1.1000000000000001</v>
      </c>
      <c r="N227" s="8">
        <v>0.5</v>
      </c>
      <c r="O227" s="14">
        <v>0</v>
      </c>
      <c r="P227" s="8">
        <v>1.1000000000000001</v>
      </c>
      <c r="Q227" s="14">
        <v>271.58</v>
      </c>
      <c r="R227" s="8">
        <v>210.52</v>
      </c>
      <c r="S227" s="14">
        <v>259.08999999999997</v>
      </c>
      <c r="T227" s="8">
        <v>11.38</v>
      </c>
      <c r="U227" s="14">
        <v>12.4</v>
      </c>
      <c r="V227" s="4">
        <v>11.4</v>
      </c>
    </row>
    <row r="228" spans="2:22" x14ac:dyDescent="0.25">
      <c r="B228" s="16" t="s">
        <v>246</v>
      </c>
      <c r="C228" s="4">
        <v>0.9</v>
      </c>
      <c r="D228" s="8">
        <v>9.9</v>
      </c>
      <c r="E228" s="14">
        <v>3.4</v>
      </c>
      <c r="F228" s="8">
        <v>0.2</v>
      </c>
      <c r="G228" s="14">
        <v>2.1</v>
      </c>
      <c r="H228" s="8">
        <v>0.4</v>
      </c>
      <c r="I228" s="14">
        <v>0.1</v>
      </c>
      <c r="J228" s="8">
        <v>1.7</v>
      </c>
      <c r="K228" s="14">
        <v>0.4</v>
      </c>
      <c r="L228" s="8">
        <v>0.1</v>
      </c>
      <c r="M228" s="14">
        <v>0.8</v>
      </c>
      <c r="N228" s="8">
        <v>0.5</v>
      </c>
      <c r="O228" s="14">
        <v>0.1</v>
      </c>
      <c r="P228" s="8">
        <v>0.8</v>
      </c>
      <c r="Q228" s="14">
        <v>359.06</v>
      </c>
      <c r="R228" s="8">
        <v>275.73</v>
      </c>
      <c r="S228" s="14">
        <v>256.58</v>
      </c>
      <c r="T228" s="8">
        <v>10.29</v>
      </c>
      <c r="U228" s="14">
        <v>11.16</v>
      </c>
      <c r="V228" s="4">
        <v>9.9</v>
      </c>
    </row>
    <row r="229" spans="2:22" x14ac:dyDescent="0.25">
      <c r="B229" s="16" t="s">
        <v>247</v>
      </c>
      <c r="C229" s="4">
        <v>1.2</v>
      </c>
      <c r="D229" s="8">
        <v>10.8</v>
      </c>
      <c r="E229" s="14">
        <v>3.4</v>
      </c>
      <c r="F229" s="8">
        <v>0.3</v>
      </c>
      <c r="G229" s="14">
        <v>2.4</v>
      </c>
      <c r="H229" s="8">
        <v>0.3</v>
      </c>
      <c r="I229" s="14">
        <v>0.1</v>
      </c>
      <c r="J229" s="8">
        <v>1.6</v>
      </c>
      <c r="K229" s="14">
        <v>0.4</v>
      </c>
      <c r="L229" s="8">
        <v>0.1</v>
      </c>
      <c r="M229" s="14">
        <v>0.8</v>
      </c>
      <c r="N229" s="8">
        <v>0.5</v>
      </c>
      <c r="O229" s="14">
        <v>0.1</v>
      </c>
      <c r="P229" s="8">
        <v>0.8</v>
      </c>
      <c r="Q229" s="14">
        <v>299.64</v>
      </c>
      <c r="R229" s="8">
        <v>230.31</v>
      </c>
      <c r="S229" s="14">
        <v>256.89999999999998</v>
      </c>
      <c r="T229" s="8">
        <v>11</v>
      </c>
      <c r="U229" s="14">
        <v>12.33</v>
      </c>
      <c r="V229" s="4">
        <v>10.65</v>
      </c>
    </row>
    <row r="230" spans="2:22" x14ac:dyDescent="0.25">
      <c r="B230" s="16" t="s">
        <v>248</v>
      </c>
      <c r="C230" s="4">
        <v>0.7</v>
      </c>
      <c r="D230" s="8">
        <v>12.5</v>
      </c>
      <c r="E230" s="14">
        <v>4.9000000000000004</v>
      </c>
      <c r="F230" s="8">
        <v>0.1</v>
      </c>
      <c r="G230" s="14">
        <v>2.9</v>
      </c>
      <c r="H230" s="8">
        <v>0.3</v>
      </c>
      <c r="I230" s="14">
        <v>0.1</v>
      </c>
      <c r="J230" s="8">
        <v>2.5</v>
      </c>
      <c r="K230" s="14">
        <v>0.7</v>
      </c>
      <c r="L230" s="8">
        <v>0.1</v>
      </c>
      <c r="M230" s="14">
        <v>1</v>
      </c>
      <c r="N230" s="8">
        <v>0.5</v>
      </c>
      <c r="O230" s="14">
        <v>0.1</v>
      </c>
      <c r="P230" s="8">
        <v>1.1000000000000001</v>
      </c>
      <c r="Q230" s="14">
        <v>368.94</v>
      </c>
      <c r="R230" s="8">
        <v>283.12</v>
      </c>
      <c r="S230" s="14">
        <v>256</v>
      </c>
      <c r="T230" s="8">
        <v>9.66</v>
      </c>
      <c r="U230" s="14">
        <v>10.7</v>
      </c>
      <c r="V230" s="4">
        <v>9.4</v>
      </c>
    </row>
    <row r="231" spans="2:22" x14ac:dyDescent="0.25">
      <c r="B231" s="16" t="s">
        <v>249</v>
      </c>
      <c r="C231" s="4">
        <v>1</v>
      </c>
      <c r="D231" s="8">
        <v>9.5</v>
      </c>
      <c r="E231" s="14">
        <v>4.4000000000000004</v>
      </c>
      <c r="F231" s="8">
        <v>0.3</v>
      </c>
      <c r="G231" s="14">
        <v>1.9</v>
      </c>
      <c r="H231" s="8">
        <v>0.3</v>
      </c>
      <c r="I231" s="14">
        <v>0.1</v>
      </c>
      <c r="J231" s="8">
        <v>1.7</v>
      </c>
      <c r="K231" s="14">
        <v>0.7</v>
      </c>
      <c r="L231" s="8">
        <v>0.1</v>
      </c>
      <c r="M231" s="14">
        <v>0.9</v>
      </c>
      <c r="N231" s="8">
        <v>0.5</v>
      </c>
      <c r="O231" s="14">
        <v>0</v>
      </c>
      <c r="P231" s="8">
        <v>0.9</v>
      </c>
      <c r="Q231" s="14">
        <v>364.28</v>
      </c>
      <c r="R231" s="8">
        <v>280.52</v>
      </c>
      <c r="S231" s="14">
        <v>256.8</v>
      </c>
      <c r="T231" s="8">
        <v>10.130000000000001</v>
      </c>
      <c r="U231" s="14">
        <v>10.53</v>
      </c>
      <c r="V231" s="4">
        <v>9.6</v>
      </c>
    </row>
    <row r="232" spans="2:22" x14ac:dyDescent="0.25">
      <c r="B232" s="16" t="s">
        <v>250</v>
      </c>
      <c r="C232" s="4">
        <v>1</v>
      </c>
      <c r="D232" s="8">
        <v>9.4</v>
      </c>
      <c r="E232" s="14">
        <v>3.1</v>
      </c>
      <c r="F232" s="8">
        <v>0.2</v>
      </c>
      <c r="G232" s="14">
        <v>1.9</v>
      </c>
      <c r="H232" s="8">
        <v>0.3</v>
      </c>
      <c r="I232" s="14">
        <v>0.1</v>
      </c>
      <c r="J232" s="8">
        <v>1.4</v>
      </c>
      <c r="K232" s="14">
        <v>0.7</v>
      </c>
      <c r="L232" s="8">
        <v>0.1</v>
      </c>
      <c r="M232" s="14">
        <v>0.6</v>
      </c>
      <c r="N232" s="8">
        <v>0.4</v>
      </c>
      <c r="O232" s="14">
        <v>0.1</v>
      </c>
      <c r="P232" s="8">
        <v>0.6</v>
      </c>
      <c r="Q232" s="14">
        <v>403.84</v>
      </c>
      <c r="R232" s="8">
        <v>311.83999999999997</v>
      </c>
      <c r="S232" s="14">
        <v>257.05</v>
      </c>
      <c r="T232" s="8">
        <v>9.56</v>
      </c>
      <c r="U232" s="14">
        <v>10.029999999999999</v>
      </c>
      <c r="V232" s="4">
        <v>9.0299999999999994</v>
      </c>
    </row>
    <row r="233" spans="2:22" x14ac:dyDescent="0.25">
      <c r="B233" s="16" t="s">
        <v>251</v>
      </c>
      <c r="C233" s="4">
        <v>1</v>
      </c>
      <c r="D233" s="8">
        <v>11.9</v>
      </c>
      <c r="E233" s="14">
        <v>3.6</v>
      </c>
      <c r="F233" s="8">
        <v>0.3</v>
      </c>
      <c r="G233" s="14">
        <v>2.8</v>
      </c>
      <c r="H233" s="8">
        <v>0.4</v>
      </c>
      <c r="I233" s="14">
        <v>0</v>
      </c>
      <c r="J233" s="8">
        <v>1.9</v>
      </c>
      <c r="K233" s="14">
        <v>0.6</v>
      </c>
      <c r="L233" s="8">
        <v>0</v>
      </c>
      <c r="M233" s="14">
        <v>0.8</v>
      </c>
      <c r="N233" s="8">
        <v>0.6</v>
      </c>
      <c r="O233" s="14">
        <v>0.2</v>
      </c>
      <c r="P233" s="8">
        <v>0.9</v>
      </c>
      <c r="Q233" s="14">
        <v>311.32</v>
      </c>
      <c r="R233" s="8">
        <v>240.33</v>
      </c>
      <c r="S233" s="14">
        <v>257.57</v>
      </c>
      <c r="T233" s="8">
        <v>12</v>
      </c>
      <c r="U233" s="14">
        <v>12.9</v>
      </c>
      <c r="V233" s="4">
        <v>11.5</v>
      </c>
    </row>
    <row r="234" spans="2:22" x14ac:dyDescent="0.25">
      <c r="B234" s="16" t="s">
        <v>252</v>
      </c>
      <c r="C234" s="4">
        <v>1.1000000000000001</v>
      </c>
      <c r="D234" s="8">
        <v>9.6999999999999993</v>
      </c>
      <c r="E234" s="14">
        <v>5.3</v>
      </c>
      <c r="F234" s="8">
        <v>0.3</v>
      </c>
      <c r="G234" s="14">
        <v>2.2999999999999998</v>
      </c>
      <c r="H234" s="8">
        <v>0.3</v>
      </c>
      <c r="I234" s="14">
        <v>0</v>
      </c>
      <c r="J234" s="8">
        <v>1.7</v>
      </c>
      <c r="K234" s="14">
        <v>1.2</v>
      </c>
      <c r="L234" s="8">
        <v>0.1</v>
      </c>
      <c r="M234" s="14">
        <v>0.5</v>
      </c>
      <c r="N234" s="8">
        <v>0.8</v>
      </c>
      <c r="O234" s="14">
        <v>0.1</v>
      </c>
      <c r="P234" s="8">
        <v>0.7</v>
      </c>
      <c r="Q234" s="14">
        <v>298.76</v>
      </c>
      <c r="R234" s="8">
        <v>232.34</v>
      </c>
      <c r="S234" s="14">
        <v>257.54000000000002</v>
      </c>
      <c r="T234" s="8">
        <v>11.18</v>
      </c>
      <c r="U234" s="14">
        <v>12.56</v>
      </c>
      <c r="V234" s="4">
        <v>11.06</v>
      </c>
    </row>
    <row r="235" spans="2:22" x14ac:dyDescent="0.25">
      <c r="B235" s="16" t="s">
        <v>253</v>
      </c>
      <c r="C235" s="4">
        <v>0.6</v>
      </c>
      <c r="D235" s="8">
        <v>8.1</v>
      </c>
      <c r="E235" s="14">
        <v>4.7</v>
      </c>
      <c r="F235" s="8">
        <v>0.1</v>
      </c>
      <c r="G235" s="14">
        <v>1.8</v>
      </c>
      <c r="H235" s="8">
        <v>0.3</v>
      </c>
      <c r="I235" s="14">
        <v>0.1</v>
      </c>
      <c r="J235" s="8">
        <v>1.4</v>
      </c>
      <c r="K235" s="14">
        <v>0.9</v>
      </c>
      <c r="L235" s="8">
        <v>0.2</v>
      </c>
      <c r="M235" s="14">
        <v>0.5</v>
      </c>
      <c r="N235" s="8">
        <v>0.5</v>
      </c>
      <c r="O235" s="14">
        <v>0</v>
      </c>
      <c r="P235" s="8">
        <v>0.4</v>
      </c>
      <c r="Q235" s="14">
        <v>452</v>
      </c>
      <c r="R235" s="8">
        <v>282.27999999999997</v>
      </c>
      <c r="S235" s="14">
        <v>257.14999999999998</v>
      </c>
      <c r="T235" s="8">
        <v>7.98</v>
      </c>
      <c r="U235" s="14">
        <v>8.35</v>
      </c>
      <c r="V235" s="4">
        <v>7.68</v>
      </c>
    </row>
    <row r="236" spans="2:22" x14ac:dyDescent="0.25">
      <c r="B236" s="16" t="s">
        <v>254</v>
      </c>
      <c r="C236" s="4">
        <v>0.9</v>
      </c>
      <c r="D236" s="8">
        <v>6.8</v>
      </c>
      <c r="E236" s="14">
        <v>3.3</v>
      </c>
      <c r="F236" s="8">
        <v>0.3</v>
      </c>
      <c r="G236" s="14">
        <v>1.5</v>
      </c>
      <c r="H236" s="8">
        <v>0.2</v>
      </c>
      <c r="I236" s="14">
        <v>0.1</v>
      </c>
      <c r="J236" s="8">
        <v>1.3</v>
      </c>
      <c r="K236" s="14">
        <v>0.6</v>
      </c>
      <c r="L236" s="8">
        <v>0.1</v>
      </c>
      <c r="M236" s="14">
        <v>0.4</v>
      </c>
      <c r="N236" s="8">
        <v>0.4</v>
      </c>
      <c r="O236" s="14">
        <v>0.1</v>
      </c>
      <c r="P236" s="8">
        <v>0.4</v>
      </c>
      <c r="Q236" s="14">
        <v>398.12</v>
      </c>
      <c r="R236" s="8">
        <v>308.38</v>
      </c>
      <c r="S236" s="14">
        <v>258.27999999999997</v>
      </c>
      <c r="T236" s="8">
        <v>8.33</v>
      </c>
      <c r="U236" s="14">
        <v>8.93</v>
      </c>
      <c r="V236" s="4">
        <v>7.85</v>
      </c>
    </row>
    <row r="237" spans="2:22" x14ac:dyDescent="0.25">
      <c r="B237" s="16" t="s">
        <v>255</v>
      </c>
      <c r="C237" s="4">
        <v>0.7</v>
      </c>
      <c r="D237" s="8">
        <v>6.6</v>
      </c>
      <c r="E237" s="14">
        <v>3.7</v>
      </c>
      <c r="F237" s="8">
        <v>0.2</v>
      </c>
      <c r="G237" s="14">
        <v>1.3</v>
      </c>
      <c r="H237" s="8">
        <v>0.1</v>
      </c>
      <c r="I237" s="14">
        <v>0.1</v>
      </c>
      <c r="J237" s="8">
        <v>1.3</v>
      </c>
      <c r="K237" s="14">
        <v>0.9</v>
      </c>
      <c r="L237" s="8">
        <v>0.1</v>
      </c>
      <c r="M237" s="14">
        <v>0.4</v>
      </c>
      <c r="N237" s="8">
        <v>0.8</v>
      </c>
      <c r="O237" s="14">
        <v>0</v>
      </c>
      <c r="P237" s="8">
        <v>0.4</v>
      </c>
      <c r="Q237" s="14">
        <v>369.72</v>
      </c>
      <c r="R237" s="8">
        <v>314.36</v>
      </c>
      <c r="S237" s="14">
        <v>258.58</v>
      </c>
      <c r="T237" s="8">
        <v>8.24</v>
      </c>
      <c r="U237" s="14">
        <v>8.6999999999999993</v>
      </c>
      <c r="V237" s="4">
        <v>7.68</v>
      </c>
    </row>
    <row r="238" spans="2:22" x14ac:dyDescent="0.25">
      <c r="B238" s="16" t="s">
        <v>256</v>
      </c>
      <c r="C238" s="4">
        <v>0.8</v>
      </c>
      <c r="D238" s="8">
        <v>9.6999999999999993</v>
      </c>
      <c r="E238" s="14">
        <v>4</v>
      </c>
      <c r="F238" s="8">
        <v>0.3</v>
      </c>
      <c r="G238" s="14">
        <v>2.2999999999999998</v>
      </c>
      <c r="H238" s="8">
        <v>0.3</v>
      </c>
      <c r="I238" s="14">
        <v>0.1</v>
      </c>
      <c r="J238" s="8">
        <v>1.4</v>
      </c>
      <c r="K238" s="14">
        <v>0.8</v>
      </c>
      <c r="L238" s="8">
        <v>0.1</v>
      </c>
      <c r="M238" s="14">
        <v>0.7</v>
      </c>
      <c r="N238" s="8">
        <v>0.5</v>
      </c>
      <c r="O238" s="14">
        <v>0</v>
      </c>
      <c r="P238" s="8">
        <v>0.6</v>
      </c>
      <c r="Q238" s="14">
        <v>346.46</v>
      </c>
      <c r="R238" s="8">
        <v>262.38</v>
      </c>
      <c r="S238" s="14">
        <v>258.91000000000003</v>
      </c>
      <c r="T238" s="8">
        <v>10.029999999999999</v>
      </c>
      <c r="U238" s="14">
        <v>11.08</v>
      </c>
      <c r="V238" s="4">
        <v>9.27</v>
      </c>
    </row>
    <row r="239" spans="2:22" x14ac:dyDescent="0.25">
      <c r="B239" s="16" t="s">
        <v>257</v>
      </c>
      <c r="C239" s="4">
        <v>1.2</v>
      </c>
      <c r="D239" s="8">
        <v>6.7</v>
      </c>
      <c r="E239" s="14">
        <v>4.0999999999999996</v>
      </c>
      <c r="F239" s="8">
        <v>0.3</v>
      </c>
      <c r="G239" s="14">
        <v>1.5</v>
      </c>
      <c r="H239" s="8">
        <v>0.1</v>
      </c>
      <c r="I239" s="14">
        <v>0</v>
      </c>
      <c r="J239" s="8">
        <v>1.5</v>
      </c>
      <c r="K239" s="14">
        <v>0.9</v>
      </c>
      <c r="L239" s="8">
        <v>0</v>
      </c>
      <c r="M239" s="14">
        <v>0.5</v>
      </c>
      <c r="N239" s="8">
        <v>0.5</v>
      </c>
      <c r="O239" s="14">
        <v>0.1</v>
      </c>
      <c r="P239" s="8">
        <v>0.4</v>
      </c>
      <c r="Q239" s="14">
        <v>311.64</v>
      </c>
      <c r="R239" s="8">
        <v>244.83</v>
      </c>
      <c r="S239" s="14">
        <v>259.47000000000003</v>
      </c>
      <c r="T239" s="8">
        <v>9.5399999999999991</v>
      </c>
      <c r="U239" s="14">
        <v>10.5</v>
      </c>
      <c r="V239" s="4">
        <v>9.41</v>
      </c>
    </row>
    <row r="240" spans="2:22" x14ac:dyDescent="0.25">
      <c r="B240" s="16" t="s">
        <v>258</v>
      </c>
      <c r="C240" s="4">
        <v>1.4</v>
      </c>
      <c r="D240" s="8">
        <v>9.4</v>
      </c>
      <c r="E240" s="14">
        <v>5.7</v>
      </c>
      <c r="F240" s="8">
        <v>0.4</v>
      </c>
      <c r="G240" s="14">
        <v>2.5</v>
      </c>
      <c r="H240" s="8">
        <v>0.1</v>
      </c>
      <c r="I240" s="14">
        <v>0.2</v>
      </c>
      <c r="J240" s="8">
        <v>2.2000000000000002</v>
      </c>
      <c r="K240" s="14">
        <v>1.4</v>
      </c>
      <c r="L240" s="8">
        <v>0.1</v>
      </c>
      <c r="M240" s="14">
        <v>0.7</v>
      </c>
      <c r="N240" s="8">
        <v>1.2</v>
      </c>
      <c r="O240" s="14">
        <v>0.3</v>
      </c>
      <c r="P240" s="8">
        <v>0.7</v>
      </c>
      <c r="Q240" s="14">
        <v>276.27999999999997</v>
      </c>
      <c r="R240" s="8">
        <v>215.16</v>
      </c>
      <c r="S240" s="14">
        <v>259.62</v>
      </c>
      <c r="T240" s="8">
        <v>9.68</v>
      </c>
      <c r="U240" s="14">
        <v>10.46</v>
      </c>
      <c r="V240" s="4">
        <v>9.18</v>
      </c>
    </row>
    <row r="241" spans="2:22" x14ac:dyDescent="0.25">
      <c r="B241" s="16" t="s">
        <v>259</v>
      </c>
      <c r="C241" s="4">
        <v>0.9</v>
      </c>
      <c r="D241" s="8">
        <v>6.1</v>
      </c>
      <c r="E241" s="14">
        <v>3</v>
      </c>
      <c r="F241" s="8">
        <v>0.3</v>
      </c>
      <c r="G241" s="14">
        <v>1.3</v>
      </c>
      <c r="H241" s="8">
        <v>0</v>
      </c>
      <c r="I241" s="14">
        <v>0.1</v>
      </c>
      <c r="J241" s="8">
        <v>1</v>
      </c>
      <c r="K241" s="14">
        <v>0.7</v>
      </c>
      <c r="L241" s="8">
        <v>0.1</v>
      </c>
      <c r="M241" s="14">
        <v>0.3</v>
      </c>
      <c r="N241" s="8">
        <v>0.7</v>
      </c>
      <c r="O241" s="14">
        <v>0</v>
      </c>
      <c r="P241" s="8">
        <v>0.3</v>
      </c>
      <c r="Q241" s="14">
        <v>498.74</v>
      </c>
      <c r="R241" s="8">
        <v>381.71</v>
      </c>
      <c r="S241" s="14">
        <v>258.43</v>
      </c>
      <c r="T241" s="8">
        <v>6.7</v>
      </c>
      <c r="U241" s="14">
        <v>6.94</v>
      </c>
      <c r="V241" s="4">
        <v>6.33</v>
      </c>
    </row>
    <row r="242" spans="2:22" x14ac:dyDescent="0.25">
      <c r="B242" s="16" t="s">
        <v>260</v>
      </c>
      <c r="C242" s="4">
        <v>1.1000000000000001</v>
      </c>
      <c r="D242" s="8">
        <v>10</v>
      </c>
      <c r="E242" s="14">
        <v>3.7</v>
      </c>
      <c r="F242" s="8">
        <v>0.3</v>
      </c>
      <c r="G242" s="14">
        <v>2.1</v>
      </c>
      <c r="H242" s="8">
        <v>0.1</v>
      </c>
      <c r="I242" s="14">
        <v>0.1</v>
      </c>
      <c r="J242" s="8">
        <v>1.4</v>
      </c>
      <c r="K242" s="14">
        <v>0.7</v>
      </c>
      <c r="L242" s="8">
        <v>0.1</v>
      </c>
      <c r="M242" s="14">
        <v>0.6</v>
      </c>
      <c r="N242" s="8">
        <v>0.5</v>
      </c>
      <c r="O242" s="14">
        <v>0</v>
      </c>
      <c r="P242" s="8">
        <v>0.5</v>
      </c>
      <c r="Q242" s="14">
        <v>342.02</v>
      </c>
      <c r="R242" s="8">
        <v>267.14999999999998</v>
      </c>
      <c r="S242" s="14">
        <v>259.85000000000002</v>
      </c>
      <c r="T242" s="8">
        <v>10.31</v>
      </c>
      <c r="U242" s="14">
        <v>11.4</v>
      </c>
      <c r="V242" s="4">
        <v>9.8800000000000008</v>
      </c>
    </row>
    <row r="243" spans="2:22" x14ac:dyDescent="0.25">
      <c r="B243" s="16" t="s">
        <v>261</v>
      </c>
      <c r="C243" s="4">
        <v>1</v>
      </c>
      <c r="D243" s="8">
        <v>8</v>
      </c>
      <c r="E243" s="14">
        <v>4.5999999999999996</v>
      </c>
      <c r="F243" s="8">
        <v>0.3</v>
      </c>
      <c r="G243" s="14">
        <v>1.9</v>
      </c>
      <c r="H243" s="8">
        <v>0.2</v>
      </c>
      <c r="I243" s="14">
        <v>0.1</v>
      </c>
      <c r="J243" s="8">
        <v>1.5</v>
      </c>
      <c r="K243" s="14">
        <v>1</v>
      </c>
      <c r="L243" s="8">
        <v>0.1</v>
      </c>
      <c r="M243" s="14">
        <v>0.6</v>
      </c>
      <c r="N243" s="8">
        <v>0.8</v>
      </c>
      <c r="O243" s="14">
        <v>0.2</v>
      </c>
      <c r="P243" s="8">
        <v>0.5</v>
      </c>
      <c r="Q243" s="14">
        <v>298.36</v>
      </c>
      <c r="R243" s="8">
        <v>232.09</v>
      </c>
      <c r="S243" s="14">
        <v>259.41000000000003</v>
      </c>
      <c r="T243" s="8">
        <v>9.4</v>
      </c>
      <c r="U243" s="14">
        <v>10.7</v>
      </c>
      <c r="V243" s="4">
        <v>8.9600000000000009</v>
      </c>
    </row>
    <row r="244" spans="2:22" x14ac:dyDescent="0.25">
      <c r="B244" s="16" t="s">
        <v>262</v>
      </c>
      <c r="C244" s="4">
        <v>1</v>
      </c>
      <c r="D244" s="8">
        <v>6.9</v>
      </c>
      <c r="E244" s="14">
        <v>3.9</v>
      </c>
      <c r="F244" s="8">
        <v>0.3</v>
      </c>
      <c r="G244" s="14">
        <v>1.4</v>
      </c>
      <c r="H244" s="8">
        <v>0.1</v>
      </c>
      <c r="I244" s="14">
        <v>0.1</v>
      </c>
      <c r="J244" s="8">
        <v>1.3</v>
      </c>
      <c r="K244" s="14">
        <v>0.8</v>
      </c>
      <c r="L244" s="8">
        <v>0.1</v>
      </c>
      <c r="M244" s="14">
        <v>0.5</v>
      </c>
      <c r="N244" s="8">
        <v>0.6</v>
      </c>
      <c r="O244" s="14">
        <v>0.1</v>
      </c>
      <c r="P244" s="8">
        <v>0.4</v>
      </c>
      <c r="Q244" s="14">
        <v>434.68</v>
      </c>
      <c r="R244" s="8">
        <v>337.03</v>
      </c>
      <c r="S244" s="14">
        <v>259.39999999999998</v>
      </c>
      <c r="T244" s="8">
        <v>7.65</v>
      </c>
      <c r="U244" s="14">
        <v>8.0299999999999994</v>
      </c>
      <c r="V244" s="4">
        <v>7.33</v>
      </c>
    </row>
    <row r="245" spans="2:22" x14ac:dyDescent="0.25">
      <c r="B245" s="16" t="s">
        <v>263</v>
      </c>
      <c r="C245" s="4">
        <v>0.9</v>
      </c>
      <c r="D245" s="8">
        <v>7.3</v>
      </c>
      <c r="E245" s="14">
        <v>3.6</v>
      </c>
      <c r="F245" s="8">
        <v>0.3</v>
      </c>
      <c r="G245" s="14">
        <v>1.6</v>
      </c>
      <c r="H245" s="8">
        <v>0.1</v>
      </c>
      <c r="I245" s="14">
        <v>0.1</v>
      </c>
      <c r="J245" s="8">
        <v>1.5</v>
      </c>
      <c r="K245" s="14">
        <v>1</v>
      </c>
      <c r="L245" s="8">
        <v>0.1</v>
      </c>
      <c r="M245" s="14">
        <v>0.5</v>
      </c>
      <c r="N245" s="8">
        <v>0.6</v>
      </c>
      <c r="O245" s="14">
        <v>0.1</v>
      </c>
      <c r="P245" s="8">
        <v>0.4</v>
      </c>
      <c r="Q245" s="14">
        <v>350.32</v>
      </c>
      <c r="R245" s="8">
        <v>253.51</v>
      </c>
      <c r="S245" s="14">
        <v>259.86</v>
      </c>
      <c r="T245" s="8">
        <v>8.2799999999999994</v>
      </c>
      <c r="U245" s="14">
        <v>9.14</v>
      </c>
      <c r="V245" s="4">
        <v>7.95</v>
      </c>
    </row>
    <row r="246" spans="2:22" x14ac:dyDescent="0.25">
      <c r="B246" s="16" t="s">
        <v>264</v>
      </c>
      <c r="C246" s="4">
        <v>0.8</v>
      </c>
      <c r="D246" s="8">
        <v>6.2</v>
      </c>
      <c r="E246" s="14">
        <v>3.7</v>
      </c>
      <c r="F246" s="8">
        <v>0.2</v>
      </c>
      <c r="G246" s="14">
        <v>1.3</v>
      </c>
      <c r="H246" s="8">
        <v>0.1</v>
      </c>
      <c r="I246" s="14">
        <v>0.1</v>
      </c>
      <c r="J246" s="8">
        <v>1.2</v>
      </c>
      <c r="K246" s="14">
        <v>0.9</v>
      </c>
      <c r="L246" s="8">
        <v>0.1</v>
      </c>
      <c r="M246" s="14">
        <v>0.5</v>
      </c>
      <c r="N246" s="8">
        <v>0.6</v>
      </c>
      <c r="O246" s="14">
        <v>0</v>
      </c>
      <c r="P246" s="8">
        <v>0.4</v>
      </c>
      <c r="Q246" s="14">
        <v>397.84</v>
      </c>
      <c r="R246" s="8">
        <v>310.11</v>
      </c>
      <c r="S246" s="14">
        <v>258.68</v>
      </c>
      <c r="T246" s="8">
        <v>7.84</v>
      </c>
      <c r="U246" s="14">
        <v>8.1300000000000008</v>
      </c>
      <c r="V246" s="4">
        <v>7.4</v>
      </c>
    </row>
    <row r="247" spans="2:22" x14ac:dyDescent="0.25">
      <c r="B247" s="16" t="s">
        <v>265</v>
      </c>
      <c r="C247" s="4">
        <v>0.9</v>
      </c>
      <c r="D247" s="8">
        <v>6.6</v>
      </c>
      <c r="E247" s="14">
        <v>3.1</v>
      </c>
      <c r="F247" s="8">
        <v>0.2</v>
      </c>
      <c r="G247" s="14">
        <v>1.1000000000000001</v>
      </c>
      <c r="H247" s="8">
        <v>0.1</v>
      </c>
      <c r="I247" s="14">
        <v>0.1</v>
      </c>
      <c r="J247" s="8">
        <v>1.1000000000000001</v>
      </c>
      <c r="K247" s="14">
        <v>0.6</v>
      </c>
      <c r="L247" s="8">
        <v>0.1</v>
      </c>
      <c r="M247" s="14">
        <v>0.3</v>
      </c>
      <c r="N247" s="8">
        <v>0.4</v>
      </c>
      <c r="O247" s="14">
        <v>0.1</v>
      </c>
      <c r="P247" s="8">
        <v>0.3</v>
      </c>
      <c r="Q247" s="14">
        <v>358.7</v>
      </c>
      <c r="R247" s="8">
        <v>336.22</v>
      </c>
      <c r="S247" s="14">
        <v>258.95</v>
      </c>
      <c r="T247" s="8">
        <v>8.33</v>
      </c>
      <c r="U247" s="14">
        <v>8.4</v>
      </c>
      <c r="V247" s="4">
        <v>7.73</v>
      </c>
    </row>
    <row r="248" spans="2:22" x14ac:dyDescent="0.25">
      <c r="B248" s="16" t="s">
        <v>266</v>
      </c>
      <c r="C248" s="4">
        <v>0.8</v>
      </c>
      <c r="D248" s="8">
        <v>8.3000000000000007</v>
      </c>
      <c r="E248" s="14">
        <v>5.4</v>
      </c>
      <c r="F248" s="8">
        <v>0.3</v>
      </c>
      <c r="G248" s="14">
        <v>2.1</v>
      </c>
      <c r="H248" s="8">
        <v>0.3</v>
      </c>
      <c r="I248" s="14">
        <v>0.1</v>
      </c>
      <c r="J248" s="8">
        <v>1.4</v>
      </c>
      <c r="K248" s="14">
        <v>0.8</v>
      </c>
      <c r="L248" s="8">
        <v>0.1</v>
      </c>
      <c r="M248" s="14">
        <v>0.6</v>
      </c>
      <c r="N248" s="8">
        <v>0.8</v>
      </c>
      <c r="O248" s="14">
        <v>0.1</v>
      </c>
      <c r="P248" s="8">
        <v>0.5</v>
      </c>
      <c r="Q248" s="14">
        <v>359.74</v>
      </c>
      <c r="R248" s="8">
        <v>272.44</v>
      </c>
      <c r="S248" s="14">
        <v>257.98</v>
      </c>
      <c r="T248" s="8">
        <v>8.1300000000000008</v>
      </c>
      <c r="U248" s="14">
        <v>8.3800000000000008</v>
      </c>
      <c r="V248" s="4">
        <v>7.43</v>
      </c>
    </row>
    <row r="249" spans="2:22" x14ac:dyDescent="0.25">
      <c r="B249" s="16" t="s">
        <v>267</v>
      </c>
      <c r="C249" s="4">
        <v>0.8</v>
      </c>
      <c r="D249" s="8">
        <v>7.7</v>
      </c>
      <c r="E249" s="14">
        <v>4.4000000000000004</v>
      </c>
      <c r="F249" s="8">
        <v>0.3</v>
      </c>
      <c r="G249" s="14">
        <v>1.5</v>
      </c>
      <c r="H249" s="8">
        <v>0.1</v>
      </c>
      <c r="I249" s="14">
        <v>0</v>
      </c>
      <c r="J249" s="8">
        <v>1.3</v>
      </c>
      <c r="K249" s="14">
        <v>0.8</v>
      </c>
      <c r="L249" s="8">
        <v>0.1</v>
      </c>
      <c r="M249" s="14">
        <v>0.4</v>
      </c>
      <c r="N249" s="8">
        <v>0.6</v>
      </c>
      <c r="O249" s="14">
        <v>0</v>
      </c>
      <c r="P249" s="8">
        <v>0.4</v>
      </c>
      <c r="Q249" s="14">
        <v>382.24</v>
      </c>
      <c r="R249" s="8">
        <v>296.88</v>
      </c>
      <c r="S249" s="14">
        <v>258.49</v>
      </c>
      <c r="T249" s="8">
        <v>9.2899999999999991</v>
      </c>
      <c r="U249" s="14">
        <v>9.6300000000000008</v>
      </c>
      <c r="V249" s="4">
        <v>8.81</v>
      </c>
    </row>
    <row r="250" spans="2:22" x14ac:dyDescent="0.25">
      <c r="B250" s="16" t="s">
        <v>268</v>
      </c>
      <c r="C250" s="4">
        <v>1</v>
      </c>
      <c r="D250" s="8">
        <v>5.9</v>
      </c>
      <c r="E250" s="14">
        <v>3.2</v>
      </c>
      <c r="F250" s="8">
        <v>0.3</v>
      </c>
      <c r="G250" s="14">
        <v>1.1000000000000001</v>
      </c>
      <c r="H250" s="8">
        <v>0.1</v>
      </c>
      <c r="I250" s="14">
        <v>0</v>
      </c>
      <c r="J250" s="8">
        <v>1.1000000000000001</v>
      </c>
      <c r="K250" s="14">
        <v>0.6</v>
      </c>
      <c r="L250" s="8">
        <v>0.2</v>
      </c>
      <c r="M250" s="14">
        <v>0.3</v>
      </c>
      <c r="N250" s="8">
        <v>0.4</v>
      </c>
      <c r="O250" s="14">
        <v>0</v>
      </c>
      <c r="P250" s="8">
        <v>0.3</v>
      </c>
      <c r="Q250" s="14">
        <v>345.86</v>
      </c>
      <c r="R250" s="8">
        <v>269.95999999999998</v>
      </c>
      <c r="S250" s="14">
        <v>258.52</v>
      </c>
      <c r="T250" s="8">
        <v>8.76</v>
      </c>
      <c r="U250" s="14">
        <v>9.51</v>
      </c>
      <c r="V250" s="4">
        <v>8.56</v>
      </c>
    </row>
    <row r="251" spans="2:22" x14ac:dyDescent="0.25">
      <c r="B251" s="16" t="s">
        <v>269</v>
      </c>
      <c r="C251" s="4">
        <v>0.7</v>
      </c>
      <c r="D251" s="8">
        <v>6.2</v>
      </c>
      <c r="E251" s="14">
        <v>3.4</v>
      </c>
      <c r="F251" s="8">
        <v>0.2</v>
      </c>
      <c r="G251" s="14">
        <v>1.3</v>
      </c>
      <c r="H251" s="8">
        <v>0.1</v>
      </c>
      <c r="I251" s="14">
        <v>0.1</v>
      </c>
      <c r="J251" s="8">
        <v>1.1000000000000001</v>
      </c>
      <c r="K251" s="14">
        <v>0.7</v>
      </c>
      <c r="L251" s="8">
        <v>0.1</v>
      </c>
      <c r="M251" s="14">
        <v>0.4</v>
      </c>
      <c r="N251" s="8">
        <v>0.5</v>
      </c>
      <c r="O251" s="14">
        <v>0</v>
      </c>
      <c r="P251" s="8">
        <v>0.3</v>
      </c>
      <c r="Q251" s="14">
        <v>423.54</v>
      </c>
      <c r="R251" s="8">
        <v>327.27999999999997</v>
      </c>
      <c r="S251" s="14">
        <v>258.08</v>
      </c>
      <c r="T251" s="8">
        <v>8.09</v>
      </c>
      <c r="U251" s="14">
        <v>8.6999999999999993</v>
      </c>
      <c r="V251" s="4">
        <v>7.8</v>
      </c>
    </row>
    <row r="252" spans="2:22" x14ac:dyDescent="0.25">
      <c r="B252" s="16" t="s">
        <v>270</v>
      </c>
      <c r="C252" s="4">
        <v>1</v>
      </c>
      <c r="D252" s="8">
        <v>8.1999999999999993</v>
      </c>
      <c r="E252" s="14">
        <v>4.2</v>
      </c>
      <c r="F252" s="8">
        <v>0.2</v>
      </c>
      <c r="G252" s="14">
        <v>1.9</v>
      </c>
      <c r="H252" s="8">
        <v>0.2</v>
      </c>
      <c r="I252" s="14">
        <v>0.1</v>
      </c>
      <c r="J252" s="8">
        <v>1.7</v>
      </c>
      <c r="K252" s="14">
        <v>0.8</v>
      </c>
      <c r="L252" s="8">
        <v>0.1</v>
      </c>
      <c r="M252" s="14">
        <v>0.5</v>
      </c>
      <c r="N252" s="8">
        <v>0.6</v>
      </c>
      <c r="O252" s="14">
        <v>0.2</v>
      </c>
      <c r="P252" s="8">
        <v>0.5</v>
      </c>
      <c r="Q252" s="14">
        <v>360.18</v>
      </c>
      <c r="R252" s="8">
        <v>277.81</v>
      </c>
      <c r="S252" s="14">
        <v>258.27</v>
      </c>
      <c r="T252" s="8">
        <v>9.06</v>
      </c>
      <c r="U252" s="14">
        <v>10.09</v>
      </c>
      <c r="V252" s="4">
        <v>9.06</v>
      </c>
    </row>
    <row r="253" spans="2:22" x14ac:dyDescent="0.25">
      <c r="B253" s="16" t="s">
        <v>271</v>
      </c>
      <c r="C253" s="4">
        <v>1.4</v>
      </c>
      <c r="D253" s="8">
        <v>11.3</v>
      </c>
      <c r="E253" s="14">
        <v>4.5999999999999996</v>
      </c>
      <c r="F253" s="8">
        <v>0.4</v>
      </c>
      <c r="G253" s="14">
        <v>3</v>
      </c>
      <c r="H253" s="8">
        <v>0.1</v>
      </c>
      <c r="I253" s="14">
        <v>0.1</v>
      </c>
      <c r="J253" s="8">
        <v>2.2000000000000002</v>
      </c>
      <c r="K253" s="14">
        <v>0.8</v>
      </c>
      <c r="L253" s="8">
        <v>0.2</v>
      </c>
      <c r="M253" s="14">
        <v>0.6</v>
      </c>
      <c r="N253" s="8">
        <v>0.8</v>
      </c>
      <c r="O253" s="14">
        <v>0.2</v>
      </c>
      <c r="P253" s="8">
        <v>1</v>
      </c>
      <c r="Q253" s="14">
        <v>289.06</v>
      </c>
      <c r="R253" s="8">
        <v>206.9</v>
      </c>
      <c r="S253" s="14">
        <v>257.72000000000003</v>
      </c>
      <c r="T253" s="8">
        <v>10.9</v>
      </c>
      <c r="U253" s="14">
        <v>11.55</v>
      </c>
      <c r="V253" s="4">
        <v>10.5</v>
      </c>
    </row>
    <row r="254" spans="2:22" x14ac:dyDescent="0.25">
      <c r="B254" s="16" t="s">
        <v>272</v>
      </c>
      <c r="C254" s="4">
        <v>1.2</v>
      </c>
      <c r="D254" s="8">
        <v>8.3000000000000007</v>
      </c>
      <c r="E254" s="14">
        <v>4.8</v>
      </c>
      <c r="F254" s="8">
        <v>0.4</v>
      </c>
      <c r="G254" s="14">
        <v>2</v>
      </c>
      <c r="H254" s="8">
        <v>0.3</v>
      </c>
      <c r="I254" s="14">
        <v>0</v>
      </c>
      <c r="J254" s="8">
        <v>1.7</v>
      </c>
      <c r="K254" s="14">
        <v>1.2</v>
      </c>
      <c r="L254" s="8">
        <v>0.2</v>
      </c>
      <c r="M254" s="14">
        <v>0.6</v>
      </c>
      <c r="N254" s="8">
        <v>1</v>
      </c>
      <c r="O254" s="14">
        <v>0.1</v>
      </c>
      <c r="P254" s="8">
        <v>0.5</v>
      </c>
      <c r="Q254" s="14">
        <v>285.82</v>
      </c>
      <c r="R254" s="8">
        <v>220.01</v>
      </c>
      <c r="S254" s="14">
        <v>257.7</v>
      </c>
      <c r="T254" s="8">
        <v>10.29</v>
      </c>
      <c r="U254" s="14">
        <v>11.46</v>
      </c>
      <c r="V254" s="4">
        <v>9.92</v>
      </c>
    </row>
    <row r="255" spans="2:22" x14ac:dyDescent="0.25">
      <c r="B255" s="16" t="s">
        <v>273</v>
      </c>
      <c r="C255" s="4">
        <v>1</v>
      </c>
      <c r="D255" s="8">
        <v>8.4</v>
      </c>
      <c r="E255" s="14">
        <v>4.5999999999999996</v>
      </c>
      <c r="F255" s="8">
        <v>0.3</v>
      </c>
      <c r="G255" s="14">
        <v>1.6</v>
      </c>
      <c r="H255" s="8">
        <v>0.1</v>
      </c>
      <c r="I255" s="14">
        <v>0.2</v>
      </c>
      <c r="J255" s="8">
        <v>1.6</v>
      </c>
      <c r="K255" s="14">
        <v>1</v>
      </c>
      <c r="L255" s="8">
        <v>0.1</v>
      </c>
      <c r="M255" s="14">
        <v>0.6</v>
      </c>
      <c r="N255" s="8">
        <v>0.8</v>
      </c>
      <c r="O255" s="14">
        <v>0.2</v>
      </c>
      <c r="P255" s="8">
        <v>0.6</v>
      </c>
      <c r="Q255" s="14">
        <v>323.74</v>
      </c>
      <c r="R255" s="8">
        <v>250.33</v>
      </c>
      <c r="S255" s="14">
        <v>257.67</v>
      </c>
      <c r="T255" s="8">
        <v>10.42</v>
      </c>
      <c r="U255" s="14">
        <v>11.01</v>
      </c>
      <c r="V255" s="4">
        <v>9.89</v>
      </c>
    </row>
    <row r="256" spans="2:22" x14ac:dyDescent="0.25">
      <c r="B256" s="16" t="s">
        <v>274</v>
      </c>
      <c r="C256" s="4">
        <v>1.3</v>
      </c>
      <c r="D256" s="8">
        <v>9.1</v>
      </c>
      <c r="E256" s="14">
        <v>5.8</v>
      </c>
      <c r="F256" s="8">
        <v>0.4</v>
      </c>
      <c r="G256" s="14">
        <v>2.2000000000000002</v>
      </c>
      <c r="H256" s="8">
        <v>0.2</v>
      </c>
      <c r="I256" s="14">
        <v>0.1</v>
      </c>
      <c r="J256" s="8">
        <v>1.9</v>
      </c>
      <c r="K256" s="14">
        <v>1.4</v>
      </c>
      <c r="L256" s="8">
        <v>0.2</v>
      </c>
      <c r="M256" s="14">
        <v>0.6</v>
      </c>
      <c r="N256" s="8">
        <v>1</v>
      </c>
      <c r="O256" s="14">
        <v>0.2</v>
      </c>
      <c r="P256" s="8">
        <v>0.6</v>
      </c>
      <c r="Q256" s="14">
        <v>295.88</v>
      </c>
      <c r="R256" s="8">
        <v>229.52</v>
      </c>
      <c r="S256" s="14">
        <v>258</v>
      </c>
      <c r="T256" s="8">
        <v>10.09</v>
      </c>
      <c r="U256" s="14">
        <v>11.11</v>
      </c>
      <c r="V256" s="4">
        <v>9.82</v>
      </c>
    </row>
    <row r="257" spans="2:22" x14ac:dyDescent="0.25">
      <c r="B257" s="16" t="s">
        <v>275</v>
      </c>
      <c r="C257" s="4">
        <v>0.9</v>
      </c>
      <c r="D257" s="8">
        <v>7.2</v>
      </c>
      <c r="E257" s="14">
        <v>4.0999999999999996</v>
      </c>
      <c r="F257" s="8">
        <v>0.4</v>
      </c>
      <c r="G257" s="14">
        <v>1.7</v>
      </c>
      <c r="H257" s="8">
        <v>0.2</v>
      </c>
      <c r="I257" s="14">
        <v>0.1</v>
      </c>
      <c r="J257" s="8">
        <v>1.6</v>
      </c>
      <c r="K257" s="14">
        <v>0.9</v>
      </c>
      <c r="L257" s="8">
        <v>0.1</v>
      </c>
      <c r="M257" s="14">
        <v>0.4</v>
      </c>
      <c r="N257" s="8">
        <v>0.6</v>
      </c>
      <c r="O257" s="14">
        <v>0.1</v>
      </c>
      <c r="P257" s="8">
        <v>0.4</v>
      </c>
      <c r="Q257" s="14">
        <v>411.5</v>
      </c>
      <c r="R257" s="8">
        <v>313.75</v>
      </c>
      <c r="S257" s="14">
        <v>256.62</v>
      </c>
      <c r="T257" s="8">
        <v>7.43</v>
      </c>
      <c r="U257" s="14">
        <v>8.17</v>
      </c>
      <c r="V257" s="4">
        <v>7.23</v>
      </c>
    </row>
    <row r="258" spans="2:22" x14ac:dyDescent="0.25">
      <c r="B258" s="16" t="s">
        <v>276</v>
      </c>
      <c r="C258" s="4">
        <v>1.2</v>
      </c>
      <c r="D258" s="8">
        <v>7.6</v>
      </c>
      <c r="E258" s="14">
        <v>3.4</v>
      </c>
      <c r="F258" s="8">
        <v>0.6</v>
      </c>
      <c r="G258" s="14">
        <v>1.8</v>
      </c>
      <c r="H258" s="8">
        <v>0.1</v>
      </c>
      <c r="I258" s="14">
        <v>0.1</v>
      </c>
      <c r="J258" s="8">
        <v>1.3</v>
      </c>
      <c r="K258" s="14">
        <v>0.7</v>
      </c>
      <c r="L258" s="8">
        <v>0.3</v>
      </c>
      <c r="M258" s="14">
        <v>0.3</v>
      </c>
      <c r="N258" s="8">
        <v>0.5</v>
      </c>
      <c r="O258" s="14">
        <v>0.2</v>
      </c>
      <c r="P258" s="8">
        <v>0.4</v>
      </c>
      <c r="Q258" s="14">
        <v>291.42</v>
      </c>
      <c r="R258" s="8">
        <v>222.42</v>
      </c>
      <c r="S258" s="14">
        <v>257.52999999999997</v>
      </c>
      <c r="T258" s="8">
        <v>10.02</v>
      </c>
      <c r="U258" s="14">
        <v>11.05</v>
      </c>
      <c r="V258" s="4">
        <v>9.6300000000000008</v>
      </c>
    </row>
    <row r="259" spans="2:22" x14ac:dyDescent="0.25">
      <c r="B259" s="16" t="s">
        <v>277</v>
      </c>
      <c r="C259" s="4">
        <v>1.1000000000000001</v>
      </c>
      <c r="D259" s="8">
        <v>12.9</v>
      </c>
      <c r="E259" s="14">
        <v>4.4000000000000004</v>
      </c>
      <c r="F259" s="8">
        <v>0.3</v>
      </c>
      <c r="G259" s="14">
        <v>3.3</v>
      </c>
      <c r="H259" s="8">
        <v>0.2</v>
      </c>
      <c r="I259" s="14">
        <v>0.2</v>
      </c>
      <c r="J259" s="8">
        <v>2.5</v>
      </c>
      <c r="K259" s="14">
        <v>0.8</v>
      </c>
      <c r="L259" s="8">
        <v>0.1</v>
      </c>
      <c r="M259" s="14">
        <v>1</v>
      </c>
      <c r="N259" s="8">
        <v>0.8</v>
      </c>
      <c r="O259" s="14">
        <v>0.1</v>
      </c>
      <c r="P259" s="8">
        <v>1.2</v>
      </c>
      <c r="Q259" s="14">
        <v>276.14</v>
      </c>
      <c r="R259" s="8">
        <v>214.42</v>
      </c>
      <c r="S259" s="14">
        <v>258.29000000000002</v>
      </c>
      <c r="T259" s="8">
        <v>11.8</v>
      </c>
      <c r="U259" s="14">
        <v>13.03</v>
      </c>
      <c r="V259" s="4">
        <v>11.23</v>
      </c>
    </row>
    <row r="260" spans="2:22" x14ac:dyDescent="0.25">
      <c r="B260" s="16" t="s">
        <v>278</v>
      </c>
      <c r="C260" s="4">
        <v>0.8</v>
      </c>
      <c r="D260" s="8">
        <v>10.5</v>
      </c>
      <c r="E260" s="14">
        <v>3.6</v>
      </c>
      <c r="F260" s="8">
        <v>0.4</v>
      </c>
      <c r="G260" s="14">
        <v>2.2999999999999998</v>
      </c>
      <c r="H260" s="8">
        <v>0.3</v>
      </c>
      <c r="I260" s="14">
        <v>0.1</v>
      </c>
      <c r="J260" s="8">
        <v>1.7</v>
      </c>
      <c r="K260" s="14">
        <v>0.6</v>
      </c>
      <c r="L260" s="8">
        <v>0.1</v>
      </c>
      <c r="M260" s="14">
        <v>0.7</v>
      </c>
      <c r="N260" s="8">
        <v>0.4</v>
      </c>
      <c r="O260" s="14">
        <v>0.2</v>
      </c>
      <c r="P260" s="8">
        <v>0.7</v>
      </c>
      <c r="Q260" s="14">
        <v>395.06</v>
      </c>
      <c r="R260" s="8">
        <v>302.54000000000002</v>
      </c>
      <c r="S260" s="14">
        <v>256.8</v>
      </c>
      <c r="T260" s="8">
        <v>11.13</v>
      </c>
      <c r="U260" s="14">
        <v>12.34</v>
      </c>
      <c r="V260" s="4">
        <v>10.73</v>
      </c>
    </row>
    <row r="261" spans="2:22" x14ac:dyDescent="0.25">
      <c r="B261" s="16" t="s">
        <v>279</v>
      </c>
      <c r="C261" s="4">
        <v>1.2</v>
      </c>
      <c r="D261" s="8">
        <v>10.3</v>
      </c>
      <c r="E261" s="14">
        <v>3.5</v>
      </c>
      <c r="F261" s="8">
        <v>0.6</v>
      </c>
      <c r="G261" s="14">
        <v>2.7</v>
      </c>
      <c r="H261" s="8">
        <v>0.3</v>
      </c>
      <c r="I261" s="14">
        <v>0.1</v>
      </c>
      <c r="J261" s="8">
        <v>2</v>
      </c>
      <c r="K261" s="14">
        <v>0.8</v>
      </c>
      <c r="L261" s="8">
        <v>0.1</v>
      </c>
      <c r="M261" s="14">
        <v>0.8</v>
      </c>
      <c r="N261" s="8">
        <v>0.5</v>
      </c>
      <c r="O261" s="14">
        <v>0.2</v>
      </c>
      <c r="P261" s="8">
        <v>0.9</v>
      </c>
      <c r="Q261" s="14">
        <v>261.5</v>
      </c>
      <c r="R261" s="8">
        <v>199.5</v>
      </c>
      <c r="S261" s="14">
        <v>255.69</v>
      </c>
      <c r="T261" s="8">
        <v>12.22</v>
      </c>
      <c r="U261" s="14">
        <v>13.26</v>
      </c>
      <c r="V261" s="4">
        <v>11.97</v>
      </c>
    </row>
    <row r="262" spans="2:22" x14ac:dyDescent="0.25">
      <c r="B262" s="16" t="s">
        <v>280</v>
      </c>
      <c r="C262" s="4">
        <v>0.8</v>
      </c>
      <c r="D262" s="8">
        <v>9.9</v>
      </c>
      <c r="E262" s="14">
        <v>2.8</v>
      </c>
      <c r="F262" s="8">
        <v>0.2</v>
      </c>
      <c r="G262" s="14">
        <v>2.6</v>
      </c>
      <c r="H262" s="8">
        <v>0.3</v>
      </c>
      <c r="I262" s="14">
        <v>0.1</v>
      </c>
      <c r="J262" s="8">
        <v>2</v>
      </c>
      <c r="K262" s="14">
        <v>0.7</v>
      </c>
      <c r="L262" s="8">
        <v>0</v>
      </c>
      <c r="M262" s="14">
        <v>0.8</v>
      </c>
      <c r="N262" s="8">
        <v>0.7</v>
      </c>
      <c r="O262" s="14">
        <v>0</v>
      </c>
      <c r="P262" s="8">
        <v>1</v>
      </c>
      <c r="Q262" s="14">
        <v>341.36</v>
      </c>
      <c r="R262" s="8">
        <v>259.37</v>
      </c>
      <c r="S262" s="14">
        <v>254.3</v>
      </c>
      <c r="T262" s="8">
        <v>9.39</v>
      </c>
      <c r="U262" s="14">
        <v>10.58</v>
      </c>
      <c r="V262" s="4">
        <v>9.15</v>
      </c>
    </row>
    <row r="263" spans="2:22" x14ac:dyDescent="0.25">
      <c r="B263" s="16" t="s">
        <v>281</v>
      </c>
      <c r="C263" s="4">
        <v>0.6</v>
      </c>
      <c r="D263" s="8">
        <v>7.4</v>
      </c>
      <c r="E263" s="14">
        <v>3.2</v>
      </c>
      <c r="F263" s="8">
        <v>0.2</v>
      </c>
      <c r="G263" s="14">
        <v>1.7</v>
      </c>
      <c r="H263" s="8">
        <v>0.1</v>
      </c>
      <c r="I263" s="14">
        <v>0.1</v>
      </c>
      <c r="J263" s="8">
        <v>1.4</v>
      </c>
      <c r="K263" s="14">
        <v>1</v>
      </c>
      <c r="L263" s="8">
        <v>0.1</v>
      </c>
      <c r="M263" s="14">
        <v>0.4</v>
      </c>
      <c r="N263" s="8">
        <v>0.8</v>
      </c>
      <c r="O263" s="14">
        <v>0.1</v>
      </c>
      <c r="P263" s="8">
        <v>0.5</v>
      </c>
      <c r="Q263" s="14">
        <v>440.4</v>
      </c>
      <c r="R263" s="8">
        <v>336.89</v>
      </c>
      <c r="S263" s="14">
        <v>254.3</v>
      </c>
      <c r="T263" s="8">
        <v>7.21</v>
      </c>
      <c r="U263" s="14">
        <v>7.86</v>
      </c>
      <c r="V263" s="4">
        <v>7.07</v>
      </c>
    </row>
    <row r="264" spans="2:22" x14ac:dyDescent="0.25">
      <c r="B264" s="16" t="s">
        <v>282</v>
      </c>
      <c r="C264" s="4">
        <v>0.9</v>
      </c>
      <c r="D264" s="8">
        <v>12</v>
      </c>
      <c r="E264" s="14">
        <v>3.8</v>
      </c>
      <c r="F264" s="8">
        <v>0.3</v>
      </c>
      <c r="G264" s="14">
        <v>3.4</v>
      </c>
      <c r="H264" s="8">
        <v>0.3</v>
      </c>
      <c r="I264" s="14">
        <v>0.2</v>
      </c>
      <c r="J264" s="8">
        <v>2.5</v>
      </c>
      <c r="K264" s="14">
        <v>1</v>
      </c>
      <c r="L264" s="8">
        <v>0.1</v>
      </c>
      <c r="M264" s="14">
        <v>1</v>
      </c>
      <c r="N264" s="8">
        <v>0.7</v>
      </c>
      <c r="O264" s="14">
        <v>0.2</v>
      </c>
      <c r="P264" s="8">
        <v>1.3</v>
      </c>
      <c r="Q264" s="14">
        <v>261.02</v>
      </c>
      <c r="R264" s="8">
        <v>199.11</v>
      </c>
      <c r="S264" s="14">
        <v>254.55</v>
      </c>
      <c r="T264" s="8">
        <v>9.93</v>
      </c>
      <c r="U264" s="14">
        <v>11.11</v>
      </c>
      <c r="V264" s="4">
        <v>9.7200000000000006</v>
      </c>
    </row>
    <row r="265" spans="2:22" x14ac:dyDescent="0.25">
      <c r="B265" s="16" t="s">
        <v>283</v>
      </c>
      <c r="C265" s="4">
        <v>0.9</v>
      </c>
      <c r="D265" s="8">
        <v>7.3</v>
      </c>
      <c r="E265" s="14">
        <v>3.3</v>
      </c>
      <c r="F265" s="8">
        <v>0.4</v>
      </c>
      <c r="G265" s="14">
        <v>1.9</v>
      </c>
      <c r="H265" s="8">
        <v>0.2</v>
      </c>
      <c r="I265" s="14">
        <v>0.1</v>
      </c>
      <c r="J265" s="8">
        <v>1.4</v>
      </c>
      <c r="K265" s="14">
        <v>1</v>
      </c>
      <c r="L265" s="8">
        <v>0.1</v>
      </c>
      <c r="M265" s="14">
        <v>0.6</v>
      </c>
      <c r="N265" s="8">
        <v>0.9</v>
      </c>
      <c r="O265" s="14">
        <v>0.1</v>
      </c>
      <c r="P265" s="8">
        <v>0.4</v>
      </c>
      <c r="Q265" s="14">
        <v>366.68</v>
      </c>
      <c r="R265" s="8">
        <v>277.18</v>
      </c>
      <c r="S265" s="14">
        <v>253.28</v>
      </c>
      <c r="T265" s="8">
        <v>6.66</v>
      </c>
      <c r="U265" s="14">
        <v>7.69</v>
      </c>
      <c r="V265" s="4">
        <v>6.66</v>
      </c>
    </row>
    <row r="266" spans="2:22" x14ac:dyDescent="0.25">
      <c r="B266" s="16" t="s">
        <v>284</v>
      </c>
      <c r="C266" s="4">
        <v>1.1000000000000001</v>
      </c>
      <c r="D266" s="8">
        <v>7.5</v>
      </c>
      <c r="E266" s="14">
        <v>4.5</v>
      </c>
      <c r="F266" s="8">
        <v>0.2</v>
      </c>
      <c r="G266" s="14">
        <v>2.1</v>
      </c>
      <c r="H266" s="8">
        <v>0.1</v>
      </c>
      <c r="I266" s="14">
        <v>0.1</v>
      </c>
      <c r="J266" s="8">
        <v>1.8</v>
      </c>
      <c r="K266" s="14">
        <v>1</v>
      </c>
      <c r="L266" s="8">
        <v>0.1</v>
      </c>
      <c r="M266" s="14">
        <v>0.5</v>
      </c>
      <c r="N266" s="8">
        <v>0.9</v>
      </c>
      <c r="O266" s="14">
        <v>0.1</v>
      </c>
      <c r="P266" s="8">
        <v>0.5</v>
      </c>
      <c r="Q266" s="14">
        <v>320.22000000000003</v>
      </c>
      <c r="R266" s="8">
        <v>244.96</v>
      </c>
      <c r="S266" s="14">
        <v>255.96</v>
      </c>
      <c r="T266" s="8">
        <v>8.7799999999999994</v>
      </c>
      <c r="U266" s="14">
        <v>9.83</v>
      </c>
      <c r="V266" s="4">
        <v>8.91</v>
      </c>
    </row>
    <row r="267" spans="2:22" x14ac:dyDescent="0.25">
      <c r="B267" s="16" t="s">
        <v>285</v>
      </c>
      <c r="C267" s="4">
        <v>1</v>
      </c>
      <c r="D267" s="8">
        <v>8.1999999999999993</v>
      </c>
      <c r="E267" s="14">
        <v>3.8</v>
      </c>
      <c r="F267" s="8">
        <v>0.2</v>
      </c>
      <c r="G267" s="14">
        <v>2.1</v>
      </c>
      <c r="H267" s="8">
        <v>0.3</v>
      </c>
      <c r="I267" s="14">
        <v>0.1</v>
      </c>
      <c r="J267" s="8">
        <v>1.9</v>
      </c>
      <c r="K267" s="14">
        <v>1.4</v>
      </c>
      <c r="L267" s="8">
        <v>0.1</v>
      </c>
      <c r="M267" s="14">
        <v>0.6</v>
      </c>
      <c r="N267" s="8">
        <v>0.7</v>
      </c>
      <c r="O267" s="14">
        <v>0.1</v>
      </c>
      <c r="P267" s="8">
        <v>0.6</v>
      </c>
      <c r="Q267" s="14">
        <v>373.5</v>
      </c>
      <c r="R267" s="8">
        <v>269.52</v>
      </c>
      <c r="S267" s="14">
        <v>255.75</v>
      </c>
      <c r="T267" s="8">
        <v>8.11</v>
      </c>
      <c r="U267" s="14">
        <v>9.26</v>
      </c>
      <c r="V267" s="4">
        <v>8</v>
      </c>
    </row>
    <row r="268" spans="2:22" x14ac:dyDescent="0.25">
      <c r="B268" s="16" t="s">
        <v>286</v>
      </c>
      <c r="C268" s="4">
        <v>0.6</v>
      </c>
      <c r="D268" s="8">
        <v>5.6</v>
      </c>
      <c r="E268" s="14">
        <v>2.5</v>
      </c>
      <c r="F268" s="8">
        <v>0.3</v>
      </c>
      <c r="G268" s="14">
        <v>1.3</v>
      </c>
      <c r="H268" s="8">
        <v>0.1</v>
      </c>
      <c r="I268" s="14">
        <v>0.1</v>
      </c>
      <c r="J268" s="8">
        <v>1.1000000000000001</v>
      </c>
      <c r="K268" s="14">
        <v>0.7</v>
      </c>
      <c r="L268" s="8">
        <v>0.1</v>
      </c>
      <c r="M268" s="14">
        <v>0.4</v>
      </c>
      <c r="N268" s="8">
        <v>0.6</v>
      </c>
      <c r="O268" s="14">
        <v>0.1</v>
      </c>
      <c r="P268" s="8">
        <v>0.4</v>
      </c>
      <c r="Q268" s="14">
        <v>460.66</v>
      </c>
      <c r="R268" s="8">
        <v>353.6</v>
      </c>
      <c r="S268" s="14">
        <v>255.08</v>
      </c>
      <c r="T268" s="8">
        <v>6.57</v>
      </c>
      <c r="U268" s="14">
        <v>7.02</v>
      </c>
      <c r="V268" s="4">
        <v>6.29</v>
      </c>
    </row>
    <row r="269" spans="2:22" x14ac:dyDescent="0.25">
      <c r="B269" s="16" t="s">
        <v>287</v>
      </c>
      <c r="C269" s="4">
        <v>1</v>
      </c>
      <c r="D269" s="8">
        <v>11.3</v>
      </c>
      <c r="E269" s="14">
        <v>3.5</v>
      </c>
      <c r="F269" s="8">
        <v>0.3</v>
      </c>
      <c r="G269" s="14">
        <v>2.1</v>
      </c>
      <c r="H269" s="8">
        <v>0.2</v>
      </c>
      <c r="I269" s="14">
        <v>0.2</v>
      </c>
      <c r="J269" s="8">
        <v>2</v>
      </c>
      <c r="K269" s="14">
        <v>0.8</v>
      </c>
      <c r="L269" s="8">
        <v>0</v>
      </c>
      <c r="M269" s="14">
        <v>0.8</v>
      </c>
      <c r="N269" s="8">
        <v>0.8</v>
      </c>
      <c r="O269" s="14">
        <v>0.1</v>
      </c>
      <c r="P269" s="8">
        <v>0.8</v>
      </c>
      <c r="Q269" s="14">
        <v>261.82</v>
      </c>
      <c r="R269" s="8">
        <v>201.57</v>
      </c>
      <c r="S269" s="14">
        <v>255.92</v>
      </c>
      <c r="T269" s="8">
        <v>10.99</v>
      </c>
      <c r="U269" s="14">
        <v>12.23</v>
      </c>
      <c r="V269" s="4">
        <v>10.56</v>
      </c>
    </row>
    <row r="270" spans="2:22" x14ac:dyDescent="0.25">
      <c r="B270" s="16" t="s">
        <v>288</v>
      </c>
      <c r="C270" s="4">
        <v>0.9</v>
      </c>
      <c r="D270" s="8">
        <v>7.1</v>
      </c>
      <c r="E270" s="14">
        <v>3.8</v>
      </c>
      <c r="F270" s="8">
        <v>0.3</v>
      </c>
      <c r="G270" s="14">
        <v>1.9</v>
      </c>
      <c r="H270" s="8">
        <v>0.2</v>
      </c>
      <c r="I270" s="14">
        <v>0.1</v>
      </c>
      <c r="J270" s="8">
        <v>1.6</v>
      </c>
      <c r="K270" s="14">
        <v>0.9</v>
      </c>
      <c r="L270" s="8">
        <v>0.1</v>
      </c>
      <c r="M270" s="14">
        <v>0.5</v>
      </c>
      <c r="N270" s="8">
        <v>0.8</v>
      </c>
      <c r="O270" s="14">
        <v>0.1</v>
      </c>
      <c r="P270" s="8">
        <v>0.6</v>
      </c>
      <c r="Q270" s="14">
        <v>457.18</v>
      </c>
      <c r="R270" s="8">
        <v>348.1</v>
      </c>
      <c r="S270" s="14">
        <v>255.41</v>
      </c>
      <c r="T270" s="8">
        <v>6.24</v>
      </c>
      <c r="U270" s="14">
        <v>6.94</v>
      </c>
      <c r="V270" s="4">
        <v>6.12</v>
      </c>
    </row>
    <row r="271" spans="2:22" x14ac:dyDescent="0.25">
      <c r="B271" s="16" t="s">
        <v>289</v>
      </c>
      <c r="C271" s="4">
        <v>0.6</v>
      </c>
      <c r="D271" s="8">
        <v>7.3</v>
      </c>
      <c r="E271" s="14">
        <v>3.8</v>
      </c>
      <c r="F271" s="8">
        <v>0.4</v>
      </c>
      <c r="G271" s="14">
        <v>1.9</v>
      </c>
      <c r="H271" s="8">
        <v>0.1</v>
      </c>
      <c r="I271" s="14">
        <v>0.1</v>
      </c>
      <c r="J271" s="8">
        <v>1.6</v>
      </c>
      <c r="K271" s="14">
        <v>1.1000000000000001</v>
      </c>
      <c r="L271" s="8">
        <v>0.2</v>
      </c>
      <c r="M271" s="14">
        <v>0.5</v>
      </c>
      <c r="N271" s="8">
        <v>0.9</v>
      </c>
      <c r="O271" s="14">
        <v>0</v>
      </c>
      <c r="P271" s="8">
        <v>0.4</v>
      </c>
      <c r="Q271" s="14">
        <v>337.8</v>
      </c>
      <c r="R271" s="8">
        <v>254.34</v>
      </c>
      <c r="S271" s="14">
        <v>255.96</v>
      </c>
      <c r="T271" s="8">
        <v>8.36</v>
      </c>
      <c r="U271" s="14">
        <v>9.19</v>
      </c>
      <c r="V271" s="4">
        <v>8.1</v>
      </c>
    </row>
    <row r="272" spans="2:22" x14ac:dyDescent="0.25">
      <c r="B272" s="16" t="s">
        <v>290</v>
      </c>
      <c r="C272" s="4">
        <v>0.9</v>
      </c>
      <c r="D272" s="8">
        <v>6.4</v>
      </c>
      <c r="E272" s="14">
        <v>3.5</v>
      </c>
      <c r="F272" s="8">
        <v>0.2</v>
      </c>
      <c r="G272" s="14">
        <v>1.4</v>
      </c>
      <c r="H272" s="8">
        <v>0.1</v>
      </c>
      <c r="I272" s="14">
        <v>0.1</v>
      </c>
      <c r="J272" s="8">
        <v>1.1000000000000001</v>
      </c>
      <c r="K272" s="14">
        <v>0.8</v>
      </c>
      <c r="L272" s="8">
        <v>0.1</v>
      </c>
      <c r="M272" s="14">
        <v>0.4</v>
      </c>
      <c r="N272" s="8">
        <v>0.8</v>
      </c>
      <c r="O272" s="14">
        <v>0</v>
      </c>
      <c r="P272" s="8">
        <v>0.4</v>
      </c>
      <c r="Q272" s="14">
        <v>410.92</v>
      </c>
      <c r="R272" s="8">
        <v>315.64999999999998</v>
      </c>
      <c r="S272" s="14">
        <v>255.44</v>
      </c>
      <c r="T272" s="8">
        <v>7.22</v>
      </c>
      <c r="U272" s="14">
        <v>7.87</v>
      </c>
      <c r="V272" s="4">
        <v>6.73</v>
      </c>
    </row>
    <row r="273" spans="2:22" x14ac:dyDescent="0.25">
      <c r="B273" s="16" t="s">
        <v>291</v>
      </c>
      <c r="C273" s="4">
        <v>0.9</v>
      </c>
      <c r="D273" s="8">
        <v>7.5</v>
      </c>
      <c r="E273" s="14">
        <v>4.2</v>
      </c>
      <c r="F273" s="8">
        <v>0.2</v>
      </c>
      <c r="G273" s="14">
        <v>1.8</v>
      </c>
      <c r="H273" s="8">
        <v>0.1</v>
      </c>
      <c r="I273" s="14">
        <v>0.1</v>
      </c>
      <c r="J273" s="8">
        <v>1.7</v>
      </c>
      <c r="K273" s="14">
        <v>0.9</v>
      </c>
      <c r="L273" s="8">
        <v>0.1</v>
      </c>
      <c r="M273" s="14">
        <v>0.4</v>
      </c>
      <c r="N273" s="8">
        <v>0.9</v>
      </c>
      <c r="O273" s="14">
        <v>0</v>
      </c>
      <c r="P273" s="8">
        <v>0.5</v>
      </c>
      <c r="Q273" s="14">
        <v>417.4</v>
      </c>
      <c r="R273" s="8">
        <v>317.82</v>
      </c>
      <c r="S273" s="14">
        <v>254.96</v>
      </c>
      <c r="T273" s="8">
        <v>6.91</v>
      </c>
      <c r="U273" s="14">
        <v>7.72</v>
      </c>
      <c r="V273" s="4">
        <v>6.77</v>
      </c>
    </row>
    <row r="274" spans="2:22" x14ac:dyDescent="0.25">
      <c r="B274" s="16" t="s">
        <v>292</v>
      </c>
      <c r="C274" s="4">
        <v>0.9</v>
      </c>
      <c r="D274" s="8">
        <v>6.7</v>
      </c>
      <c r="E274" s="14">
        <v>3.5</v>
      </c>
      <c r="F274" s="8">
        <v>0.3</v>
      </c>
      <c r="G274" s="14">
        <v>1.4</v>
      </c>
      <c r="H274" s="8">
        <v>0.2</v>
      </c>
      <c r="I274" s="14">
        <v>0.1</v>
      </c>
      <c r="J274" s="8">
        <v>1.2</v>
      </c>
      <c r="K274" s="14">
        <v>0.7</v>
      </c>
      <c r="L274" s="8">
        <v>0.1</v>
      </c>
      <c r="M274" s="14">
        <v>0.3</v>
      </c>
      <c r="N274" s="8">
        <v>0.5</v>
      </c>
      <c r="O274" s="14">
        <v>0.1</v>
      </c>
      <c r="P274" s="8">
        <v>0.4</v>
      </c>
      <c r="Q274" s="14">
        <v>342.12</v>
      </c>
      <c r="R274" s="8">
        <v>262.88</v>
      </c>
      <c r="S274" s="14">
        <v>255.31</v>
      </c>
      <c r="T274" s="8">
        <v>8.4600000000000009</v>
      </c>
      <c r="U274" s="14">
        <v>9.16</v>
      </c>
      <c r="V274" s="4">
        <v>8.32</v>
      </c>
    </row>
    <row r="275" spans="2:22" x14ac:dyDescent="0.25">
      <c r="B275" s="16" t="s">
        <v>293</v>
      </c>
      <c r="C275" s="4">
        <v>0.8</v>
      </c>
      <c r="D275" s="8">
        <v>7.7</v>
      </c>
      <c r="E275" s="14">
        <v>3.9</v>
      </c>
      <c r="F275" s="8">
        <v>0.3</v>
      </c>
      <c r="G275" s="14">
        <v>1.8</v>
      </c>
      <c r="H275" s="8">
        <v>0.2</v>
      </c>
      <c r="I275" s="14">
        <v>0.1</v>
      </c>
      <c r="J275" s="8">
        <v>1.4</v>
      </c>
      <c r="K275" s="14">
        <v>0.8</v>
      </c>
      <c r="L275" s="8">
        <v>0.1</v>
      </c>
      <c r="M275" s="14">
        <v>0.3</v>
      </c>
      <c r="N275" s="8">
        <v>0.7</v>
      </c>
      <c r="O275" s="14">
        <v>0.1</v>
      </c>
      <c r="P275" s="8">
        <v>0.5</v>
      </c>
      <c r="Q275" s="14">
        <v>342.12</v>
      </c>
      <c r="R275" s="8">
        <v>263.2</v>
      </c>
      <c r="S275" s="14">
        <v>255.16</v>
      </c>
      <c r="T275" s="8">
        <v>8</v>
      </c>
      <c r="U275" s="14">
        <v>9.15</v>
      </c>
      <c r="V275" s="4">
        <v>7.75</v>
      </c>
    </row>
    <row r="276" spans="2:22" x14ac:dyDescent="0.25">
      <c r="B276" s="16" t="s">
        <v>294</v>
      </c>
      <c r="C276" s="4">
        <v>1</v>
      </c>
      <c r="D276" s="8">
        <v>9.1999999999999993</v>
      </c>
      <c r="E276" s="14">
        <v>4.7</v>
      </c>
      <c r="F276" s="8">
        <v>0.4</v>
      </c>
      <c r="G276" s="14">
        <v>1.8</v>
      </c>
      <c r="H276" s="8">
        <v>0.2</v>
      </c>
      <c r="I276" s="14">
        <v>0.1</v>
      </c>
      <c r="J276" s="8">
        <v>1.6</v>
      </c>
      <c r="K276" s="14">
        <v>1.3</v>
      </c>
      <c r="L276" s="8">
        <v>0</v>
      </c>
      <c r="M276" s="14">
        <v>0.5</v>
      </c>
      <c r="N276" s="8">
        <v>0.9</v>
      </c>
      <c r="O276" s="14">
        <v>0</v>
      </c>
      <c r="P276" s="8">
        <v>0.7</v>
      </c>
      <c r="Q276" s="14">
        <v>338.18</v>
      </c>
      <c r="R276" s="8">
        <v>258.55</v>
      </c>
      <c r="S276" s="14">
        <v>254.35</v>
      </c>
      <c r="T276" s="8">
        <v>9.69</v>
      </c>
      <c r="U276" s="14">
        <v>10.34</v>
      </c>
      <c r="V276" s="4">
        <v>9.16</v>
      </c>
    </row>
    <row r="277" spans="2:22" x14ac:dyDescent="0.25">
      <c r="B277" s="16" t="s">
        <v>295</v>
      </c>
      <c r="C277" s="4">
        <v>1.1000000000000001</v>
      </c>
      <c r="D277" s="8">
        <v>10.6</v>
      </c>
      <c r="E277" s="14">
        <v>4</v>
      </c>
      <c r="F277" s="8">
        <v>0.3</v>
      </c>
      <c r="G277" s="14">
        <v>2.7</v>
      </c>
      <c r="H277" s="8">
        <v>0.2</v>
      </c>
      <c r="I277" s="14">
        <v>0.1</v>
      </c>
      <c r="J277" s="8">
        <v>1.9</v>
      </c>
      <c r="K277" s="14">
        <v>0.9</v>
      </c>
      <c r="L277" s="8">
        <v>0.1</v>
      </c>
      <c r="M277" s="14">
        <v>0.5</v>
      </c>
      <c r="N277" s="8">
        <v>0.7</v>
      </c>
      <c r="O277" s="14">
        <v>0.1</v>
      </c>
      <c r="P277" s="8">
        <v>0.7</v>
      </c>
      <c r="Q277" s="14">
        <v>382.56</v>
      </c>
      <c r="R277" s="8">
        <v>292.45</v>
      </c>
      <c r="S277" s="14">
        <v>253.65</v>
      </c>
      <c r="T277" s="8">
        <v>8.4</v>
      </c>
      <c r="U277" s="14">
        <v>9.6</v>
      </c>
      <c r="V277" s="4">
        <v>8.3800000000000008</v>
      </c>
    </row>
    <row r="278" spans="2:22" x14ac:dyDescent="0.25">
      <c r="B278" s="16" t="s">
        <v>296</v>
      </c>
      <c r="C278" s="4">
        <v>0.9</v>
      </c>
      <c r="D278" s="8">
        <v>9.5</v>
      </c>
      <c r="E278" s="14">
        <v>3.4</v>
      </c>
      <c r="F278" s="8">
        <v>0.2</v>
      </c>
      <c r="G278" s="14">
        <v>2.2000000000000002</v>
      </c>
      <c r="H278" s="8">
        <v>0.3</v>
      </c>
      <c r="I278" s="14">
        <v>0.2</v>
      </c>
      <c r="J278" s="8">
        <v>1.8</v>
      </c>
      <c r="K278" s="14">
        <v>0.8</v>
      </c>
      <c r="L278" s="8">
        <v>0.1</v>
      </c>
      <c r="M278" s="14">
        <v>0.6</v>
      </c>
      <c r="N278" s="8">
        <v>0.6</v>
      </c>
      <c r="O278" s="14">
        <v>0.1</v>
      </c>
      <c r="P278" s="8">
        <v>0.6</v>
      </c>
      <c r="Q278" s="14">
        <v>337.08</v>
      </c>
      <c r="R278" s="8">
        <v>253.74</v>
      </c>
      <c r="S278" s="14">
        <v>253.54</v>
      </c>
      <c r="T278" s="8">
        <v>8.64</v>
      </c>
      <c r="U278" s="14">
        <v>9.75</v>
      </c>
      <c r="V278" s="4">
        <v>8.75</v>
      </c>
    </row>
    <row r="279" spans="2:22" x14ac:dyDescent="0.25">
      <c r="B279" s="16" t="s">
        <v>297</v>
      </c>
      <c r="C279" s="4">
        <v>1</v>
      </c>
      <c r="D279" s="8">
        <v>10.3</v>
      </c>
      <c r="E279" s="14">
        <v>4.4000000000000004</v>
      </c>
      <c r="F279" s="8">
        <v>0.4</v>
      </c>
      <c r="G279" s="14">
        <v>3.2</v>
      </c>
      <c r="H279" s="8">
        <v>0.3</v>
      </c>
      <c r="I279" s="14">
        <v>0.2</v>
      </c>
      <c r="J279" s="8">
        <v>2.2999999999999998</v>
      </c>
      <c r="K279" s="14">
        <v>1</v>
      </c>
      <c r="L279" s="8">
        <v>0.2</v>
      </c>
      <c r="M279" s="14">
        <v>0.6</v>
      </c>
      <c r="N279" s="8">
        <v>0.7</v>
      </c>
      <c r="O279" s="14">
        <v>0.1</v>
      </c>
      <c r="P279" s="8">
        <v>1.1000000000000001</v>
      </c>
      <c r="Q279" s="14">
        <v>310.98</v>
      </c>
      <c r="R279" s="8">
        <v>208.13</v>
      </c>
      <c r="S279" s="14">
        <v>252.75</v>
      </c>
      <c r="T279" s="8">
        <v>9.56</v>
      </c>
      <c r="U279" s="14">
        <v>10.26</v>
      </c>
      <c r="V279" s="4">
        <v>9.1</v>
      </c>
    </row>
    <row r="280" spans="2:22" x14ac:dyDescent="0.25">
      <c r="B280" s="16" t="s">
        <v>298</v>
      </c>
      <c r="C280" s="4">
        <v>1.2</v>
      </c>
      <c r="D280" s="8">
        <v>11</v>
      </c>
      <c r="E280" s="14">
        <v>4.3</v>
      </c>
      <c r="F280" s="8">
        <v>0.4</v>
      </c>
      <c r="G280" s="14">
        <v>2.9</v>
      </c>
      <c r="H280" s="8">
        <v>0.3</v>
      </c>
      <c r="I280" s="14">
        <v>0.1</v>
      </c>
      <c r="J280" s="8">
        <v>2.2000000000000002</v>
      </c>
      <c r="K280" s="14">
        <v>1</v>
      </c>
      <c r="L280" s="8">
        <v>0.1</v>
      </c>
      <c r="M280" s="14">
        <v>0.9</v>
      </c>
      <c r="N280" s="8">
        <v>0.8</v>
      </c>
      <c r="O280" s="14">
        <v>0.1</v>
      </c>
      <c r="P280" s="8">
        <v>1</v>
      </c>
      <c r="Q280" s="14">
        <v>270.58</v>
      </c>
      <c r="R280" s="8">
        <v>204.24</v>
      </c>
      <c r="S280" s="14">
        <v>252.65</v>
      </c>
      <c r="T280" s="8">
        <v>10.210000000000001</v>
      </c>
      <c r="U280" s="14">
        <v>11.74</v>
      </c>
      <c r="V280" s="4">
        <v>10.36</v>
      </c>
    </row>
    <row r="281" spans="2:22" x14ac:dyDescent="0.25">
      <c r="B281" s="16" t="s">
        <v>299</v>
      </c>
      <c r="C281" s="4">
        <v>0.7</v>
      </c>
      <c r="D281" s="8">
        <v>6.8</v>
      </c>
      <c r="E281" s="14">
        <v>3.6</v>
      </c>
      <c r="F281" s="8">
        <v>0.3</v>
      </c>
      <c r="G281" s="14">
        <v>1.6</v>
      </c>
      <c r="H281" s="8">
        <v>0.1</v>
      </c>
      <c r="I281" s="14">
        <v>0.1</v>
      </c>
      <c r="J281" s="8">
        <v>1.3</v>
      </c>
      <c r="K281" s="14">
        <v>0.9</v>
      </c>
      <c r="L281" s="8">
        <v>0.1</v>
      </c>
      <c r="M281" s="14">
        <v>0.4</v>
      </c>
      <c r="N281" s="8">
        <v>0.8</v>
      </c>
      <c r="O281" s="14">
        <v>0.1</v>
      </c>
      <c r="P281" s="8">
        <v>0.4</v>
      </c>
      <c r="Q281" s="14">
        <v>357.34</v>
      </c>
      <c r="R281" s="8">
        <v>275.35000000000002</v>
      </c>
      <c r="S281" s="14">
        <v>252.19</v>
      </c>
      <c r="T281" s="8">
        <v>8.83</v>
      </c>
      <c r="U281" s="14">
        <v>9.76</v>
      </c>
      <c r="V281" s="4">
        <v>8.86</v>
      </c>
    </row>
    <row r="282" spans="2:22" x14ac:dyDescent="0.25">
      <c r="B282" s="16" t="s">
        <v>300</v>
      </c>
      <c r="C282" s="4">
        <v>0.9</v>
      </c>
      <c r="D282" s="8">
        <v>9.3000000000000007</v>
      </c>
      <c r="E282" s="14">
        <v>3.7</v>
      </c>
      <c r="F282" s="8">
        <v>0.2</v>
      </c>
      <c r="G282" s="14">
        <v>2.7</v>
      </c>
      <c r="H282" s="8">
        <v>0.1</v>
      </c>
      <c r="I282" s="14">
        <v>0.1</v>
      </c>
      <c r="J282" s="8">
        <v>2.1</v>
      </c>
      <c r="K282" s="14">
        <v>0.7</v>
      </c>
      <c r="L282" s="8">
        <v>0.2</v>
      </c>
      <c r="M282" s="14">
        <v>0.8</v>
      </c>
      <c r="N282" s="8">
        <v>0.6</v>
      </c>
      <c r="O282" s="14">
        <v>0</v>
      </c>
      <c r="P282" s="8">
        <v>0.9</v>
      </c>
      <c r="Q282" s="14">
        <v>306.8</v>
      </c>
      <c r="R282" s="8">
        <v>230.34</v>
      </c>
      <c r="S282" s="14">
        <v>253.35</v>
      </c>
      <c r="T282" s="8">
        <v>9.68</v>
      </c>
      <c r="U282" s="14">
        <v>11.18</v>
      </c>
      <c r="V282" s="4">
        <v>9.92</v>
      </c>
    </row>
    <row r="283" spans="2:22" x14ac:dyDescent="0.25">
      <c r="B283" s="16" t="s">
        <v>301</v>
      </c>
      <c r="C283" s="4">
        <v>0.5</v>
      </c>
      <c r="D283" s="8">
        <v>6.7</v>
      </c>
      <c r="E283" s="14">
        <v>3.8</v>
      </c>
      <c r="F283" s="8">
        <v>0.3</v>
      </c>
      <c r="G283" s="14">
        <v>2</v>
      </c>
      <c r="H283" s="8">
        <v>0.1</v>
      </c>
      <c r="I283" s="14">
        <v>0.1</v>
      </c>
      <c r="J283" s="8">
        <v>1.5</v>
      </c>
      <c r="K283" s="14">
        <v>1.1000000000000001</v>
      </c>
      <c r="L283" s="8">
        <v>0.2</v>
      </c>
      <c r="M283" s="14">
        <v>0.5</v>
      </c>
      <c r="N283" s="8">
        <v>0.9</v>
      </c>
      <c r="O283" s="14">
        <v>0.1</v>
      </c>
      <c r="P283" s="8">
        <v>0.6</v>
      </c>
      <c r="Q283" s="14">
        <v>367.5</v>
      </c>
      <c r="R283" s="8">
        <v>278.87</v>
      </c>
      <c r="S283" s="14">
        <v>252.75</v>
      </c>
      <c r="T283" s="8">
        <v>8.14</v>
      </c>
      <c r="U283" s="14">
        <v>8.9</v>
      </c>
      <c r="V283" s="4">
        <v>7.97</v>
      </c>
    </row>
    <row r="284" spans="2:22" x14ac:dyDescent="0.25">
      <c r="B284" s="16" t="s">
        <v>304</v>
      </c>
      <c r="C284" s="4">
        <v>0.7</v>
      </c>
      <c r="D284" s="8">
        <v>8.6</v>
      </c>
      <c r="E284" s="14">
        <v>4.5999999999999996</v>
      </c>
      <c r="F284" s="8">
        <v>0.3</v>
      </c>
      <c r="G284" s="14">
        <v>2.1</v>
      </c>
      <c r="H284" s="8">
        <v>0.1</v>
      </c>
      <c r="I284" s="14">
        <v>0.2</v>
      </c>
      <c r="J284" s="8">
        <v>1.5</v>
      </c>
      <c r="K284" s="14">
        <v>1.2</v>
      </c>
      <c r="L284" s="8">
        <v>0.2</v>
      </c>
      <c r="M284" s="14">
        <v>0.5</v>
      </c>
      <c r="N284" s="8">
        <v>0.9</v>
      </c>
      <c r="O284" s="14">
        <v>0.1</v>
      </c>
      <c r="P284" s="8">
        <v>0.6</v>
      </c>
      <c r="Q284" s="14">
        <v>325.3</v>
      </c>
      <c r="R284" s="8">
        <v>246.88</v>
      </c>
      <c r="S284" s="14">
        <v>252.79</v>
      </c>
      <c r="T284" s="8">
        <v>9.73</v>
      </c>
      <c r="U284" s="14">
        <v>11.23</v>
      </c>
      <c r="V284" s="4">
        <v>10</v>
      </c>
    </row>
    <row r="285" spans="2:22" x14ac:dyDescent="0.25">
      <c r="B285" s="16" t="s">
        <v>305</v>
      </c>
      <c r="C285" s="4">
        <v>0.6</v>
      </c>
      <c r="D285" s="8">
        <v>6.9</v>
      </c>
      <c r="E285" s="14">
        <v>3.9</v>
      </c>
      <c r="F285" s="8">
        <v>0.2</v>
      </c>
      <c r="G285" s="14">
        <v>1.8</v>
      </c>
      <c r="H285" s="8">
        <v>0.3</v>
      </c>
      <c r="I285" s="14">
        <v>0.1</v>
      </c>
      <c r="J285" s="8">
        <v>1.3</v>
      </c>
      <c r="K285" s="14">
        <v>0.9</v>
      </c>
      <c r="L285" s="8">
        <v>0</v>
      </c>
      <c r="M285" s="14">
        <v>0.4</v>
      </c>
      <c r="N285" s="8">
        <v>0.6</v>
      </c>
      <c r="O285" s="14">
        <v>0.1</v>
      </c>
      <c r="P285" s="8">
        <v>0.7</v>
      </c>
      <c r="Q285" s="14">
        <v>387.58</v>
      </c>
      <c r="R285" s="8">
        <v>293.13</v>
      </c>
      <c r="S285" s="14">
        <v>252.31</v>
      </c>
      <c r="T285" s="8">
        <v>8.43</v>
      </c>
      <c r="U285" s="14">
        <v>9.1999999999999993</v>
      </c>
      <c r="V285" s="4">
        <v>8.1300000000000008</v>
      </c>
    </row>
    <row r="286" spans="2:22" x14ac:dyDescent="0.25">
      <c r="B286" s="16" t="s">
        <v>306</v>
      </c>
      <c r="C286" s="4">
        <v>0.4</v>
      </c>
      <c r="D286" s="8">
        <v>6.4</v>
      </c>
      <c r="E286" s="14">
        <v>3.6</v>
      </c>
      <c r="F286" s="8">
        <v>0.4</v>
      </c>
      <c r="G286" s="14">
        <v>1.2</v>
      </c>
      <c r="H286" s="8">
        <v>0.2</v>
      </c>
      <c r="I286" s="14">
        <v>0.1</v>
      </c>
      <c r="J286" s="8">
        <v>1.3</v>
      </c>
      <c r="K286" s="14">
        <v>0.8</v>
      </c>
      <c r="L286" s="8">
        <v>0.1</v>
      </c>
      <c r="M286" s="14">
        <v>0.4</v>
      </c>
      <c r="N286" s="8">
        <v>0.7</v>
      </c>
      <c r="O286" s="14">
        <v>0.1</v>
      </c>
      <c r="P286" s="8">
        <v>0.5</v>
      </c>
      <c r="Q286" s="14">
        <v>436.76</v>
      </c>
      <c r="R286" s="8">
        <v>332.03</v>
      </c>
      <c r="S286" s="14">
        <v>252.48</v>
      </c>
      <c r="T286" s="8">
        <v>7.94</v>
      </c>
      <c r="U286" s="14">
        <v>8.81</v>
      </c>
      <c r="V286" s="4">
        <v>7.66</v>
      </c>
    </row>
    <row r="287" spans="2:22" x14ac:dyDescent="0.25">
      <c r="B287" s="16" t="s">
        <v>307</v>
      </c>
      <c r="C287" s="4">
        <v>0.7</v>
      </c>
      <c r="D287" s="8">
        <v>11.2</v>
      </c>
      <c r="E287" s="14">
        <v>4.9000000000000004</v>
      </c>
      <c r="F287" s="8">
        <v>0.3</v>
      </c>
      <c r="G287" s="14">
        <v>3</v>
      </c>
      <c r="H287" s="8">
        <v>0.3</v>
      </c>
      <c r="I287" s="14">
        <v>0.1</v>
      </c>
      <c r="J287" s="8">
        <v>2.2000000000000002</v>
      </c>
      <c r="K287" s="14">
        <v>1</v>
      </c>
      <c r="L287" s="8">
        <v>0.1</v>
      </c>
      <c r="M287" s="14">
        <v>0.9</v>
      </c>
      <c r="N287" s="8">
        <v>0.6</v>
      </c>
      <c r="O287" s="14">
        <v>0.2</v>
      </c>
      <c r="P287" s="8">
        <v>0.8</v>
      </c>
      <c r="Q287" s="14">
        <v>350.28</v>
      </c>
      <c r="R287" s="8">
        <v>264.47000000000003</v>
      </c>
      <c r="S287" s="14">
        <v>253.25</v>
      </c>
      <c r="T287" s="8">
        <v>9.1300000000000008</v>
      </c>
      <c r="U287" s="14">
        <v>9.8800000000000008</v>
      </c>
      <c r="V287" s="4">
        <v>8.73</v>
      </c>
    </row>
    <row r="288" spans="2:22" x14ac:dyDescent="0.25">
      <c r="B288" s="16" t="s">
        <v>308</v>
      </c>
      <c r="C288" s="4">
        <v>0.6</v>
      </c>
      <c r="D288" s="8">
        <v>6.2</v>
      </c>
      <c r="E288" s="14">
        <v>4</v>
      </c>
      <c r="F288" s="8">
        <v>0.3</v>
      </c>
      <c r="G288" s="14">
        <v>1.3</v>
      </c>
      <c r="H288" s="8">
        <v>0.3</v>
      </c>
      <c r="I288" s="14">
        <v>0.1</v>
      </c>
      <c r="J288" s="8">
        <v>1</v>
      </c>
      <c r="K288" s="14">
        <v>0.8</v>
      </c>
      <c r="L288" s="8">
        <v>0.1</v>
      </c>
      <c r="M288" s="14">
        <v>0.4</v>
      </c>
      <c r="N288" s="8">
        <v>0.7</v>
      </c>
      <c r="O288" s="14">
        <v>0</v>
      </c>
      <c r="P288" s="8">
        <v>0.5</v>
      </c>
      <c r="Q288" s="14">
        <v>424.06</v>
      </c>
      <c r="R288" s="8">
        <v>321.31</v>
      </c>
      <c r="S288" s="14">
        <v>253.06</v>
      </c>
      <c r="T288" s="8">
        <v>7.5</v>
      </c>
      <c r="U288" s="14">
        <v>8.1999999999999993</v>
      </c>
      <c r="V288" s="4">
        <v>7.46</v>
      </c>
    </row>
    <row r="289" spans="2:22" x14ac:dyDescent="0.25">
      <c r="B289" s="16" t="s">
        <v>309</v>
      </c>
      <c r="C289" s="4">
        <v>0.8</v>
      </c>
      <c r="D289" s="8">
        <v>8.5</v>
      </c>
      <c r="E289" s="14">
        <v>3.2</v>
      </c>
      <c r="F289" s="8">
        <v>0.2</v>
      </c>
      <c r="G289" s="14">
        <v>1.8</v>
      </c>
      <c r="H289" s="8">
        <v>0.1</v>
      </c>
      <c r="I289" s="14">
        <v>0.1</v>
      </c>
      <c r="J289" s="8">
        <v>1.4</v>
      </c>
      <c r="K289" s="14">
        <v>0.6</v>
      </c>
      <c r="L289" s="8">
        <v>0.1</v>
      </c>
      <c r="M289" s="14">
        <v>0.5</v>
      </c>
      <c r="N289" s="8">
        <v>0.6</v>
      </c>
      <c r="O289" s="14">
        <v>0.1</v>
      </c>
      <c r="P289" s="8">
        <v>0.5</v>
      </c>
      <c r="Q289" s="14">
        <v>341.02</v>
      </c>
      <c r="R289" s="8">
        <v>261.48</v>
      </c>
      <c r="S289" s="14">
        <v>253.25</v>
      </c>
      <c r="T289" s="8">
        <v>10.14</v>
      </c>
      <c r="U289" s="14">
        <v>11.05</v>
      </c>
      <c r="V289" s="4">
        <v>10.050000000000001</v>
      </c>
    </row>
    <row r="290" spans="2:22" x14ac:dyDescent="0.25">
      <c r="B290" s="16" t="s">
        <v>310</v>
      </c>
      <c r="C290" s="4">
        <v>0.7</v>
      </c>
      <c r="D290" s="8">
        <v>10.3</v>
      </c>
      <c r="E290" s="14">
        <v>3.9</v>
      </c>
      <c r="F290" s="8">
        <v>0.3</v>
      </c>
      <c r="G290" s="14">
        <v>2.6</v>
      </c>
      <c r="H290" s="8">
        <v>0.2</v>
      </c>
      <c r="I290" s="14">
        <v>0.1</v>
      </c>
      <c r="J290" s="8">
        <v>1.7</v>
      </c>
      <c r="K290" s="14">
        <v>0.9</v>
      </c>
      <c r="L290" s="8">
        <v>0.1</v>
      </c>
      <c r="M290" s="14">
        <v>0.5</v>
      </c>
      <c r="N290" s="8">
        <v>0.7</v>
      </c>
      <c r="O290" s="14">
        <v>0.1</v>
      </c>
      <c r="P290" s="8">
        <v>0.5</v>
      </c>
      <c r="Q290" s="14">
        <v>323.18</v>
      </c>
      <c r="R290" s="8">
        <v>247.04</v>
      </c>
      <c r="S290" s="14">
        <v>253.64</v>
      </c>
      <c r="T290" s="8">
        <v>10.26</v>
      </c>
      <c r="U290" s="14">
        <v>11.78</v>
      </c>
      <c r="V290" s="4">
        <v>10.16</v>
      </c>
    </row>
    <row r="291" spans="2:22" x14ac:dyDescent="0.25">
      <c r="B291" s="16" t="s">
        <v>311</v>
      </c>
      <c r="C291" s="4">
        <v>0.8</v>
      </c>
      <c r="D291" s="8">
        <v>9.6999999999999993</v>
      </c>
      <c r="E291" s="14">
        <v>3.2</v>
      </c>
      <c r="F291" s="8">
        <v>0.2</v>
      </c>
      <c r="G291" s="14">
        <v>2.1</v>
      </c>
      <c r="H291" s="8">
        <v>0.2</v>
      </c>
      <c r="I291" s="14">
        <v>0.1</v>
      </c>
      <c r="J291" s="8">
        <v>1.7</v>
      </c>
      <c r="K291" s="14">
        <v>0.8</v>
      </c>
      <c r="L291" s="8">
        <v>0.1</v>
      </c>
      <c r="M291" s="14">
        <v>0.7</v>
      </c>
      <c r="N291" s="8">
        <v>0.6</v>
      </c>
      <c r="O291" s="14">
        <v>0</v>
      </c>
      <c r="P291" s="8">
        <v>0.8</v>
      </c>
      <c r="Q291" s="14">
        <v>265.92</v>
      </c>
      <c r="R291" s="8">
        <v>261.82</v>
      </c>
      <c r="S291" s="14">
        <v>254.41</v>
      </c>
      <c r="T291" s="8">
        <v>10.210000000000001</v>
      </c>
      <c r="U291" s="14">
        <v>11.7</v>
      </c>
      <c r="V291" s="4">
        <v>10.16</v>
      </c>
    </row>
    <row r="292" spans="2:22" x14ac:dyDescent="0.25">
      <c r="B292" s="16" t="s">
        <v>312</v>
      </c>
      <c r="C292" s="4">
        <v>0.8</v>
      </c>
      <c r="D292" s="8">
        <v>9</v>
      </c>
      <c r="E292" s="14">
        <v>3</v>
      </c>
      <c r="F292" s="8">
        <v>0.2</v>
      </c>
      <c r="G292" s="14">
        <v>1.8</v>
      </c>
      <c r="H292" s="8">
        <v>0.2</v>
      </c>
      <c r="I292" s="14">
        <v>0.1</v>
      </c>
      <c r="J292" s="8">
        <v>1.6</v>
      </c>
      <c r="K292" s="14">
        <v>0.8</v>
      </c>
      <c r="L292" s="8">
        <v>0.1</v>
      </c>
      <c r="M292" s="14">
        <v>0.6</v>
      </c>
      <c r="N292" s="8">
        <v>0.7</v>
      </c>
      <c r="O292" s="14">
        <v>0</v>
      </c>
      <c r="P292" s="8">
        <v>0.8</v>
      </c>
      <c r="Q292" s="14">
        <v>356.36</v>
      </c>
      <c r="R292" s="8">
        <v>269.58</v>
      </c>
      <c r="S292" s="14">
        <v>253.91</v>
      </c>
      <c r="T292" s="8">
        <v>8.7200000000000006</v>
      </c>
      <c r="U292" s="14">
        <v>10.039999999999999</v>
      </c>
      <c r="V292" s="4">
        <v>8.7799999999999994</v>
      </c>
    </row>
    <row r="293" spans="2:22" x14ac:dyDescent="0.25">
      <c r="B293" s="16" t="s">
        <v>313</v>
      </c>
      <c r="C293" s="4">
        <v>0.9</v>
      </c>
      <c r="D293" s="8">
        <v>10.1</v>
      </c>
      <c r="E293" s="14">
        <v>3.8</v>
      </c>
      <c r="F293" s="8">
        <v>0.3</v>
      </c>
      <c r="G293" s="14">
        <v>2</v>
      </c>
      <c r="H293" s="8">
        <v>0.1</v>
      </c>
      <c r="I293" s="14">
        <v>0.2</v>
      </c>
      <c r="J293" s="8">
        <v>1.8</v>
      </c>
      <c r="K293" s="14">
        <v>0.8</v>
      </c>
      <c r="L293" s="8">
        <v>0.1</v>
      </c>
      <c r="M293" s="14">
        <v>0.7</v>
      </c>
      <c r="N293" s="8">
        <v>0.6</v>
      </c>
      <c r="O293" s="14">
        <v>0</v>
      </c>
      <c r="P293" s="8">
        <v>0.7</v>
      </c>
      <c r="Q293" s="14">
        <v>369.68</v>
      </c>
      <c r="R293" s="8">
        <v>284.26</v>
      </c>
      <c r="S293" s="14">
        <v>255.4</v>
      </c>
      <c r="T293" s="8">
        <v>8.93</v>
      </c>
      <c r="U293" s="14">
        <v>9.67</v>
      </c>
      <c r="V293" s="4">
        <v>8.56</v>
      </c>
    </row>
    <row r="294" spans="2:22" x14ac:dyDescent="0.25">
      <c r="B294" s="16" t="s">
        <v>314</v>
      </c>
      <c r="C294" s="4">
        <v>0.8</v>
      </c>
      <c r="D294" s="8">
        <v>8.1999999999999993</v>
      </c>
      <c r="E294" s="14">
        <v>4</v>
      </c>
      <c r="F294" s="8">
        <v>0.2</v>
      </c>
      <c r="G294" s="14">
        <v>1.7</v>
      </c>
      <c r="H294" s="8">
        <v>0.1</v>
      </c>
      <c r="I294" s="14">
        <v>0.1</v>
      </c>
      <c r="J294" s="8">
        <v>1.4</v>
      </c>
      <c r="K294" s="14">
        <v>0.7</v>
      </c>
      <c r="L294" s="8">
        <v>0.1</v>
      </c>
      <c r="M294" s="14">
        <v>0.5</v>
      </c>
      <c r="N294" s="8">
        <v>0.7</v>
      </c>
      <c r="O294" s="14">
        <v>0.1</v>
      </c>
      <c r="P294" s="8">
        <v>0.5</v>
      </c>
      <c r="Q294" s="14">
        <v>375.02</v>
      </c>
      <c r="R294" s="8">
        <v>282.48</v>
      </c>
      <c r="S294" s="14">
        <v>255.21</v>
      </c>
      <c r="T294" s="8">
        <v>7.81</v>
      </c>
      <c r="U294" s="14">
        <v>8.82</v>
      </c>
      <c r="V294" s="4">
        <v>7.51</v>
      </c>
    </row>
    <row r="295" spans="2:22" x14ac:dyDescent="0.25">
      <c r="B295" s="16" t="s">
        <v>315</v>
      </c>
      <c r="C295" s="4">
        <v>1.1000000000000001</v>
      </c>
      <c r="D295" s="8">
        <v>13.6</v>
      </c>
      <c r="E295" s="14">
        <v>4.0999999999999996</v>
      </c>
      <c r="F295" s="8">
        <v>0.4</v>
      </c>
      <c r="G295" s="14">
        <v>3.4</v>
      </c>
      <c r="H295" s="8">
        <v>0.5</v>
      </c>
      <c r="I295" s="14">
        <v>0.1</v>
      </c>
      <c r="J295" s="8">
        <v>2.5</v>
      </c>
      <c r="K295" s="14">
        <v>0.8</v>
      </c>
      <c r="L295" s="8">
        <v>0.1</v>
      </c>
      <c r="M295" s="14">
        <v>1</v>
      </c>
      <c r="N295" s="8">
        <v>0.7</v>
      </c>
      <c r="O295" s="14">
        <v>0.3</v>
      </c>
      <c r="P295" s="8">
        <v>1.4</v>
      </c>
      <c r="Q295" s="14">
        <v>287.60000000000002</v>
      </c>
      <c r="R295" s="8">
        <v>219.06</v>
      </c>
      <c r="S295" s="14">
        <v>256.01</v>
      </c>
      <c r="T295" s="8">
        <v>12.42</v>
      </c>
      <c r="U295" s="14">
        <v>14.15</v>
      </c>
      <c r="V295" s="4">
        <v>12.3</v>
      </c>
    </row>
    <row r="296" spans="2:22" x14ac:dyDescent="0.25">
      <c r="B296" s="16" t="s">
        <v>316</v>
      </c>
      <c r="C296" s="4">
        <v>1.2</v>
      </c>
      <c r="D296" s="8">
        <v>11.5</v>
      </c>
      <c r="E296" s="14">
        <v>3.4</v>
      </c>
      <c r="F296" s="8">
        <v>0.3</v>
      </c>
      <c r="G296" s="14">
        <v>2.8</v>
      </c>
      <c r="H296" s="8">
        <v>0.4</v>
      </c>
      <c r="I296" s="14">
        <v>0.2</v>
      </c>
      <c r="J296" s="8">
        <v>2.2000000000000002</v>
      </c>
      <c r="K296" s="14">
        <v>0.6</v>
      </c>
      <c r="L296" s="8">
        <v>0.1</v>
      </c>
      <c r="M296" s="14">
        <v>0.9</v>
      </c>
      <c r="N296" s="8">
        <v>0.8</v>
      </c>
      <c r="O296" s="14">
        <v>0.1</v>
      </c>
      <c r="P296" s="8">
        <v>1.1000000000000001</v>
      </c>
      <c r="Q296" s="14">
        <v>241.8</v>
      </c>
      <c r="R296" s="8">
        <v>186.12</v>
      </c>
      <c r="S296" s="14">
        <v>256.36</v>
      </c>
      <c r="T296" s="8">
        <v>13.4</v>
      </c>
      <c r="U296" s="14">
        <v>14.44</v>
      </c>
      <c r="V296" s="4">
        <v>13.05</v>
      </c>
    </row>
    <row r="297" spans="2:22" x14ac:dyDescent="0.25">
      <c r="B297" s="16" t="s">
        <v>317</v>
      </c>
      <c r="C297" s="4">
        <v>0.9</v>
      </c>
      <c r="D297" s="8">
        <v>8.4</v>
      </c>
      <c r="E297" s="14">
        <v>4.2</v>
      </c>
      <c r="F297" s="8">
        <v>0.3</v>
      </c>
      <c r="G297" s="14">
        <v>2.1</v>
      </c>
      <c r="H297" s="8">
        <v>0</v>
      </c>
      <c r="I297" s="14">
        <v>0</v>
      </c>
      <c r="J297" s="8">
        <v>1.7</v>
      </c>
      <c r="K297" s="14">
        <v>1</v>
      </c>
      <c r="L297" s="8">
        <v>0.1</v>
      </c>
      <c r="M297" s="14">
        <v>0.8</v>
      </c>
      <c r="N297" s="8">
        <v>0.8</v>
      </c>
      <c r="O297" s="14">
        <v>0.1</v>
      </c>
      <c r="P297" s="8">
        <v>0.6</v>
      </c>
      <c r="Q297" s="14">
        <v>346.46</v>
      </c>
      <c r="R297" s="8">
        <v>266.64999999999998</v>
      </c>
      <c r="S297" s="14">
        <v>256.94</v>
      </c>
      <c r="T297" s="8">
        <v>10.02</v>
      </c>
      <c r="U297" s="14">
        <v>11.24</v>
      </c>
      <c r="V297" s="4">
        <v>10.15</v>
      </c>
    </row>
    <row r="298" spans="2:22" x14ac:dyDescent="0.25">
      <c r="B298" s="16" t="s">
        <v>318</v>
      </c>
      <c r="C298" s="4">
        <v>1.1000000000000001</v>
      </c>
      <c r="D298" s="8">
        <v>11</v>
      </c>
      <c r="E298" s="14">
        <v>3.2</v>
      </c>
      <c r="F298" s="8">
        <v>0.3</v>
      </c>
      <c r="G298" s="14">
        <v>2.2999999999999998</v>
      </c>
      <c r="H298" s="8">
        <v>0.4</v>
      </c>
      <c r="I298" s="14">
        <v>0.2</v>
      </c>
      <c r="J298" s="8">
        <v>1.8</v>
      </c>
      <c r="K298" s="14">
        <v>0.6</v>
      </c>
      <c r="L298" s="8">
        <v>0.1</v>
      </c>
      <c r="M298" s="14">
        <v>0.8</v>
      </c>
      <c r="N298" s="8">
        <v>0.7</v>
      </c>
      <c r="O298" s="14">
        <v>0.1</v>
      </c>
      <c r="P298" s="8">
        <v>0.9</v>
      </c>
      <c r="Q298" s="14">
        <v>258.8</v>
      </c>
      <c r="R298" s="8">
        <v>200.06</v>
      </c>
      <c r="S298" s="14">
        <v>257.49</v>
      </c>
      <c r="T298" s="8">
        <v>12.52</v>
      </c>
      <c r="U298" s="14">
        <v>13.72</v>
      </c>
      <c r="V298" s="4">
        <v>12.53</v>
      </c>
    </row>
    <row r="299" spans="2:22" x14ac:dyDescent="0.25">
      <c r="B299" s="16" t="s">
        <v>319</v>
      </c>
      <c r="C299" s="4">
        <v>0.9</v>
      </c>
      <c r="D299" s="8">
        <v>14.6</v>
      </c>
      <c r="E299" s="14">
        <v>4.5</v>
      </c>
      <c r="F299" s="8">
        <v>0.3</v>
      </c>
      <c r="G299" s="14">
        <v>3.5</v>
      </c>
      <c r="H299" s="8">
        <v>0.5</v>
      </c>
      <c r="I299" s="14">
        <v>0.2</v>
      </c>
      <c r="J299" s="8">
        <v>2.9</v>
      </c>
      <c r="K299" s="14">
        <v>0.8</v>
      </c>
      <c r="L299" s="8">
        <v>0.1</v>
      </c>
      <c r="M299" s="14">
        <v>1.4</v>
      </c>
      <c r="N299" s="8">
        <v>1.2</v>
      </c>
      <c r="O299" s="14">
        <v>0.2</v>
      </c>
      <c r="P299" s="8">
        <v>1.4</v>
      </c>
      <c r="Q299" s="14">
        <v>244.84</v>
      </c>
      <c r="R299" s="8">
        <v>189.83</v>
      </c>
      <c r="S299" s="14">
        <v>258.47000000000003</v>
      </c>
      <c r="T299" s="8">
        <v>12.8</v>
      </c>
      <c r="U299" s="14">
        <v>14.31</v>
      </c>
      <c r="V299" s="4">
        <v>12.72</v>
      </c>
    </row>
    <row r="300" spans="2:22" x14ac:dyDescent="0.25">
      <c r="B300" s="16" t="s">
        <v>320</v>
      </c>
      <c r="C300" s="4">
        <v>0.8</v>
      </c>
      <c r="D300" s="8">
        <v>8.1999999999999993</v>
      </c>
      <c r="E300" s="14">
        <v>4.5999999999999996</v>
      </c>
      <c r="F300" s="8">
        <v>0.2</v>
      </c>
      <c r="G300" s="14">
        <v>1.5</v>
      </c>
      <c r="H300" s="8">
        <v>0.2</v>
      </c>
      <c r="I300" s="14">
        <v>0.1</v>
      </c>
      <c r="J300" s="8">
        <v>1.5</v>
      </c>
      <c r="K300" s="14">
        <v>0.7</v>
      </c>
      <c r="L300" s="8">
        <v>0.1</v>
      </c>
      <c r="M300" s="14">
        <v>0.7</v>
      </c>
      <c r="N300" s="8">
        <v>0.7</v>
      </c>
      <c r="O300" s="14">
        <v>0.1</v>
      </c>
      <c r="P300" s="8">
        <v>0.6</v>
      </c>
      <c r="Q300" s="14">
        <v>337.16</v>
      </c>
      <c r="R300" s="8">
        <v>261.08</v>
      </c>
      <c r="S300" s="14">
        <v>257.82</v>
      </c>
      <c r="T300" s="8">
        <v>10.64</v>
      </c>
      <c r="U300" s="14">
        <v>11.43</v>
      </c>
      <c r="V300" s="4">
        <v>10.56</v>
      </c>
    </row>
    <row r="301" spans="2:22" x14ac:dyDescent="0.25">
      <c r="B301" s="16" t="s">
        <v>321</v>
      </c>
      <c r="C301" s="4">
        <v>0.8</v>
      </c>
      <c r="D301" s="8">
        <v>12.6</v>
      </c>
      <c r="E301" s="14">
        <v>4.4000000000000004</v>
      </c>
      <c r="F301" s="8">
        <v>0.3</v>
      </c>
      <c r="G301" s="14">
        <v>3</v>
      </c>
      <c r="H301" s="8">
        <v>0.6</v>
      </c>
      <c r="I301" s="14">
        <v>0.1</v>
      </c>
      <c r="J301" s="8">
        <v>2.2000000000000002</v>
      </c>
      <c r="K301" s="14">
        <v>0.5</v>
      </c>
      <c r="L301" s="8">
        <v>0.1</v>
      </c>
      <c r="M301" s="14">
        <v>0.9</v>
      </c>
      <c r="N301" s="8">
        <v>0.9</v>
      </c>
      <c r="O301" s="14">
        <v>0.2</v>
      </c>
      <c r="P301" s="8">
        <v>1</v>
      </c>
      <c r="Q301" s="14">
        <v>293.92</v>
      </c>
      <c r="R301" s="8">
        <v>227.13</v>
      </c>
      <c r="S301" s="14">
        <v>258.95</v>
      </c>
      <c r="T301" s="8">
        <v>10.95</v>
      </c>
      <c r="U301" s="14">
        <v>12.03</v>
      </c>
      <c r="V301" s="4">
        <v>10.93</v>
      </c>
    </row>
    <row r="302" spans="2:22" x14ac:dyDescent="0.25">
      <c r="B302" s="16" t="s">
        <v>322</v>
      </c>
      <c r="C302" s="4">
        <v>0.7</v>
      </c>
      <c r="D302" s="8">
        <v>7.6</v>
      </c>
      <c r="E302" s="14">
        <v>3.4</v>
      </c>
      <c r="F302" s="8">
        <v>0.2</v>
      </c>
      <c r="G302" s="14">
        <v>1.5</v>
      </c>
      <c r="H302" s="8">
        <v>0.2</v>
      </c>
      <c r="I302" s="14">
        <v>0.1</v>
      </c>
      <c r="J302" s="8">
        <v>1.3</v>
      </c>
      <c r="K302" s="14">
        <v>0.5</v>
      </c>
      <c r="L302" s="8">
        <v>0.1</v>
      </c>
      <c r="M302" s="14">
        <v>0.4</v>
      </c>
      <c r="N302" s="8">
        <v>0.6</v>
      </c>
      <c r="O302" s="14">
        <v>0</v>
      </c>
      <c r="P302" s="8">
        <v>0.3</v>
      </c>
      <c r="Q302" s="14">
        <v>340.94</v>
      </c>
      <c r="R302" s="8">
        <v>269.49</v>
      </c>
      <c r="S302" s="14">
        <v>258.60000000000002</v>
      </c>
      <c r="T302" s="8">
        <v>9.56</v>
      </c>
      <c r="U302" s="14">
        <v>10.199999999999999</v>
      </c>
      <c r="V302" s="4">
        <v>9.52</v>
      </c>
    </row>
    <row r="303" spans="2:22" x14ac:dyDescent="0.25">
      <c r="B303" s="16" t="s">
        <v>323</v>
      </c>
      <c r="C303" s="4">
        <v>1.2</v>
      </c>
      <c r="D303" s="8">
        <v>9.1</v>
      </c>
      <c r="E303" s="14">
        <v>2.9</v>
      </c>
      <c r="F303" s="8">
        <v>0.2</v>
      </c>
      <c r="G303" s="14">
        <v>1.7</v>
      </c>
      <c r="H303" s="8">
        <v>0.2</v>
      </c>
      <c r="I303" s="14">
        <v>0.1</v>
      </c>
      <c r="J303" s="8">
        <v>1.4</v>
      </c>
      <c r="K303" s="14">
        <v>0.4</v>
      </c>
      <c r="L303" s="8">
        <v>0</v>
      </c>
      <c r="M303" s="14">
        <v>0.7</v>
      </c>
      <c r="N303" s="8">
        <v>0.5</v>
      </c>
      <c r="O303" s="14">
        <v>0</v>
      </c>
      <c r="P303" s="8">
        <v>0.6</v>
      </c>
      <c r="Q303" s="14">
        <v>306.06</v>
      </c>
      <c r="R303" s="8">
        <v>237.47</v>
      </c>
      <c r="S303" s="14">
        <v>258.97000000000003</v>
      </c>
      <c r="T303" s="8">
        <v>11.69</v>
      </c>
      <c r="U303" s="14">
        <v>13.01</v>
      </c>
      <c r="V303" s="4">
        <v>11.52</v>
      </c>
    </row>
    <row r="304" spans="2:22" x14ac:dyDescent="0.25">
      <c r="B304" s="16" t="s">
        <v>324</v>
      </c>
      <c r="C304" s="4">
        <v>1</v>
      </c>
      <c r="D304" s="8">
        <v>10</v>
      </c>
      <c r="E304" s="14">
        <v>5.3</v>
      </c>
      <c r="F304" s="8">
        <v>0.5</v>
      </c>
      <c r="G304" s="14">
        <v>2.6</v>
      </c>
      <c r="H304" s="8">
        <v>0.1</v>
      </c>
      <c r="I304" s="14">
        <v>0.2</v>
      </c>
      <c r="J304" s="8">
        <v>2.4</v>
      </c>
      <c r="K304" s="14">
        <v>1</v>
      </c>
      <c r="L304" s="8">
        <v>0</v>
      </c>
      <c r="M304" s="14">
        <v>1.2</v>
      </c>
      <c r="N304" s="8">
        <v>1</v>
      </c>
      <c r="O304" s="14">
        <v>0.1</v>
      </c>
      <c r="P304" s="8">
        <v>0.7</v>
      </c>
      <c r="Q304" s="14">
        <v>269.92</v>
      </c>
      <c r="R304" s="8">
        <v>209.54</v>
      </c>
      <c r="S304" s="14">
        <v>259.58</v>
      </c>
      <c r="T304" s="8">
        <v>9.0299999999999994</v>
      </c>
      <c r="U304" s="14">
        <v>10.19</v>
      </c>
      <c r="V304" s="4">
        <v>9.0299999999999994</v>
      </c>
    </row>
    <row r="305" spans="2:22" x14ac:dyDescent="0.25">
      <c r="B305" s="16" t="s">
        <v>325</v>
      </c>
      <c r="C305" s="4">
        <v>0.7</v>
      </c>
      <c r="D305" s="8">
        <v>8.3000000000000007</v>
      </c>
      <c r="E305" s="14">
        <v>2.8</v>
      </c>
      <c r="F305" s="8">
        <v>0.3</v>
      </c>
      <c r="G305" s="14">
        <v>1.7</v>
      </c>
      <c r="H305" s="8">
        <v>0.4</v>
      </c>
      <c r="I305" s="14">
        <v>0.1</v>
      </c>
      <c r="J305" s="8">
        <v>1.6</v>
      </c>
      <c r="K305" s="14">
        <v>0.3</v>
      </c>
      <c r="L305" s="8">
        <v>0</v>
      </c>
      <c r="M305" s="14">
        <v>0.7</v>
      </c>
      <c r="N305" s="8">
        <v>0.6</v>
      </c>
      <c r="O305" s="14">
        <v>0.1</v>
      </c>
      <c r="P305" s="8">
        <v>0.6</v>
      </c>
      <c r="Q305" s="14">
        <v>333.74</v>
      </c>
      <c r="R305" s="8">
        <v>260.37</v>
      </c>
      <c r="S305" s="14">
        <v>260.07</v>
      </c>
      <c r="T305" s="8">
        <v>10.16</v>
      </c>
      <c r="U305" s="14">
        <v>11.04</v>
      </c>
      <c r="V305" s="4">
        <v>9.99</v>
      </c>
    </row>
    <row r="306" spans="2:22" x14ac:dyDescent="0.25">
      <c r="B306" s="16" t="s">
        <v>326</v>
      </c>
      <c r="C306" s="4">
        <v>1.2</v>
      </c>
      <c r="D306" s="8">
        <v>9.9</v>
      </c>
      <c r="E306" s="14">
        <v>5.4</v>
      </c>
      <c r="F306" s="8">
        <v>0.4</v>
      </c>
      <c r="G306" s="14">
        <v>2.4</v>
      </c>
      <c r="H306" s="8">
        <v>0.1</v>
      </c>
      <c r="I306" s="14">
        <v>0.2</v>
      </c>
      <c r="J306" s="8">
        <v>2.2999999999999998</v>
      </c>
      <c r="K306" s="14">
        <v>0.8</v>
      </c>
      <c r="L306" s="8">
        <v>0.1</v>
      </c>
      <c r="M306" s="14">
        <v>1</v>
      </c>
      <c r="N306" s="8">
        <v>0.9</v>
      </c>
      <c r="O306" s="14">
        <v>0.1</v>
      </c>
      <c r="P306" s="8">
        <v>0.6</v>
      </c>
      <c r="Q306" s="14">
        <v>272.02</v>
      </c>
      <c r="R306" s="8">
        <v>212.27</v>
      </c>
      <c r="S306" s="14">
        <v>260.39999999999998</v>
      </c>
      <c r="T306" s="8">
        <v>10.43</v>
      </c>
      <c r="U306" s="14">
        <v>11.37</v>
      </c>
      <c r="V306" s="4">
        <v>10.31</v>
      </c>
    </row>
    <row r="307" spans="2:22" x14ac:dyDescent="0.25">
      <c r="B307" s="16" t="s">
        <v>327</v>
      </c>
      <c r="C307" s="4">
        <v>1.1000000000000001</v>
      </c>
      <c r="D307" s="8">
        <v>8.4</v>
      </c>
      <c r="E307" s="14">
        <v>3.5</v>
      </c>
      <c r="F307" s="8">
        <v>0.4</v>
      </c>
      <c r="G307" s="14">
        <v>1.9</v>
      </c>
      <c r="H307" s="8">
        <v>0.4</v>
      </c>
      <c r="I307" s="14">
        <v>0.1</v>
      </c>
      <c r="J307" s="8">
        <v>1.4</v>
      </c>
      <c r="K307" s="14">
        <v>0.5</v>
      </c>
      <c r="L307" s="8">
        <v>0.2</v>
      </c>
      <c r="M307" s="14">
        <v>0.6</v>
      </c>
      <c r="N307" s="8">
        <v>0.7</v>
      </c>
      <c r="O307" s="14">
        <v>0.2</v>
      </c>
      <c r="P307" s="8">
        <v>0.5</v>
      </c>
      <c r="Q307" s="14">
        <v>315.66000000000003</v>
      </c>
      <c r="R307" s="8">
        <v>245.67</v>
      </c>
      <c r="S307" s="14">
        <v>259.31</v>
      </c>
      <c r="T307" s="8">
        <v>9.2899999999999991</v>
      </c>
      <c r="U307" s="14">
        <v>10.8</v>
      </c>
      <c r="V307" s="4">
        <v>9.3000000000000007</v>
      </c>
    </row>
    <row r="308" spans="2:22" x14ac:dyDescent="0.25">
      <c r="B308" s="16" t="s">
        <v>328</v>
      </c>
      <c r="C308" s="4">
        <v>0.8</v>
      </c>
      <c r="D308" s="8">
        <v>7.9</v>
      </c>
      <c r="E308" s="14">
        <v>2.7</v>
      </c>
      <c r="F308" s="8">
        <v>0.2</v>
      </c>
      <c r="G308" s="14">
        <v>1.8</v>
      </c>
      <c r="H308" s="8">
        <v>0.4</v>
      </c>
      <c r="I308" s="14">
        <v>0.1</v>
      </c>
      <c r="J308" s="8">
        <v>1.5</v>
      </c>
      <c r="K308" s="14">
        <v>0.5</v>
      </c>
      <c r="L308" s="8">
        <v>0.1</v>
      </c>
      <c r="M308" s="14">
        <v>0.7</v>
      </c>
      <c r="N308" s="8">
        <v>0.4</v>
      </c>
      <c r="O308" s="14">
        <v>0</v>
      </c>
      <c r="P308" s="8">
        <v>0.6</v>
      </c>
      <c r="Q308" s="14">
        <v>313.62</v>
      </c>
      <c r="R308" s="8">
        <v>243.88</v>
      </c>
      <c r="S308" s="14">
        <v>259.27999999999997</v>
      </c>
      <c r="T308" s="8">
        <v>10.46</v>
      </c>
      <c r="U308" s="14">
        <v>11.42</v>
      </c>
      <c r="V308" s="4">
        <v>10.33</v>
      </c>
    </row>
    <row r="309" spans="2:22" x14ac:dyDescent="0.25">
      <c r="B309" s="16" t="s">
        <v>329</v>
      </c>
      <c r="C309" s="4">
        <v>1.3</v>
      </c>
      <c r="D309" s="8">
        <v>11.5</v>
      </c>
      <c r="E309" s="14">
        <v>4.3</v>
      </c>
      <c r="F309" s="8">
        <v>0.5</v>
      </c>
      <c r="G309" s="14">
        <v>2.8</v>
      </c>
      <c r="H309" s="8">
        <v>0.5</v>
      </c>
      <c r="I309" s="14">
        <v>0.1</v>
      </c>
      <c r="J309" s="8">
        <v>2.2000000000000002</v>
      </c>
      <c r="K309" s="14">
        <v>0.6</v>
      </c>
      <c r="L309" s="8">
        <v>0.2</v>
      </c>
      <c r="M309" s="14">
        <v>0.9</v>
      </c>
      <c r="N309" s="8">
        <v>0.9</v>
      </c>
      <c r="O309" s="14">
        <v>0.2</v>
      </c>
      <c r="P309" s="8">
        <v>1</v>
      </c>
      <c r="Q309" s="14">
        <v>288.2</v>
      </c>
      <c r="R309" s="8">
        <v>223.9</v>
      </c>
      <c r="S309" s="14">
        <v>259.44</v>
      </c>
      <c r="T309" s="8">
        <v>10.33</v>
      </c>
      <c r="U309" s="14">
        <v>11.73</v>
      </c>
      <c r="V309" s="4">
        <v>10.28</v>
      </c>
    </row>
    <row r="310" spans="2:22" x14ac:dyDescent="0.25">
      <c r="B310" s="16" t="s">
        <v>330</v>
      </c>
      <c r="C310" s="4">
        <v>0.9</v>
      </c>
      <c r="D310" s="8">
        <v>9.3000000000000007</v>
      </c>
      <c r="E310" s="14">
        <v>3</v>
      </c>
      <c r="F310" s="8">
        <v>0.2</v>
      </c>
      <c r="G310" s="14">
        <v>2</v>
      </c>
      <c r="H310" s="8">
        <v>0.4</v>
      </c>
      <c r="I310" s="14">
        <v>0</v>
      </c>
      <c r="J310" s="8">
        <v>1.6</v>
      </c>
      <c r="K310" s="14">
        <v>0.4</v>
      </c>
      <c r="L310" s="8">
        <v>0.1</v>
      </c>
      <c r="M310" s="14">
        <v>0.7</v>
      </c>
      <c r="N310" s="8">
        <v>0.5</v>
      </c>
      <c r="O310" s="14">
        <v>0.1</v>
      </c>
      <c r="P310" s="8">
        <v>0.6</v>
      </c>
      <c r="Q310" s="14">
        <v>366.02</v>
      </c>
      <c r="R310" s="8">
        <v>284.82</v>
      </c>
      <c r="S310" s="14">
        <v>259.35000000000002</v>
      </c>
      <c r="T310" s="8">
        <v>8.9</v>
      </c>
      <c r="U310" s="14">
        <v>9.76</v>
      </c>
      <c r="V310" s="4">
        <v>8.6199999999999992</v>
      </c>
    </row>
    <row r="311" spans="2:22" x14ac:dyDescent="0.25">
      <c r="B311" s="16" t="s">
        <v>331</v>
      </c>
      <c r="C311" s="4">
        <v>0.8</v>
      </c>
      <c r="D311" s="8">
        <v>8.3000000000000007</v>
      </c>
      <c r="E311" s="14">
        <v>3.2</v>
      </c>
      <c r="F311" s="8">
        <v>0.2</v>
      </c>
      <c r="G311" s="14">
        <v>1.9</v>
      </c>
      <c r="H311" s="8">
        <v>0.2</v>
      </c>
      <c r="I311" s="14">
        <v>0</v>
      </c>
      <c r="J311" s="8">
        <v>1.3</v>
      </c>
      <c r="K311" s="14">
        <v>0.6</v>
      </c>
      <c r="L311" s="8">
        <v>0.1</v>
      </c>
      <c r="M311" s="14">
        <v>0.2</v>
      </c>
      <c r="N311" s="8">
        <v>0.7</v>
      </c>
      <c r="O311" s="14">
        <v>0.1</v>
      </c>
      <c r="P311" s="8">
        <v>0.4</v>
      </c>
      <c r="Q311" s="14">
        <v>348.08</v>
      </c>
      <c r="R311" s="8">
        <v>268.23</v>
      </c>
      <c r="S311" s="14">
        <v>258.16000000000003</v>
      </c>
      <c r="T311" s="8">
        <v>8.7799999999999994</v>
      </c>
      <c r="U311" s="14">
        <v>9.66</v>
      </c>
      <c r="V311" s="4">
        <v>8.68</v>
      </c>
    </row>
    <row r="312" spans="2:22" x14ac:dyDescent="0.25">
      <c r="B312" s="16" t="s">
        <v>332</v>
      </c>
      <c r="C312" s="4">
        <v>1</v>
      </c>
      <c r="D312" s="8">
        <v>10</v>
      </c>
      <c r="E312" s="14">
        <v>6</v>
      </c>
      <c r="F312" s="8">
        <v>0.4</v>
      </c>
      <c r="G312" s="14">
        <v>2.5</v>
      </c>
      <c r="H312" s="8">
        <v>0.1</v>
      </c>
      <c r="I312" s="14">
        <v>0.1</v>
      </c>
      <c r="J312" s="8">
        <v>2.1</v>
      </c>
      <c r="K312" s="14">
        <v>1</v>
      </c>
      <c r="L312" s="8">
        <v>0.2</v>
      </c>
      <c r="M312" s="14">
        <v>0.6</v>
      </c>
      <c r="N312" s="8">
        <v>0.8</v>
      </c>
      <c r="O312" s="14">
        <v>0.2</v>
      </c>
      <c r="P312" s="8">
        <v>0.7</v>
      </c>
      <c r="Q312" s="14">
        <v>310.56</v>
      </c>
      <c r="R312" s="8">
        <v>238.59</v>
      </c>
      <c r="S312" s="14">
        <v>258.67</v>
      </c>
      <c r="T312" s="8">
        <v>8.9700000000000006</v>
      </c>
      <c r="U312" s="14">
        <v>10.33</v>
      </c>
      <c r="V312" s="4">
        <v>8.92</v>
      </c>
    </row>
    <row r="313" spans="2:22" x14ac:dyDescent="0.25">
      <c r="B313" s="16" t="s">
        <v>333</v>
      </c>
      <c r="C313" s="4">
        <v>1</v>
      </c>
      <c r="D313" s="8">
        <v>8.8000000000000007</v>
      </c>
      <c r="E313" s="14">
        <v>5.2</v>
      </c>
      <c r="F313" s="8">
        <v>0.3</v>
      </c>
      <c r="G313" s="14">
        <v>2.1</v>
      </c>
      <c r="H313" s="8">
        <v>0.1</v>
      </c>
      <c r="I313" s="14">
        <v>0.1</v>
      </c>
      <c r="J313" s="8">
        <v>1.8</v>
      </c>
      <c r="K313" s="14">
        <v>0.8</v>
      </c>
      <c r="L313" s="8">
        <v>0.1</v>
      </c>
      <c r="M313" s="14">
        <v>0.6</v>
      </c>
      <c r="N313" s="8">
        <v>0.7</v>
      </c>
      <c r="O313" s="14">
        <v>0.1</v>
      </c>
      <c r="P313" s="8">
        <v>0.6</v>
      </c>
      <c r="Q313" s="14">
        <v>331.12</v>
      </c>
      <c r="R313" s="8">
        <v>256.68</v>
      </c>
      <c r="S313" s="14">
        <v>258.48</v>
      </c>
      <c r="T313" s="8">
        <v>9.4600000000000009</v>
      </c>
      <c r="U313" s="14">
        <v>11.22</v>
      </c>
      <c r="V313" s="4">
        <v>9.84</v>
      </c>
    </row>
    <row r="314" spans="2:22" x14ac:dyDescent="0.25">
      <c r="B314" s="16" t="s">
        <v>334</v>
      </c>
      <c r="C314" s="4">
        <v>1.1000000000000001</v>
      </c>
      <c r="D314" s="8">
        <v>8.6999999999999993</v>
      </c>
      <c r="E314" s="14">
        <v>3.6</v>
      </c>
      <c r="F314" s="8">
        <v>0.4</v>
      </c>
      <c r="G314" s="14">
        <v>2.2999999999999998</v>
      </c>
      <c r="H314" s="8">
        <v>0.1</v>
      </c>
      <c r="I314" s="14">
        <v>0.1</v>
      </c>
      <c r="J314" s="8">
        <v>2</v>
      </c>
      <c r="K314" s="14">
        <v>0.8</v>
      </c>
      <c r="L314" s="8">
        <v>0</v>
      </c>
      <c r="M314" s="14">
        <v>0.7</v>
      </c>
      <c r="N314" s="8">
        <v>0.6</v>
      </c>
      <c r="O314" s="14">
        <v>0.2</v>
      </c>
      <c r="P314" s="8">
        <v>0.5</v>
      </c>
      <c r="Q314" s="14">
        <v>349.2</v>
      </c>
      <c r="R314" s="8">
        <v>268.10000000000002</v>
      </c>
      <c r="S314" s="14">
        <v>258.22000000000003</v>
      </c>
      <c r="T314" s="8">
        <v>8.44</v>
      </c>
      <c r="U314" s="14">
        <v>9.76</v>
      </c>
      <c r="V314" s="4">
        <v>8.26</v>
      </c>
    </row>
    <row r="315" spans="2:22" x14ac:dyDescent="0.25">
      <c r="B315" s="16" t="s">
        <v>335</v>
      </c>
      <c r="C315" s="4">
        <v>1</v>
      </c>
      <c r="D315" s="8">
        <v>8.6</v>
      </c>
      <c r="E315" s="14">
        <v>4</v>
      </c>
      <c r="F315" s="8">
        <v>0.4</v>
      </c>
      <c r="G315" s="14">
        <v>2.1</v>
      </c>
      <c r="H315" s="8">
        <v>0.2</v>
      </c>
      <c r="I315" s="14">
        <v>0.1</v>
      </c>
      <c r="J315" s="8">
        <v>1.7</v>
      </c>
      <c r="K315" s="14">
        <v>0.9</v>
      </c>
      <c r="L315" s="8">
        <v>0.1</v>
      </c>
      <c r="M315" s="14">
        <v>0.7</v>
      </c>
      <c r="N315" s="8">
        <v>0.9</v>
      </c>
      <c r="O315" s="14">
        <v>0.1</v>
      </c>
      <c r="P315" s="8">
        <v>0.5</v>
      </c>
      <c r="Q315" s="14">
        <v>314.12</v>
      </c>
      <c r="R315" s="8">
        <v>243.81</v>
      </c>
      <c r="S315" s="14">
        <v>258.3</v>
      </c>
      <c r="T315" s="8">
        <v>9.23</v>
      </c>
      <c r="U315" s="14">
        <v>10.76</v>
      </c>
      <c r="V315" s="4">
        <v>9.23</v>
      </c>
    </row>
    <row r="316" spans="2:22" x14ac:dyDescent="0.25">
      <c r="B316" s="16" t="s">
        <v>336</v>
      </c>
      <c r="C316" s="4">
        <v>0.9</v>
      </c>
      <c r="D316" s="8">
        <v>7.3</v>
      </c>
      <c r="E316" s="14">
        <v>5.8</v>
      </c>
      <c r="F316" s="8">
        <v>0.3</v>
      </c>
      <c r="G316" s="14">
        <v>1.9</v>
      </c>
      <c r="H316" s="8">
        <v>0.1</v>
      </c>
      <c r="I316" s="14">
        <v>0.1</v>
      </c>
      <c r="J316" s="8">
        <v>2.1</v>
      </c>
      <c r="K316" s="14">
        <v>0.9</v>
      </c>
      <c r="L316" s="8">
        <v>0</v>
      </c>
      <c r="M316" s="14">
        <v>0.7</v>
      </c>
      <c r="N316" s="8">
        <v>0.9</v>
      </c>
      <c r="O316" s="14">
        <v>0</v>
      </c>
      <c r="P316" s="8">
        <v>0.6</v>
      </c>
      <c r="Q316" s="14">
        <v>393</v>
      </c>
      <c r="R316" s="8">
        <v>304.43</v>
      </c>
      <c r="S316" s="14">
        <v>258.82</v>
      </c>
      <c r="T316" s="8">
        <v>8.58</v>
      </c>
      <c r="U316" s="14">
        <v>8.9499999999999993</v>
      </c>
      <c r="V316" s="4">
        <v>8.0500000000000007</v>
      </c>
    </row>
    <row r="317" spans="2:22" x14ac:dyDescent="0.25">
      <c r="B317" s="16" t="s">
        <v>337</v>
      </c>
      <c r="C317" s="4">
        <v>0.9</v>
      </c>
      <c r="D317" s="8">
        <v>6.5</v>
      </c>
      <c r="E317" s="14">
        <v>3.9</v>
      </c>
      <c r="F317" s="8">
        <v>0.3</v>
      </c>
      <c r="G317" s="14">
        <v>1.5</v>
      </c>
      <c r="H317" s="8">
        <v>0</v>
      </c>
      <c r="I317" s="14">
        <v>0.1</v>
      </c>
      <c r="J317" s="8">
        <v>1.2</v>
      </c>
      <c r="K317" s="14">
        <v>0.8</v>
      </c>
      <c r="L317" s="8">
        <v>0.1</v>
      </c>
      <c r="M317" s="14">
        <v>0.4</v>
      </c>
      <c r="N317" s="8">
        <v>0.7</v>
      </c>
      <c r="O317" s="14">
        <v>0.1</v>
      </c>
      <c r="P317" s="8">
        <v>0.3</v>
      </c>
      <c r="Q317" s="14">
        <v>405.74</v>
      </c>
      <c r="R317" s="8">
        <v>316.70999999999998</v>
      </c>
      <c r="S317" s="14">
        <v>259.14</v>
      </c>
      <c r="T317" s="8">
        <v>7.73</v>
      </c>
      <c r="U317" s="14">
        <v>8.6999999999999993</v>
      </c>
      <c r="V317" s="4">
        <v>7.53</v>
      </c>
    </row>
    <row r="318" spans="2:22" x14ac:dyDescent="0.25">
      <c r="B318" s="16" t="s">
        <v>338</v>
      </c>
      <c r="C318" s="4">
        <v>0.9</v>
      </c>
      <c r="D318" s="8">
        <v>6.8</v>
      </c>
      <c r="E318" s="14">
        <v>3.6</v>
      </c>
      <c r="F318" s="8">
        <v>0.2</v>
      </c>
      <c r="G318" s="14">
        <v>1.1000000000000001</v>
      </c>
      <c r="H318" s="8">
        <v>0.1</v>
      </c>
      <c r="I318" s="14">
        <v>0.1</v>
      </c>
      <c r="J318" s="8">
        <v>1.1000000000000001</v>
      </c>
      <c r="K318" s="14">
        <v>0.7</v>
      </c>
      <c r="L318" s="8">
        <v>0.1</v>
      </c>
      <c r="M318" s="14">
        <v>0.3</v>
      </c>
      <c r="N318" s="8">
        <v>0.5</v>
      </c>
      <c r="O318" s="14">
        <v>0.1</v>
      </c>
      <c r="P318" s="8">
        <v>0.3</v>
      </c>
      <c r="Q318" s="14">
        <v>401.78</v>
      </c>
      <c r="R318" s="8">
        <v>310.95</v>
      </c>
      <c r="S318" s="14">
        <v>258.81</v>
      </c>
      <c r="T318" s="8">
        <v>7.97</v>
      </c>
      <c r="U318" s="14">
        <v>8.66</v>
      </c>
      <c r="V318" s="4">
        <v>7.8</v>
      </c>
    </row>
    <row r="319" spans="2:22" x14ac:dyDescent="0.25">
      <c r="B319" s="16" t="s">
        <v>339</v>
      </c>
      <c r="C319" s="4">
        <v>1</v>
      </c>
      <c r="D319" s="8">
        <v>7.4</v>
      </c>
      <c r="E319" s="14">
        <v>3.1</v>
      </c>
      <c r="F319" s="8">
        <v>0.2</v>
      </c>
      <c r="G319" s="14">
        <v>1.6</v>
      </c>
      <c r="H319" s="8">
        <v>0.1</v>
      </c>
      <c r="I319" s="14">
        <v>0.1</v>
      </c>
      <c r="J319" s="8">
        <v>1.4</v>
      </c>
      <c r="K319" s="14">
        <v>0.7</v>
      </c>
      <c r="L319" s="8">
        <v>0</v>
      </c>
      <c r="M319" s="14">
        <v>0.5</v>
      </c>
      <c r="N319" s="8">
        <v>0.5</v>
      </c>
      <c r="O319" s="14">
        <v>0</v>
      </c>
      <c r="P319" s="8">
        <v>0.4</v>
      </c>
      <c r="Q319" s="14">
        <v>315.82</v>
      </c>
      <c r="R319" s="8">
        <v>247.63</v>
      </c>
      <c r="S319" s="14">
        <v>261.08</v>
      </c>
      <c r="T319" s="8">
        <v>8.7200000000000006</v>
      </c>
      <c r="U319" s="14">
        <v>9.94</v>
      </c>
      <c r="V319" s="4">
        <v>8.67</v>
      </c>
    </row>
    <row r="320" spans="2:22" x14ac:dyDescent="0.25">
      <c r="B320" s="16" t="s">
        <v>340</v>
      </c>
      <c r="C320" s="4">
        <v>1.2</v>
      </c>
      <c r="D320" s="8">
        <v>12.5</v>
      </c>
      <c r="E320" s="14">
        <v>4.2</v>
      </c>
      <c r="F320" s="8">
        <v>0.2</v>
      </c>
      <c r="G320" s="14">
        <v>3</v>
      </c>
      <c r="H320" s="8">
        <v>0.4</v>
      </c>
      <c r="I320" s="14">
        <v>0.2</v>
      </c>
      <c r="J320" s="8">
        <v>2.2999999999999998</v>
      </c>
      <c r="K320" s="14">
        <v>0.7</v>
      </c>
      <c r="L320" s="8">
        <v>0.1</v>
      </c>
      <c r="M320" s="14">
        <v>1</v>
      </c>
      <c r="N320" s="8">
        <v>0.9</v>
      </c>
      <c r="O320" s="14">
        <v>0.1</v>
      </c>
      <c r="P320" s="8">
        <v>1.1000000000000001</v>
      </c>
      <c r="Q320" s="14">
        <v>273.92</v>
      </c>
      <c r="R320" s="8">
        <v>215.04</v>
      </c>
      <c r="S320" s="14">
        <v>260.93</v>
      </c>
      <c r="T320" s="8">
        <v>12.31</v>
      </c>
      <c r="U320" s="14">
        <v>13.81</v>
      </c>
      <c r="V320" s="4">
        <v>11.76</v>
      </c>
    </row>
    <row r="321" spans="2:22" x14ac:dyDescent="0.25">
      <c r="B321" s="16" t="s">
        <v>341</v>
      </c>
      <c r="C321" s="4">
        <v>1</v>
      </c>
      <c r="D321" s="8">
        <v>10.3</v>
      </c>
      <c r="E321" s="14">
        <v>3.5</v>
      </c>
      <c r="F321" s="8">
        <v>0.3</v>
      </c>
      <c r="G321" s="14">
        <v>2.2999999999999998</v>
      </c>
      <c r="H321" s="8">
        <v>0.3</v>
      </c>
      <c r="I321" s="14">
        <v>0.1</v>
      </c>
      <c r="J321" s="8">
        <v>1.9</v>
      </c>
      <c r="K321" s="14">
        <v>0.5</v>
      </c>
      <c r="L321" s="8">
        <v>0</v>
      </c>
      <c r="M321" s="14">
        <v>0.8</v>
      </c>
      <c r="N321" s="8">
        <v>0.6</v>
      </c>
      <c r="O321" s="14">
        <v>0</v>
      </c>
      <c r="P321" s="8">
        <v>0.8</v>
      </c>
      <c r="Q321" s="14">
        <v>327.62</v>
      </c>
      <c r="R321" s="8">
        <v>255.47</v>
      </c>
      <c r="S321" s="14">
        <v>260.57</v>
      </c>
      <c r="T321" s="8">
        <v>11.38</v>
      </c>
      <c r="U321" s="14">
        <v>12.03</v>
      </c>
      <c r="V321" s="4">
        <v>10.68</v>
      </c>
    </row>
    <row r="322" spans="2:22" x14ac:dyDescent="0.25">
      <c r="B322" s="16" t="s">
        <v>342</v>
      </c>
      <c r="C322" s="4">
        <v>1.5</v>
      </c>
      <c r="D322" s="8">
        <v>13.2</v>
      </c>
      <c r="E322" s="14">
        <v>3.7</v>
      </c>
      <c r="F322" s="8">
        <v>0.4</v>
      </c>
      <c r="G322" s="14">
        <v>2.8</v>
      </c>
      <c r="H322" s="8">
        <v>0.3</v>
      </c>
      <c r="I322" s="14">
        <v>0.2</v>
      </c>
      <c r="J322" s="8">
        <v>2.1</v>
      </c>
      <c r="K322" s="14">
        <v>0.5</v>
      </c>
      <c r="L322" s="8">
        <v>0.2</v>
      </c>
      <c r="M322" s="14">
        <v>0.8</v>
      </c>
      <c r="N322" s="8">
        <v>0.7</v>
      </c>
      <c r="O322" s="14">
        <v>0.3</v>
      </c>
      <c r="P322" s="8">
        <v>0.9</v>
      </c>
      <c r="Q322" s="14">
        <v>250.76</v>
      </c>
      <c r="R322" s="8">
        <v>193.96</v>
      </c>
      <c r="S322" s="14">
        <v>259.02</v>
      </c>
      <c r="T322" s="8">
        <v>13.19</v>
      </c>
      <c r="U322" s="14">
        <v>14.33</v>
      </c>
      <c r="V322" s="4">
        <v>12.63</v>
      </c>
    </row>
    <row r="323" spans="2:22" x14ac:dyDescent="0.25">
      <c r="B323" s="16" t="s">
        <v>343</v>
      </c>
      <c r="C323" s="4">
        <v>0.9</v>
      </c>
      <c r="D323" s="8">
        <v>7</v>
      </c>
      <c r="E323" s="14">
        <v>3.2</v>
      </c>
      <c r="F323" s="8">
        <v>0.3</v>
      </c>
      <c r="G323" s="14">
        <v>1.3</v>
      </c>
      <c r="H323" s="8">
        <v>0</v>
      </c>
      <c r="I323" s="14">
        <v>0</v>
      </c>
      <c r="J323" s="8">
        <v>1.2</v>
      </c>
      <c r="K323" s="14">
        <v>0.7</v>
      </c>
      <c r="L323" s="8">
        <v>0.1</v>
      </c>
      <c r="M323" s="14">
        <v>0.3</v>
      </c>
      <c r="N323" s="8">
        <v>0.5</v>
      </c>
      <c r="O323" s="14">
        <v>0.1</v>
      </c>
      <c r="P323" s="8">
        <v>0.3</v>
      </c>
      <c r="Q323" s="14">
        <v>362.06</v>
      </c>
      <c r="R323" s="8">
        <v>280.39</v>
      </c>
      <c r="S323" s="14">
        <v>259.20999999999998</v>
      </c>
      <c r="T323" s="8">
        <v>8.5500000000000007</v>
      </c>
      <c r="U323" s="14">
        <v>9.4600000000000009</v>
      </c>
      <c r="V323" s="4">
        <v>8.19</v>
      </c>
    </row>
    <row r="324" spans="2:22" x14ac:dyDescent="0.25">
      <c r="B324" s="16" t="s">
        <v>344</v>
      </c>
      <c r="C324" s="4">
        <v>1.3</v>
      </c>
      <c r="D324" s="8">
        <v>8.1999999999999993</v>
      </c>
      <c r="E324" s="14">
        <v>3.5</v>
      </c>
      <c r="F324" s="8">
        <v>0.4</v>
      </c>
      <c r="G324" s="14">
        <v>2.1</v>
      </c>
      <c r="H324" s="8">
        <v>0.1</v>
      </c>
      <c r="I324" s="14">
        <v>0</v>
      </c>
      <c r="J324" s="8">
        <v>1.5</v>
      </c>
      <c r="K324" s="14">
        <v>0.7</v>
      </c>
      <c r="L324" s="8">
        <v>0.1</v>
      </c>
      <c r="M324" s="14">
        <v>0.5</v>
      </c>
      <c r="N324" s="8">
        <v>0.8</v>
      </c>
      <c r="O324" s="14">
        <v>0.1</v>
      </c>
      <c r="P324" s="8">
        <v>0.3</v>
      </c>
      <c r="Q324" s="14">
        <v>322.33999999999997</v>
      </c>
      <c r="R324" s="8">
        <v>251.34</v>
      </c>
      <c r="S324" s="14">
        <v>259.49</v>
      </c>
      <c r="T324" s="8">
        <v>9.26</v>
      </c>
      <c r="U324" s="14">
        <v>10.49</v>
      </c>
      <c r="V324" s="4">
        <v>9.07</v>
      </c>
    </row>
    <row r="325" spans="2:22" x14ac:dyDescent="0.25">
      <c r="B325" s="16" t="s">
        <v>345</v>
      </c>
      <c r="C325" s="4">
        <v>1.3</v>
      </c>
      <c r="D325" s="8">
        <v>9.1</v>
      </c>
      <c r="E325" s="14">
        <v>5.7</v>
      </c>
      <c r="F325" s="8">
        <v>0.5</v>
      </c>
      <c r="G325" s="14">
        <v>2.2999999999999998</v>
      </c>
      <c r="H325" s="8">
        <v>0.2</v>
      </c>
      <c r="I325" s="14">
        <v>0.1</v>
      </c>
      <c r="J325" s="8">
        <v>2.2000000000000002</v>
      </c>
      <c r="K325" s="14">
        <v>1</v>
      </c>
      <c r="L325" s="8">
        <v>0.2</v>
      </c>
      <c r="M325" s="14">
        <v>0.6</v>
      </c>
      <c r="N325" s="8">
        <v>1</v>
      </c>
      <c r="O325" s="14">
        <v>0.3</v>
      </c>
      <c r="P325" s="8">
        <v>0.7</v>
      </c>
      <c r="Q325" s="14">
        <v>280.12</v>
      </c>
      <c r="R325" s="8">
        <v>218.42</v>
      </c>
      <c r="S325" s="14">
        <v>259.86</v>
      </c>
      <c r="T325" s="8">
        <v>9.83</v>
      </c>
      <c r="U325" s="14">
        <v>10.76</v>
      </c>
      <c r="V325" s="4">
        <v>9.6300000000000008</v>
      </c>
    </row>
    <row r="326" spans="2:22" x14ac:dyDescent="0.25">
      <c r="B326" s="16" t="s">
        <v>346</v>
      </c>
      <c r="C326" s="4">
        <v>1</v>
      </c>
      <c r="D326" s="8">
        <v>7.4</v>
      </c>
      <c r="E326" s="14">
        <v>4.2</v>
      </c>
      <c r="F326" s="8">
        <v>0.2</v>
      </c>
      <c r="G326" s="14">
        <v>1.7</v>
      </c>
      <c r="H326" s="8">
        <v>0</v>
      </c>
      <c r="I326" s="14">
        <v>0.1</v>
      </c>
      <c r="J326" s="8">
        <v>1.6</v>
      </c>
      <c r="K326" s="14">
        <v>0.9</v>
      </c>
      <c r="L326" s="8">
        <v>0.1</v>
      </c>
      <c r="M326" s="14">
        <v>0.5</v>
      </c>
      <c r="N326" s="8">
        <v>0.8</v>
      </c>
      <c r="O326" s="14">
        <v>0.1</v>
      </c>
      <c r="P326" s="8">
        <v>0.5</v>
      </c>
      <c r="Q326" s="14">
        <v>379.9</v>
      </c>
      <c r="R326" s="8">
        <v>295.64</v>
      </c>
      <c r="S326" s="14">
        <v>258.5</v>
      </c>
      <c r="T326" s="8">
        <v>7.33</v>
      </c>
      <c r="U326" s="14">
        <v>8.1300000000000008</v>
      </c>
      <c r="V326" s="4">
        <v>7.01</v>
      </c>
    </row>
    <row r="327" spans="2:22" x14ac:dyDescent="0.25">
      <c r="B327" s="16" t="s">
        <v>347</v>
      </c>
      <c r="C327" s="4">
        <v>1.3</v>
      </c>
      <c r="D327" s="8">
        <v>7.6</v>
      </c>
      <c r="E327" s="14">
        <v>3.9</v>
      </c>
      <c r="F327" s="8">
        <v>0.3</v>
      </c>
      <c r="G327" s="14">
        <v>1.7</v>
      </c>
      <c r="H327" s="8">
        <v>0.2</v>
      </c>
      <c r="I327" s="14">
        <v>0.1</v>
      </c>
      <c r="J327" s="8">
        <v>1.6</v>
      </c>
      <c r="K327" s="14">
        <v>0.9</v>
      </c>
      <c r="L327" s="8">
        <v>0.1</v>
      </c>
      <c r="M327" s="14">
        <v>0.5</v>
      </c>
      <c r="N327" s="8">
        <v>0.8</v>
      </c>
      <c r="O327" s="14">
        <v>0</v>
      </c>
      <c r="P327" s="8">
        <v>0.4</v>
      </c>
      <c r="Q327" s="14">
        <v>287.5</v>
      </c>
      <c r="R327" s="8">
        <v>213.59</v>
      </c>
      <c r="S327" s="14">
        <v>260.3</v>
      </c>
      <c r="T327" s="8">
        <v>9.27</v>
      </c>
      <c r="U327" s="14">
        <v>10.32</v>
      </c>
      <c r="V327" s="4">
        <v>8.93</v>
      </c>
    </row>
    <row r="328" spans="2:22" x14ac:dyDescent="0.25">
      <c r="B328" s="16" t="s">
        <v>348</v>
      </c>
      <c r="C328" s="4">
        <v>0.7</v>
      </c>
      <c r="D328" s="8">
        <v>9.1999999999999993</v>
      </c>
      <c r="E328" s="14">
        <v>4.8</v>
      </c>
      <c r="F328" s="8">
        <v>0.3</v>
      </c>
      <c r="G328" s="14">
        <v>2</v>
      </c>
      <c r="H328" s="8">
        <v>0.2</v>
      </c>
      <c r="I328" s="14">
        <v>0.1</v>
      </c>
      <c r="J328" s="8">
        <v>1.7</v>
      </c>
      <c r="K328" s="14">
        <v>1.3</v>
      </c>
      <c r="L328" s="8">
        <v>0.1</v>
      </c>
      <c r="M328" s="14">
        <v>0.7</v>
      </c>
      <c r="N328" s="8">
        <v>1.1000000000000001</v>
      </c>
      <c r="O328" s="14">
        <v>0.1</v>
      </c>
      <c r="P328" s="8">
        <v>0.6</v>
      </c>
      <c r="Q328" s="14">
        <v>350.68</v>
      </c>
      <c r="R328" s="8">
        <v>272.37</v>
      </c>
      <c r="S328" s="14">
        <v>258.76</v>
      </c>
      <c r="T328" s="8">
        <v>9.81</v>
      </c>
      <c r="U328" s="14">
        <v>10.5</v>
      </c>
      <c r="V328" s="4">
        <v>9.2200000000000006</v>
      </c>
    </row>
    <row r="329" spans="2:22" x14ac:dyDescent="0.25">
      <c r="B329" s="16" t="s">
        <v>349</v>
      </c>
      <c r="C329" s="4">
        <v>0.6</v>
      </c>
      <c r="D329" s="8">
        <v>5.7</v>
      </c>
      <c r="E329" s="14">
        <v>4.8</v>
      </c>
      <c r="F329" s="8">
        <v>0.3</v>
      </c>
      <c r="G329" s="14">
        <v>2.2000000000000002</v>
      </c>
      <c r="H329" s="8">
        <v>0.8</v>
      </c>
      <c r="I329" s="14">
        <v>0.1</v>
      </c>
      <c r="J329" s="8">
        <v>0.7</v>
      </c>
      <c r="K329" s="14">
        <v>0.3</v>
      </c>
      <c r="L329" s="8">
        <v>0.1</v>
      </c>
      <c r="M329" s="14">
        <v>0.4</v>
      </c>
      <c r="N329" s="8">
        <v>0.2</v>
      </c>
      <c r="O329" s="14">
        <v>0.1</v>
      </c>
      <c r="P329" s="8">
        <v>0.3</v>
      </c>
      <c r="Q329" s="14">
        <v>427.14</v>
      </c>
      <c r="R329" s="8">
        <v>331.44</v>
      </c>
      <c r="S329" s="14">
        <v>258.27</v>
      </c>
      <c r="T329" s="8">
        <v>7.97</v>
      </c>
      <c r="U329" s="14">
        <v>7.93</v>
      </c>
      <c r="V329" s="4">
        <v>7.81</v>
      </c>
    </row>
    <row r="330" spans="2:22" x14ac:dyDescent="0.25">
      <c r="B330" s="16" t="s">
        <v>350</v>
      </c>
      <c r="C330" s="4">
        <v>0.6</v>
      </c>
      <c r="D330" s="8">
        <v>10.6</v>
      </c>
      <c r="E330" s="14">
        <v>5.2</v>
      </c>
      <c r="F330" s="8">
        <v>0.3</v>
      </c>
      <c r="G330" s="14">
        <v>2.9</v>
      </c>
      <c r="H330" s="8">
        <v>1.3</v>
      </c>
      <c r="I330" s="14">
        <v>0.6</v>
      </c>
      <c r="J330" s="8">
        <v>1.3</v>
      </c>
      <c r="K330" s="14">
        <v>0.8</v>
      </c>
      <c r="L330" s="8">
        <v>0.2</v>
      </c>
      <c r="M330" s="14">
        <v>0.4</v>
      </c>
      <c r="N330" s="8">
        <v>0.3</v>
      </c>
      <c r="O330" s="14">
        <v>0.1</v>
      </c>
      <c r="P330" s="8">
        <v>0.3</v>
      </c>
      <c r="Q330" s="14">
        <v>388.52</v>
      </c>
      <c r="R330" s="8">
        <v>297.87</v>
      </c>
      <c r="S330" s="14">
        <v>255.54</v>
      </c>
      <c r="T330" s="8">
        <v>9.76</v>
      </c>
      <c r="U330" s="14">
        <v>10.130000000000001</v>
      </c>
      <c r="V330" s="4">
        <v>9.89</v>
      </c>
    </row>
    <row r="331" spans="2:22" x14ac:dyDescent="0.25">
      <c r="B331" s="16" t="s">
        <v>351</v>
      </c>
      <c r="C331" s="4">
        <v>1.1000000000000001</v>
      </c>
      <c r="D331" s="8">
        <v>9.1</v>
      </c>
      <c r="E331" s="14">
        <v>3.7</v>
      </c>
      <c r="F331" s="8">
        <v>0.3</v>
      </c>
      <c r="G331" s="14">
        <v>2.2999999999999998</v>
      </c>
      <c r="H331" s="8">
        <v>0.2</v>
      </c>
      <c r="I331" s="14">
        <v>0.1</v>
      </c>
      <c r="J331" s="8">
        <v>1.8</v>
      </c>
      <c r="K331" s="14">
        <v>1</v>
      </c>
      <c r="L331" s="8">
        <v>0.1</v>
      </c>
      <c r="M331" s="14">
        <v>0.7</v>
      </c>
      <c r="N331" s="8">
        <v>0.6</v>
      </c>
      <c r="O331" s="14">
        <v>0.2</v>
      </c>
      <c r="P331" s="8">
        <v>0.5</v>
      </c>
      <c r="Q331" s="14">
        <v>345.84</v>
      </c>
      <c r="R331" s="8">
        <v>262.92</v>
      </c>
      <c r="S331" s="14">
        <v>255.54</v>
      </c>
      <c r="T331" s="8">
        <v>9.73</v>
      </c>
      <c r="U331" s="14">
        <v>10.5</v>
      </c>
      <c r="V331" s="4">
        <v>9.24</v>
      </c>
    </row>
    <row r="332" spans="2:22" x14ac:dyDescent="0.25">
      <c r="B332" s="16" t="s">
        <v>352</v>
      </c>
      <c r="C332" s="4">
        <v>1</v>
      </c>
      <c r="D332" s="8">
        <v>8.9</v>
      </c>
      <c r="E332" s="14">
        <v>3.6</v>
      </c>
      <c r="F332" s="8">
        <v>0.3</v>
      </c>
      <c r="G332" s="14">
        <v>2.1</v>
      </c>
      <c r="H332" s="8">
        <v>0.1</v>
      </c>
      <c r="I332" s="14">
        <v>0</v>
      </c>
      <c r="J332" s="8">
        <v>1.8</v>
      </c>
      <c r="K332" s="14">
        <v>0.9</v>
      </c>
      <c r="L332" s="8">
        <v>0.1</v>
      </c>
      <c r="M332" s="14">
        <v>0.7</v>
      </c>
      <c r="N332" s="8">
        <v>0.8</v>
      </c>
      <c r="O332" s="14">
        <v>0.1</v>
      </c>
      <c r="P332" s="8">
        <v>0.4</v>
      </c>
      <c r="Q332" s="14">
        <v>343.48</v>
      </c>
      <c r="R332" s="8">
        <v>263.8</v>
      </c>
      <c r="S332" s="14">
        <v>256.20999999999998</v>
      </c>
      <c r="T332" s="8">
        <v>9.4</v>
      </c>
      <c r="U332" s="14">
        <v>10.7</v>
      </c>
      <c r="V332" s="4">
        <v>9.17</v>
      </c>
    </row>
    <row r="333" spans="2:22" x14ac:dyDescent="0.25">
      <c r="B333" s="16" t="s">
        <v>353</v>
      </c>
      <c r="C333" s="4">
        <v>1.1000000000000001</v>
      </c>
      <c r="D333" s="8">
        <v>8.6999999999999993</v>
      </c>
      <c r="E333" s="14">
        <v>2.4</v>
      </c>
      <c r="F333" s="8">
        <v>0.2</v>
      </c>
      <c r="G333" s="14">
        <v>2.1</v>
      </c>
      <c r="H333" s="8">
        <v>0.1</v>
      </c>
      <c r="I333" s="14">
        <v>0.2</v>
      </c>
      <c r="J333" s="8">
        <v>1.8</v>
      </c>
      <c r="K333" s="14">
        <v>0.7</v>
      </c>
      <c r="L333" s="8">
        <v>0</v>
      </c>
      <c r="M333" s="14">
        <v>0.7</v>
      </c>
      <c r="N333" s="8">
        <v>0.5</v>
      </c>
      <c r="O333" s="14">
        <v>0</v>
      </c>
      <c r="P333" s="8">
        <v>0.3</v>
      </c>
      <c r="Q333" s="14">
        <v>349.62</v>
      </c>
      <c r="R333" s="8">
        <v>270.25</v>
      </c>
      <c r="S333" s="14">
        <v>256.83</v>
      </c>
      <c r="T333" s="8">
        <v>8.93</v>
      </c>
      <c r="U333" s="14">
        <v>9.6199999999999992</v>
      </c>
      <c r="V333" s="4">
        <v>8.39</v>
      </c>
    </row>
    <row r="334" spans="2:22" x14ac:dyDescent="0.25">
      <c r="B334" s="16" t="s">
        <v>354</v>
      </c>
      <c r="C334" s="4">
        <v>1.1000000000000001</v>
      </c>
      <c r="D334" s="8">
        <v>8.9</v>
      </c>
      <c r="E334" s="14">
        <v>3.4</v>
      </c>
      <c r="F334" s="8">
        <v>0.3</v>
      </c>
      <c r="G334" s="14">
        <v>2.2000000000000002</v>
      </c>
      <c r="H334" s="8">
        <v>0.1</v>
      </c>
      <c r="I334" s="14">
        <v>0.1</v>
      </c>
      <c r="J334" s="8">
        <v>1.9</v>
      </c>
      <c r="K334" s="14">
        <v>0.9</v>
      </c>
      <c r="L334" s="8">
        <v>0</v>
      </c>
      <c r="M334" s="14">
        <v>0.7</v>
      </c>
      <c r="N334" s="8">
        <v>0.7</v>
      </c>
      <c r="O334" s="14">
        <v>0.1</v>
      </c>
      <c r="P334" s="8">
        <v>0.6</v>
      </c>
      <c r="Q334" s="14">
        <v>347.82</v>
      </c>
      <c r="R334" s="8">
        <v>267.94</v>
      </c>
      <c r="S334" s="14">
        <v>257.25</v>
      </c>
      <c r="T334" s="8">
        <v>11.05</v>
      </c>
      <c r="U334" s="14">
        <v>11.98</v>
      </c>
      <c r="V334" s="4">
        <v>10.43</v>
      </c>
    </row>
    <row r="335" spans="2:22" x14ac:dyDescent="0.25">
      <c r="B335" s="16" t="s">
        <v>355</v>
      </c>
      <c r="C335" s="4">
        <v>1.1000000000000001</v>
      </c>
      <c r="D335" s="8">
        <v>10.199999999999999</v>
      </c>
      <c r="E335" s="14">
        <v>2.7</v>
      </c>
      <c r="F335" s="8">
        <v>0.3</v>
      </c>
      <c r="G335" s="14">
        <v>2.6</v>
      </c>
      <c r="H335" s="8">
        <v>0.3</v>
      </c>
      <c r="I335" s="14">
        <v>0.1</v>
      </c>
      <c r="J335" s="8">
        <v>2.1</v>
      </c>
      <c r="K335" s="14">
        <v>0.7</v>
      </c>
      <c r="L335" s="8">
        <v>0.1</v>
      </c>
      <c r="M335" s="14">
        <v>0.9</v>
      </c>
      <c r="N335" s="8">
        <v>0.7</v>
      </c>
      <c r="O335" s="14">
        <v>0</v>
      </c>
      <c r="P335" s="8">
        <v>0.9</v>
      </c>
      <c r="Q335" s="14">
        <v>267</v>
      </c>
      <c r="R335" s="8">
        <v>257.48</v>
      </c>
      <c r="S335" s="14">
        <v>256</v>
      </c>
      <c r="T335" s="8">
        <v>12.33</v>
      </c>
      <c r="U335" s="14">
        <v>13.56</v>
      </c>
      <c r="V335" s="4">
        <v>11.83</v>
      </c>
    </row>
    <row r="336" spans="2:22" x14ac:dyDescent="0.25">
      <c r="B336" s="16" t="s">
        <v>356</v>
      </c>
      <c r="C336" s="4">
        <v>0.9</v>
      </c>
      <c r="D336" s="8">
        <v>10.9</v>
      </c>
      <c r="E336" s="14">
        <v>2.8</v>
      </c>
      <c r="F336" s="8">
        <v>0.2</v>
      </c>
      <c r="G336" s="14">
        <v>2.5</v>
      </c>
      <c r="H336" s="8">
        <v>0.3</v>
      </c>
      <c r="I336" s="14">
        <v>0.2</v>
      </c>
      <c r="J336" s="8">
        <v>2</v>
      </c>
      <c r="K336" s="14">
        <v>0.8</v>
      </c>
      <c r="L336" s="8">
        <v>0.1</v>
      </c>
      <c r="M336" s="14">
        <v>0.9</v>
      </c>
      <c r="N336" s="8">
        <v>0.8</v>
      </c>
      <c r="O336" s="14">
        <v>0.1</v>
      </c>
      <c r="P336" s="8">
        <v>0.8</v>
      </c>
      <c r="Q336" s="14">
        <v>347.78</v>
      </c>
      <c r="R336" s="8">
        <v>266.58</v>
      </c>
      <c r="S336" s="14">
        <v>255.63</v>
      </c>
      <c r="T336" s="8">
        <v>10.72</v>
      </c>
      <c r="U336" s="14">
        <v>11.76</v>
      </c>
      <c r="V336" s="4">
        <v>10.07</v>
      </c>
    </row>
    <row r="337" spans="2:22" x14ac:dyDescent="0.25">
      <c r="B337" s="16" t="s">
        <v>357</v>
      </c>
      <c r="C337" s="4">
        <v>0.8</v>
      </c>
      <c r="D337" s="8">
        <v>9.6999999999999993</v>
      </c>
      <c r="E337" s="14">
        <v>2.9</v>
      </c>
      <c r="F337" s="8">
        <v>0.2</v>
      </c>
      <c r="G337" s="14">
        <v>2</v>
      </c>
      <c r="H337" s="8">
        <v>0.4</v>
      </c>
      <c r="I337" s="14">
        <v>0.1</v>
      </c>
      <c r="J337" s="8">
        <v>1.6</v>
      </c>
      <c r="K337" s="14">
        <v>0.5</v>
      </c>
      <c r="L337" s="8">
        <v>0.1</v>
      </c>
      <c r="M337" s="14">
        <v>0.7</v>
      </c>
      <c r="N337" s="8">
        <v>0.7</v>
      </c>
      <c r="O337" s="14">
        <v>0.1</v>
      </c>
      <c r="P337" s="8">
        <v>0.8</v>
      </c>
      <c r="Q337" s="14">
        <v>384.58</v>
      </c>
      <c r="R337" s="8">
        <v>294.91000000000003</v>
      </c>
      <c r="S337" s="14">
        <v>257.47000000000003</v>
      </c>
      <c r="T337" s="8">
        <v>10.16</v>
      </c>
      <c r="U337" s="14">
        <v>11.2</v>
      </c>
      <c r="V337" s="4">
        <v>9.8000000000000007</v>
      </c>
    </row>
    <row r="338" spans="2:22" x14ac:dyDescent="0.25">
      <c r="B338" s="16" t="s">
        <v>358</v>
      </c>
      <c r="C338" s="4">
        <v>0.8</v>
      </c>
      <c r="D338" s="8">
        <v>11.4</v>
      </c>
      <c r="E338" s="14">
        <v>3.2</v>
      </c>
      <c r="F338" s="8">
        <v>0.2</v>
      </c>
      <c r="G338" s="14">
        <v>2.5</v>
      </c>
      <c r="H338" s="8">
        <v>0.4</v>
      </c>
      <c r="I338" s="14">
        <v>0.1</v>
      </c>
      <c r="J338" s="8">
        <v>1.9</v>
      </c>
      <c r="K338" s="14">
        <v>0.4</v>
      </c>
      <c r="L338" s="8">
        <v>0.1</v>
      </c>
      <c r="M338" s="14">
        <v>0.9</v>
      </c>
      <c r="N338" s="8">
        <v>0.7</v>
      </c>
      <c r="O338" s="14">
        <v>0.1</v>
      </c>
      <c r="P338" s="8">
        <v>0.8</v>
      </c>
      <c r="Q338" s="14">
        <v>326.89999999999998</v>
      </c>
      <c r="R338" s="8">
        <v>253.46</v>
      </c>
      <c r="S338" s="14">
        <v>257.72000000000003</v>
      </c>
      <c r="T338" s="8">
        <v>11.68</v>
      </c>
      <c r="U338" s="14">
        <v>12.42</v>
      </c>
      <c r="V338" s="4">
        <v>11</v>
      </c>
    </row>
    <row r="339" spans="2:22" x14ac:dyDescent="0.25">
      <c r="B339" s="16" t="s">
        <v>359</v>
      </c>
      <c r="C339" s="4">
        <v>1</v>
      </c>
      <c r="D339" s="8">
        <v>8.9</v>
      </c>
      <c r="E339" s="14">
        <v>4.3</v>
      </c>
      <c r="F339" s="8">
        <v>0.4</v>
      </c>
      <c r="G339" s="14">
        <v>1.9</v>
      </c>
      <c r="H339" s="8">
        <v>0.2</v>
      </c>
      <c r="I339" s="14">
        <v>0</v>
      </c>
      <c r="J339" s="8">
        <v>1.8</v>
      </c>
      <c r="K339" s="14">
        <v>0.7</v>
      </c>
      <c r="L339" s="8">
        <v>0.2</v>
      </c>
      <c r="M339" s="14">
        <v>0.8</v>
      </c>
      <c r="N339" s="8">
        <v>0.5</v>
      </c>
      <c r="O339" s="14">
        <v>0.1</v>
      </c>
      <c r="P339" s="8">
        <v>0.5</v>
      </c>
      <c r="Q339" s="14">
        <v>266.56</v>
      </c>
      <c r="R339" s="8">
        <v>265.70999999999998</v>
      </c>
      <c r="S339" s="14">
        <v>260.07</v>
      </c>
      <c r="T339" s="8">
        <v>12</v>
      </c>
      <c r="U339" s="14">
        <v>12.94</v>
      </c>
      <c r="V339" s="4">
        <v>11.36</v>
      </c>
    </row>
    <row r="340" spans="2:22" x14ac:dyDescent="0.25">
      <c r="B340" s="16" t="s">
        <v>360</v>
      </c>
      <c r="C340" s="4">
        <v>0.7</v>
      </c>
      <c r="D340" s="8">
        <v>6.7</v>
      </c>
      <c r="E340" s="14">
        <v>3.8</v>
      </c>
      <c r="F340" s="8">
        <v>0.2</v>
      </c>
      <c r="G340" s="14">
        <v>1.8</v>
      </c>
      <c r="H340" s="8">
        <v>0.2</v>
      </c>
      <c r="I340" s="14">
        <v>0.1</v>
      </c>
      <c r="J340" s="8">
        <v>1.7</v>
      </c>
      <c r="K340" s="14">
        <v>0.8</v>
      </c>
      <c r="L340" s="8">
        <v>0.1</v>
      </c>
      <c r="M340" s="14">
        <v>0.6</v>
      </c>
      <c r="N340" s="8">
        <v>0.5</v>
      </c>
      <c r="O340" s="14">
        <v>0</v>
      </c>
      <c r="P340" s="8">
        <v>0.4</v>
      </c>
      <c r="Q340" s="14">
        <v>459.5</v>
      </c>
      <c r="R340" s="8">
        <v>356.53</v>
      </c>
      <c r="S340" s="14">
        <v>258.73</v>
      </c>
      <c r="T340" s="8">
        <v>7.71</v>
      </c>
      <c r="U340" s="14">
        <v>8.33</v>
      </c>
      <c r="V340" s="4">
        <v>7.31</v>
      </c>
    </row>
    <row r="341" spans="2:22" x14ac:dyDescent="0.25">
      <c r="B341" s="16" t="s">
        <v>361</v>
      </c>
      <c r="C341" s="4">
        <v>0.8</v>
      </c>
      <c r="D341" s="8">
        <v>8.8000000000000007</v>
      </c>
      <c r="E341" s="14">
        <v>4.4000000000000004</v>
      </c>
      <c r="F341" s="8">
        <v>0.2</v>
      </c>
      <c r="G341" s="14">
        <v>1.8</v>
      </c>
      <c r="H341" s="8">
        <v>0.1</v>
      </c>
      <c r="I341" s="14">
        <v>0.1</v>
      </c>
      <c r="J341" s="8">
        <v>1.8</v>
      </c>
      <c r="K341" s="14">
        <v>0.8</v>
      </c>
      <c r="L341" s="8">
        <v>0</v>
      </c>
      <c r="M341" s="14">
        <v>0.7</v>
      </c>
      <c r="N341" s="8">
        <v>0.8</v>
      </c>
      <c r="O341" s="14">
        <v>0.1</v>
      </c>
      <c r="P341" s="8">
        <v>0.5</v>
      </c>
      <c r="Q341" s="14">
        <v>416.2</v>
      </c>
      <c r="R341" s="8">
        <v>323.43</v>
      </c>
      <c r="S341" s="14">
        <v>259.01</v>
      </c>
      <c r="T341" s="8">
        <v>9.67</v>
      </c>
      <c r="U341" s="14">
        <v>10.78</v>
      </c>
      <c r="V341" s="4">
        <v>9.35</v>
      </c>
    </row>
    <row r="342" spans="2:22" x14ac:dyDescent="0.25">
      <c r="B342" s="16" t="s">
        <v>362</v>
      </c>
      <c r="C342" s="4">
        <v>1.1000000000000001</v>
      </c>
      <c r="D342" s="8">
        <v>9.4</v>
      </c>
      <c r="E342" s="14">
        <v>4.3</v>
      </c>
      <c r="F342" s="8">
        <v>0.3</v>
      </c>
      <c r="G342" s="14">
        <v>2.1</v>
      </c>
      <c r="H342" s="8">
        <v>0.1</v>
      </c>
      <c r="I342" s="14">
        <v>0.1</v>
      </c>
      <c r="J342" s="8">
        <v>2</v>
      </c>
      <c r="K342" s="14">
        <v>0.7</v>
      </c>
      <c r="L342" s="8">
        <v>0.1</v>
      </c>
      <c r="M342" s="14">
        <v>1</v>
      </c>
      <c r="N342" s="8">
        <v>0.7</v>
      </c>
      <c r="O342" s="14">
        <v>0.1</v>
      </c>
      <c r="P342" s="8">
        <v>0.6</v>
      </c>
      <c r="Q342" s="14">
        <v>364.62</v>
      </c>
      <c r="R342" s="8">
        <v>246.8</v>
      </c>
      <c r="S342" s="14">
        <v>258.22000000000003</v>
      </c>
      <c r="T342" s="8">
        <v>8.6199999999999992</v>
      </c>
      <c r="U342" s="14">
        <v>9.23</v>
      </c>
      <c r="V342" s="4">
        <v>8.26</v>
      </c>
    </row>
    <row r="343" spans="2:22" x14ac:dyDescent="0.25">
      <c r="B343" s="16" t="s">
        <v>363</v>
      </c>
      <c r="C343" s="4">
        <v>0.7</v>
      </c>
      <c r="D343" s="8">
        <v>7</v>
      </c>
      <c r="E343" s="14">
        <v>3.1</v>
      </c>
      <c r="F343" s="8">
        <v>0.2</v>
      </c>
      <c r="G343" s="14">
        <v>1.3</v>
      </c>
      <c r="H343" s="8">
        <v>0.2</v>
      </c>
      <c r="I343" s="14">
        <v>0</v>
      </c>
      <c r="J343" s="8">
        <v>1.1000000000000001</v>
      </c>
      <c r="K343" s="14">
        <v>0.5</v>
      </c>
      <c r="L343" s="8">
        <v>0</v>
      </c>
      <c r="M343" s="14">
        <v>0.5</v>
      </c>
      <c r="N343" s="8">
        <v>0.4</v>
      </c>
      <c r="O343" s="14">
        <v>0.1</v>
      </c>
      <c r="P343" s="8">
        <v>0.3</v>
      </c>
      <c r="Q343" s="14">
        <v>403.7</v>
      </c>
      <c r="R343" s="8">
        <v>312.98</v>
      </c>
      <c r="S343" s="14">
        <v>258.62</v>
      </c>
      <c r="T343" s="8">
        <v>8.44</v>
      </c>
      <c r="U343" s="14">
        <v>9.06</v>
      </c>
      <c r="V343" s="4">
        <v>7.91</v>
      </c>
    </row>
    <row r="344" spans="2:22" x14ac:dyDescent="0.25">
      <c r="B344" s="16" t="s">
        <v>364</v>
      </c>
      <c r="C344" s="4">
        <v>0.7</v>
      </c>
      <c r="D344" s="8">
        <v>6.9</v>
      </c>
      <c r="E344" s="14">
        <v>3.6</v>
      </c>
      <c r="F344" s="8">
        <v>0.3</v>
      </c>
      <c r="G344" s="14">
        <v>1.2</v>
      </c>
      <c r="H344" s="8">
        <v>0.1</v>
      </c>
      <c r="I344" s="14">
        <v>0</v>
      </c>
      <c r="J344" s="8">
        <v>1.3</v>
      </c>
      <c r="K344" s="14">
        <v>0.8</v>
      </c>
      <c r="L344" s="8">
        <v>0.1</v>
      </c>
      <c r="M344" s="14">
        <v>0.5</v>
      </c>
      <c r="N344" s="8">
        <v>0.7</v>
      </c>
      <c r="O344" s="14">
        <v>0.1</v>
      </c>
      <c r="P344" s="8">
        <v>0.3</v>
      </c>
      <c r="Q344" s="14">
        <v>423.96</v>
      </c>
      <c r="R344" s="8">
        <v>326.93</v>
      </c>
      <c r="S344" s="14">
        <v>258.04000000000002</v>
      </c>
      <c r="T344" s="8">
        <v>7.82</v>
      </c>
      <c r="U344" s="14">
        <v>8.4</v>
      </c>
      <c r="V344" s="4">
        <v>7.37</v>
      </c>
    </row>
    <row r="345" spans="2:22" x14ac:dyDescent="0.25">
      <c r="B345" s="16" t="s">
        <v>365</v>
      </c>
      <c r="C345" s="4">
        <v>1.3</v>
      </c>
      <c r="D345" s="8">
        <v>11.6</v>
      </c>
      <c r="E345" s="14">
        <v>3.7</v>
      </c>
      <c r="F345" s="8">
        <v>0.4</v>
      </c>
      <c r="G345" s="14">
        <v>2.7</v>
      </c>
      <c r="H345" s="8">
        <v>0.2</v>
      </c>
      <c r="I345" s="14">
        <v>0.1</v>
      </c>
      <c r="J345" s="8">
        <v>2.4</v>
      </c>
      <c r="K345" s="14">
        <v>0.6</v>
      </c>
      <c r="L345" s="8">
        <v>0.1</v>
      </c>
      <c r="M345" s="14">
        <v>1</v>
      </c>
      <c r="N345" s="8">
        <v>0.5</v>
      </c>
      <c r="O345" s="14">
        <v>0.2</v>
      </c>
      <c r="P345" s="8">
        <v>0.9</v>
      </c>
      <c r="Q345" s="14">
        <v>304.04000000000002</v>
      </c>
      <c r="R345" s="8">
        <v>209.52</v>
      </c>
      <c r="S345" s="14">
        <v>258.83999999999997</v>
      </c>
      <c r="T345" s="8">
        <v>10.98</v>
      </c>
      <c r="U345" s="14">
        <v>11.39</v>
      </c>
      <c r="V345" s="4">
        <v>10.58</v>
      </c>
    </row>
    <row r="346" spans="2:22" x14ac:dyDescent="0.25">
      <c r="B346" s="16" t="s">
        <v>366</v>
      </c>
      <c r="C346" s="4">
        <v>1</v>
      </c>
      <c r="D346" s="8">
        <v>8.4</v>
      </c>
      <c r="E346" s="14">
        <v>3</v>
      </c>
      <c r="F346" s="8">
        <v>0.2</v>
      </c>
      <c r="G346" s="14">
        <v>1.7</v>
      </c>
      <c r="H346" s="8">
        <v>0.1</v>
      </c>
      <c r="I346" s="14">
        <v>0.1</v>
      </c>
      <c r="J346" s="8">
        <v>1.6</v>
      </c>
      <c r="K346" s="14">
        <v>0.5</v>
      </c>
      <c r="L346" s="8">
        <v>0</v>
      </c>
      <c r="M346" s="14">
        <v>0.7</v>
      </c>
      <c r="N346" s="8">
        <v>0.5</v>
      </c>
      <c r="O346" s="14">
        <v>0</v>
      </c>
      <c r="P346" s="8">
        <v>0.6</v>
      </c>
      <c r="Q346" s="14">
        <v>340.28</v>
      </c>
      <c r="R346" s="8">
        <v>263.52999999999997</v>
      </c>
      <c r="S346" s="14">
        <v>258.13</v>
      </c>
      <c r="T346" s="8">
        <v>9.81</v>
      </c>
      <c r="U346" s="14">
        <v>10.7</v>
      </c>
      <c r="V346" s="4">
        <v>9.23</v>
      </c>
    </row>
    <row r="347" spans="2:22" x14ac:dyDescent="0.25">
      <c r="B347" s="16" t="s">
        <v>367</v>
      </c>
      <c r="C347" s="4">
        <v>0.8</v>
      </c>
      <c r="D347" s="8">
        <v>6.8</v>
      </c>
      <c r="E347" s="14">
        <v>3.6</v>
      </c>
      <c r="F347" s="8">
        <v>0.2</v>
      </c>
      <c r="G347" s="14">
        <v>1.5</v>
      </c>
      <c r="H347" s="8">
        <v>0</v>
      </c>
      <c r="I347" s="14">
        <v>0.1</v>
      </c>
      <c r="J347" s="8">
        <v>1.3</v>
      </c>
      <c r="K347" s="14">
        <v>0.7</v>
      </c>
      <c r="L347" s="8">
        <v>0</v>
      </c>
      <c r="M347" s="14">
        <v>0.6</v>
      </c>
      <c r="N347" s="8">
        <v>0.6</v>
      </c>
      <c r="O347" s="14">
        <v>0.1</v>
      </c>
      <c r="P347" s="8">
        <v>0.3</v>
      </c>
      <c r="Q347" s="14">
        <v>412.42</v>
      </c>
      <c r="R347" s="8">
        <v>311.23</v>
      </c>
      <c r="S347" s="14">
        <v>257.42</v>
      </c>
      <c r="T347" s="8">
        <v>8.0500000000000007</v>
      </c>
      <c r="U347" s="14">
        <v>8.56</v>
      </c>
      <c r="V347" s="4">
        <v>7.55</v>
      </c>
    </row>
    <row r="348" spans="2:22" x14ac:dyDescent="0.25">
      <c r="B348" s="16" t="s">
        <v>368</v>
      </c>
      <c r="C348" s="4">
        <v>0.8</v>
      </c>
      <c r="D348" s="8">
        <v>7.4</v>
      </c>
      <c r="E348" s="14">
        <v>3.6</v>
      </c>
      <c r="F348" s="8">
        <v>0.2</v>
      </c>
      <c r="G348" s="14">
        <v>1.6</v>
      </c>
      <c r="H348" s="8">
        <v>0.3</v>
      </c>
      <c r="I348" s="14">
        <v>0.2</v>
      </c>
      <c r="J348" s="8">
        <v>1.5</v>
      </c>
      <c r="K348" s="14">
        <v>0.7</v>
      </c>
      <c r="L348" s="8">
        <v>0.1</v>
      </c>
      <c r="M348" s="14">
        <v>0.6</v>
      </c>
      <c r="N348" s="8">
        <v>0.7</v>
      </c>
      <c r="O348" s="14">
        <v>0.1</v>
      </c>
      <c r="P348" s="8">
        <v>0.3</v>
      </c>
      <c r="Q348" s="14">
        <v>452.24</v>
      </c>
      <c r="R348" s="8">
        <v>348.91</v>
      </c>
      <c r="S348" s="14">
        <v>256.89</v>
      </c>
      <c r="T348" s="8">
        <v>7.17</v>
      </c>
      <c r="U348" s="14">
        <v>7.51</v>
      </c>
      <c r="V348" s="4">
        <v>6.7</v>
      </c>
    </row>
    <row r="349" spans="2:22" x14ac:dyDescent="0.25">
      <c r="B349" s="16" t="s">
        <v>369</v>
      </c>
      <c r="C349" s="4">
        <v>1.1000000000000001</v>
      </c>
      <c r="D349" s="8">
        <v>9</v>
      </c>
      <c r="E349" s="14">
        <v>3.7</v>
      </c>
      <c r="F349" s="8">
        <v>0.2</v>
      </c>
      <c r="G349" s="14">
        <v>2</v>
      </c>
      <c r="H349" s="8">
        <v>0.3</v>
      </c>
      <c r="I349" s="14">
        <v>0</v>
      </c>
      <c r="J349" s="8">
        <v>1.9</v>
      </c>
      <c r="K349" s="14">
        <v>0.5</v>
      </c>
      <c r="L349" s="8">
        <v>0</v>
      </c>
      <c r="M349" s="14">
        <v>0.7</v>
      </c>
      <c r="N349" s="8">
        <v>0.6</v>
      </c>
      <c r="O349" s="14">
        <v>0.2</v>
      </c>
      <c r="P349" s="8">
        <v>0.4</v>
      </c>
      <c r="Q349" s="14">
        <v>335.92</v>
      </c>
      <c r="R349" s="8">
        <v>260.18</v>
      </c>
      <c r="S349" s="14">
        <v>257.99</v>
      </c>
      <c r="T349" s="8">
        <v>9.9600000000000009</v>
      </c>
      <c r="U349" s="14">
        <v>10.42</v>
      </c>
      <c r="V349" s="4">
        <v>9.2799999999999994</v>
      </c>
    </row>
    <row r="350" spans="2:22" x14ac:dyDescent="0.25">
      <c r="B350" s="16" t="s">
        <v>370</v>
      </c>
      <c r="C350" s="4">
        <v>0.8</v>
      </c>
      <c r="D350" s="8">
        <v>11.3</v>
      </c>
      <c r="E350" s="14">
        <v>2.7</v>
      </c>
      <c r="F350" s="8">
        <v>0.2</v>
      </c>
      <c r="G350" s="14">
        <v>2.7</v>
      </c>
      <c r="H350" s="8">
        <v>0.6</v>
      </c>
      <c r="I350" s="14">
        <v>0.1</v>
      </c>
      <c r="J350" s="8">
        <v>2</v>
      </c>
      <c r="K350" s="14">
        <v>0.7</v>
      </c>
      <c r="L350" s="8">
        <v>0.2</v>
      </c>
      <c r="M350" s="14">
        <v>0.8</v>
      </c>
      <c r="N350" s="8">
        <v>1.1000000000000001</v>
      </c>
      <c r="O350" s="14">
        <v>0</v>
      </c>
      <c r="P350" s="8">
        <v>0.8</v>
      </c>
      <c r="Q350" s="14">
        <v>365.7</v>
      </c>
      <c r="R350" s="8">
        <v>282.26</v>
      </c>
      <c r="S350" s="14">
        <v>257.5</v>
      </c>
      <c r="T350" s="8">
        <v>9.93</v>
      </c>
      <c r="U350" s="14">
        <v>10.87</v>
      </c>
      <c r="V350" s="4">
        <v>9.26</v>
      </c>
    </row>
    <row r="351" spans="2:22" x14ac:dyDescent="0.25">
      <c r="B351" s="16" t="s">
        <v>371</v>
      </c>
      <c r="C351" s="4">
        <v>0.9</v>
      </c>
      <c r="D351" s="8">
        <v>10.199999999999999</v>
      </c>
      <c r="E351" s="14">
        <v>3</v>
      </c>
      <c r="F351" s="8">
        <v>0.2</v>
      </c>
      <c r="G351" s="14">
        <v>2.2000000000000002</v>
      </c>
      <c r="H351" s="8">
        <v>0.3</v>
      </c>
      <c r="I351" s="14">
        <v>0.1</v>
      </c>
      <c r="J351" s="8">
        <v>1.8</v>
      </c>
      <c r="K351" s="14">
        <v>0.6</v>
      </c>
      <c r="L351" s="8">
        <v>0.1</v>
      </c>
      <c r="M351" s="14">
        <v>0.8</v>
      </c>
      <c r="N351" s="8">
        <v>0.6</v>
      </c>
      <c r="O351" s="14">
        <v>0</v>
      </c>
      <c r="P351" s="8">
        <v>0.8</v>
      </c>
      <c r="Q351" s="14">
        <v>352.36</v>
      </c>
      <c r="R351" s="8">
        <v>270.89999999999998</v>
      </c>
      <c r="S351" s="14">
        <v>256.5</v>
      </c>
      <c r="T351" s="8">
        <v>10.32</v>
      </c>
      <c r="U351" s="14">
        <v>11.03</v>
      </c>
      <c r="V351" s="4">
        <v>9.69</v>
      </c>
    </row>
    <row r="352" spans="2:22" x14ac:dyDescent="0.25">
      <c r="B352" s="16" t="s">
        <v>372</v>
      </c>
      <c r="C352" s="4">
        <v>1</v>
      </c>
      <c r="D352" s="8">
        <v>13</v>
      </c>
      <c r="E352" s="14">
        <v>3.3</v>
      </c>
      <c r="F352" s="8">
        <v>0.4</v>
      </c>
      <c r="G352" s="14">
        <v>3.1</v>
      </c>
      <c r="H352" s="8">
        <v>0.3</v>
      </c>
      <c r="I352" s="14">
        <v>0.1</v>
      </c>
      <c r="J352" s="8">
        <v>2.4</v>
      </c>
      <c r="K352" s="14">
        <v>0.5</v>
      </c>
      <c r="L352" s="8">
        <v>0.1</v>
      </c>
      <c r="M352" s="14">
        <v>1</v>
      </c>
      <c r="N352" s="8">
        <v>0.6</v>
      </c>
      <c r="O352" s="14">
        <v>0.2</v>
      </c>
      <c r="P352" s="8">
        <v>1</v>
      </c>
      <c r="Q352" s="14">
        <v>276.04000000000002</v>
      </c>
      <c r="R352" s="8">
        <v>212.21</v>
      </c>
      <c r="S352" s="14">
        <v>257.19</v>
      </c>
      <c r="T352" s="8">
        <v>11.1</v>
      </c>
      <c r="U352" s="14">
        <v>12.34</v>
      </c>
      <c r="V352" s="4">
        <v>10.6</v>
      </c>
    </row>
    <row r="353" spans="2:22" x14ac:dyDescent="0.25">
      <c r="B353" s="16" t="s">
        <v>373</v>
      </c>
      <c r="C353" s="4">
        <v>1</v>
      </c>
      <c r="D353" s="8">
        <v>9.6999999999999993</v>
      </c>
      <c r="E353" s="14">
        <v>3.4</v>
      </c>
      <c r="F353" s="8">
        <v>0.2</v>
      </c>
      <c r="G353" s="14">
        <v>2.2000000000000002</v>
      </c>
      <c r="H353" s="8">
        <v>0.4</v>
      </c>
      <c r="I353" s="14">
        <v>0.1</v>
      </c>
      <c r="J353" s="8">
        <v>1.8</v>
      </c>
      <c r="K353" s="14">
        <v>0.4</v>
      </c>
      <c r="L353" s="8">
        <v>0.1</v>
      </c>
      <c r="M353" s="14">
        <v>0.8</v>
      </c>
      <c r="N353" s="8">
        <v>0.5</v>
      </c>
      <c r="O353" s="14">
        <v>0</v>
      </c>
      <c r="P353" s="8">
        <v>0.7</v>
      </c>
      <c r="Q353" s="14">
        <v>387.88</v>
      </c>
      <c r="R353" s="8">
        <v>300.52999999999997</v>
      </c>
      <c r="S353" s="14">
        <v>257.94</v>
      </c>
      <c r="T353" s="8">
        <v>9.23</v>
      </c>
      <c r="U353" s="14">
        <v>9.7799999999999994</v>
      </c>
      <c r="V353" s="4">
        <v>8.93</v>
      </c>
    </row>
    <row r="354" spans="2:22" x14ac:dyDescent="0.25">
      <c r="B354" s="16" t="s">
        <v>374</v>
      </c>
      <c r="C354" s="4">
        <v>0.8</v>
      </c>
      <c r="D354" s="8">
        <v>9.1999999999999993</v>
      </c>
      <c r="E354" s="14">
        <v>3.2</v>
      </c>
      <c r="F354" s="8">
        <v>0.4</v>
      </c>
      <c r="G354" s="14">
        <v>2.1</v>
      </c>
      <c r="H354" s="8">
        <v>0.4</v>
      </c>
      <c r="I354" s="14">
        <v>0</v>
      </c>
      <c r="J354" s="8">
        <v>1.8</v>
      </c>
      <c r="K354" s="14">
        <v>0.4</v>
      </c>
      <c r="L354" s="8">
        <v>0.1</v>
      </c>
      <c r="M354" s="14">
        <v>0.8</v>
      </c>
      <c r="N354" s="8">
        <v>0.4</v>
      </c>
      <c r="O354" s="14">
        <v>0.1</v>
      </c>
      <c r="P354" s="8">
        <v>0.7</v>
      </c>
      <c r="Q354" s="14">
        <v>330.44</v>
      </c>
      <c r="R354" s="8">
        <v>254.68</v>
      </c>
      <c r="S354" s="14">
        <v>256.85000000000002</v>
      </c>
      <c r="T354" s="8">
        <v>9.7899999999999991</v>
      </c>
      <c r="U354" s="14">
        <v>10.41</v>
      </c>
      <c r="V354" s="4">
        <v>9.33</v>
      </c>
    </row>
    <row r="355" spans="2:22" x14ac:dyDescent="0.25">
      <c r="B355" s="16" t="s">
        <v>375</v>
      </c>
      <c r="C355" s="4">
        <v>0.8</v>
      </c>
      <c r="D355" s="8">
        <v>8.4</v>
      </c>
      <c r="E355" s="14">
        <v>3.1</v>
      </c>
      <c r="F355" s="8">
        <v>0.2</v>
      </c>
      <c r="G355" s="14">
        <v>1.7</v>
      </c>
      <c r="H355" s="8">
        <v>0.1</v>
      </c>
      <c r="I355" s="14">
        <v>0.1</v>
      </c>
      <c r="J355" s="8">
        <v>1.6</v>
      </c>
      <c r="K355" s="14">
        <v>0.6</v>
      </c>
      <c r="L355" s="8">
        <v>0</v>
      </c>
      <c r="M355" s="14">
        <v>0.6</v>
      </c>
      <c r="N355" s="8">
        <v>0.4</v>
      </c>
      <c r="O355" s="14">
        <v>0</v>
      </c>
      <c r="P355" s="8">
        <v>0.5</v>
      </c>
      <c r="Q355" s="14">
        <v>379.02</v>
      </c>
      <c r="R355" s="8">
        <v>293.85000000000002</v>
      </c>
      <c r="S355" s="14">
        <v>258.14</v>
      </c>
      <c r="T355" s="8">
        <v>8.6</v>
      </c>
      <c r="U355" s="14">
        <v>9.33</v>
      </c>
      <c r="V355" s="4">
        <v>8.4600000000000009</v>
      </c>
    </row>
    <row r="356" spans="2:22" x14ac:dyDescent="0.25">
      <c r="B356" s="16" t="s">
        <v>376</v>
      </c>
      <c r="C356" s="4">
        <v>0.7</v>
      </c>
      <c r="D356" s="8">
        <v>8.3000000000000007</v>
      </c>
      <c r="E356" s="14">
        <v>2.5</v>
      </c>
      <c r="F356" s="8">
        <v>0.2</v>
      </c>
      <c r="G356" s="14">
        <v>1.5</v>
      </c>
      <c r="H356" s="8">
        <v>0.3</v>
      </c>
      <c r="I356" s="14">
        <v>0.1</v>
      </c>
      <c r="J356" s="8">
        <v>1.4</v>
      </c>
      <c r="K356" s="14">
        <v>0.4</v>
      </c>
      <c r="L356" s="8">
        <v>0.1</v>
      </c>
      <c r="M356" s="14">
        <v>0.5</v>
      </c>
      <c r="N356" s="8">
        <v>0.4</v>
      </c>
      <c r="O356" s="14">
        <v>0</v>
      </c>
      <c r="P356" s="8">
        <v>0.5</v>
      </c>
      <c r="Q356" s="14">
        <v>434.02</v>
      </c>
      <c r="R356" s="8">
        <v>335.57</v>
      </c>
      <c r="S356" s="14">
        <v>257.27</v>
      </c>
      <c r="T356" s="8">
        <v>8.64</v>
      </c>
      <c r="U356" s="14">
        <v>9.24</v>
      </c>
      <c r="V356" s="4">
        <v>8.43</v>
      </c>
    </row>
    <row r="357" spans="2:22" x14ac:dyDescent="0.25">
      <c r="B357" s="16" t="s">
        <v>377</v>
      </c>
      <c r="C357" s="4">
        <v>1</v>
      </c>
      <c r="D357" s="8">
        <v>8.6999999999999993</v>
      </c>
      <c r="E357" s="14">
        <v>3.3</v>
      </c>
      <c r="F357" s="8">
        <v>0.2</v>
      </c>
      <c r="G357" s="14">
        <v>2</v>
      </c>
      <c r="H357" s="8">
        <v>0.3</v>
      </c>
      <c r="I357" s="14">
        <v>0.1</v>
      </c>
      <c r="J357" s="8">
        <v>1.8</v>
      </c>
      <c r="K357" s="14">
        <v>0.7</v>
      </c>
      <c r="L357" s="8">
        <v>0</v>
      </c>
      <c r="M357" s="14">
        <v>0.7</v>
      </c>
      <c r="N357" s="8">
        <v>0.8</v>
      </c>
      <c r="O357" s="14">
        <v>0.1</v>
      </c>
      <c r="P357" s="8">
        <v>0.6</v>
      </c>
      <c r="Q357" s="14">
        <v>269.60000000000002</v>
      </c>
      <c r="R357" s="8">
        <v>207.42</v>
      </c>
      <c r="S357" s="14">
        <v>256.08999999999997</v>
      </c>
      <c r="T357" s="8">
        <v>11.53</v>
      </c>
      <c r="U357" s="14">
        <v>13.1</v>
      </c>
      <c r="V357" s="4">
        <v>11.52</v>
      </c>
    </row>
    <row r="358" spans="2:22" x14ac:dyDescent="0.25">
      <c r="B358" s="16" t="s">
        <v>378</v>
      </c>
      <c r="C358" s="4">
        <v>0.9</v>
      </c>
      <c r="D358" s="8">
        <v>10</v>
      </c>
      <c r="E358" s="14">
        <v>3.2</v>
      </c>
      <c r="F358" s="8">
        <v>0.2</v>
      </c>
      <c r="G358" s="14">
        <v>2.4</v>
      </c>
      <c r="H358" s="8">
        <v>0.3</v>
      </c>
      <c r="I358" s="14">
        <v>0.2</v>
      </c>
      <c r="J358" s="8">
        <v>2</v>
      </c>
      <c r="K358" s="14">
        <v>0.6</v>
      </c>
      <c r="L358" s="8">
        <v>0.1</v>
      </c>
      <c r="M358" s="14">
        <v>1.1000000000000001</v>
      </c>
      <c r="N358" s="8">
        <v>0.7</v>
      </c>
      <c r="O358" s="14">
        <v>0</v>
      </c>
      <c r="P358" s="8">
        <v>1</v>
      </c>
      <c r="Q358" s="14">
        <v>324.7</v>
      </c>
      <c r="R358" s="8">
        <v>250.09</v>
      </c>
      <c r="S358" s="14">
        <v>256.83</v>
      </c>
      <c r="T358" s="8">
        <v>9.6</v>
      </c>
      <c r="U358" s="14">
        <v>10.31</v>
      </c>
      <c r="V358" s="4">
        <v>9.18</v>
      </c>
    </row>
    <row r="359" spans="2:22" x14ac:dyDescent="0.25">
      <c r="B359" s="16" t="s">
        <v>379</v>
      </c>
      <c r="C359" s="4">
        <v>0.7</v>
      </c>
      <c r="D359" s="8">
        <v>8.8000000000000007</v>
      </c>
      <c r="E359" s="14">
        <v>2.5</v>
      </c>
      <c r="F359" s="8">
        <v>0.3</v>
      </c>
      <c r="G359" s="14">
        <v>1.8</v>
      </c>
      <c r="H359" s="8">
        <v>0.6</v>
      </c>
      <c r="I359" s="14">
        <v>0.2</v>
      </c>
      <c r="J359" s="8">
        <v>1.5</v>
      </c>
      <c r="K359" s="14">
        <v>0.4</v>
      </c>
      <c r="L359" s="8">
        <v>0.1</v>
      </c>
      <c r="M359" s="14">
        <v>0.8</v>
      </c>
      <c r="N359" s="8">
        <v>0.7</v>
      </c>
      <c r="O359" s="14">
        <v>0.1</v>
      </c>
      <c r="P359" s="8">
        <v>0.7</v>
      </c>
      <c r="Q359" s="14">
        <v>402.24</v>
      </c>
      <c r="R359" s="8">
        <v>307.52</v>
      </c>
      <c r="S359" s="14">
        <v>255.43</v>
      </c>
      <c r="T359" s="8">
        <v>9.65</v>
      </c>
      <c r="U359" s="14">
        <v>10.4</v>
      </c>
      <c r="V359" s="4">
        <v>9.32</v>
      </c>
    </row>
    <row r="360" spans="2:22" x14ac:dyDescent="0.25">
      <c r="B360" s="16" t="s">
        <v>380</v>
      </c>
      <c r="C360" s="4">
        <v>1.1000000000000001</v>
      </c>
      <c r="D360" s="8">
        <v>13.2</v>
      </c>
      <c r="E360" s="14">
        <v>3.7</v>
      </c>
      <c r="F360" s="8">
        <v>0.3</v>
      </c>
      <c r="G360" s="14">
        <v>3.4</v>
      </c>
      <c r="H360" s="8">
        <v>0.6</v>
      </c>
      <c r="I360" s="14">
        <v>0.2</v>
      </c>
      <c r="J360" s="8">
        <v>2.8</v>
      </c>
      <c r="K360" s="14">
        <v>0.7</v>
      </c>
      <c r="L360" s="8">
        <v>0.1</v>
      </c>
      <c r="M360" s="14">
        <v>1.2</v>
      </c>
      <c r="N360" s="8">
        <v>0.8</v>
      </c>
      <c r="O360" s="14">
        <v>0.1</v>
      </c>
      <c r="P360" s="8">
        <v>1.2</v>
      </c>
      <c r="Q360" s="14">
        <v>259.27999999999997</v>
      </c>
      <c r="R360" s="8">
        <v>197.87</v>
      </c>
      <c r="S360" s="14">
        <v>256.26</v>
      </c>
      <c r="T360" s="8">
        <v>11.28</v>
      </c>
      <c r="U360" s="14">
        <v>12.76</v>
      </c>
      <c r="V360" s="4">
        <v>11.06</v>
      </c>
    </row>
    <row r="361" spans="2:22" x14ac:dyDescent="0.25">
      <c r="B361" s="16" t="s">
        <v>381</v>
      </c>
      <c r="C361" s="4">
        <v>0.8</v>
      </c>
      <c r="D361" s="8">
        <v>8.6999999999999993</v>
      </c>
      <c r="E361" s="14">
        <v>2.6</v>
      </c>
      <c r="F361" s="8">
        <v>0.3</v>
      </c>
      <c r="G361" s="14">
        <v>2</v>
      </c>
      <c r="H361" s="8">
        <v>0.4</v>
      </c>
      <c r="I361" s="14">
        <v>0.1</v>
      </c>
      <c r="J361" s="8">
        <v>1.7</v>
      </c>
      <c r="K361" s="14">
        <v>0.6</v>
      </c>
      <c r="L361" s="8">
        <v>0.1</v>
      </c>
      <c r="M361" s="14">
        <v>0.8</v>
      </c>
      <c r="N361" s="8">
        <v>0.6</v>
      </c>
      <c r="O361" s="14">
        <v>0</v>
      </c>
      <c r="P361" s="8">
        <v>0.7</v>
      </c>
      <c r="Q361" s="14">
        <v>371.78</v>
      </c>
      <c r="R361" s="8">
        <v>285.79000000000002</v>
      </c>
      <c r="S361" s="14">
        <v>255.29</v>
      </c>
      <c r="T361" s="8">
        <v>10</v>
      </c>
      <c r="U361" s="14">
        <v>10.78</v>
      </c>
      <c r="V361" s="4">
        <v>9.6199999999999992</v>
      </c>
    </row>
    <row r="362" spans="2:22" x14ac:dyDescent="0.25">
      <c r="B362" s="16" t="s">
        <v>382</v>
      </c>
      <c r="C362" s="4">
        <v>0.9</v>
      </c>
      <c r="D362" s="8">
        <v>9.1</v>
      </c>
      <c r="E362" s="14">
        <v>2.6</v>
      </c>
      <c r="F362" s="8">
        <v>0.2</v>
      </c>
      <c r="G362" s="14">
        <v>2</v>
      </c>
      <c r="H362" s="8">
        <v>0.4</v>
      </c>
      <c r="I362" s="14">
        <v>0</v>
      </c>
      <c r="J362" s="8">
        <v>1.7</v>
      </c>
      <c r="K362" s="14">
        <v>0.5</v>
      </c>
      <c r="L362" s="8">
        <v>0.1</v>
      </c>
      <c r="M362" s="14">
        <v>0.8</v>
      </c>
      <c r="N362" s="8">
        <v>0.6</v>
      </c>
      <c r="O362" s="14">
        <v>0.1</v>
      </c>
      <c r="P362" s="8">
        <v>0.7</v>
      </c>
      <c r="Q362" s="14">
        <v>339.4</v>
      </c>
      <c r="R362" s="8">
        <v>294.2</v>
      </c>
      <c r="S362" s="14">
        <v>255.57</v>
      </c>
      <c r="T362" s="8">
        <v>9.7899999999999991</v>
      </c>
      <c r="U362" s="14">
        <v>10.9</v>
      </c>
      <c r="V362" s="4">
        <v>9.43</v>
      </c>
    </row>
    <row r="363" spans="2:22" x14ac:dyDescent="0.25">
      <c r="B363" s="16" t="s">
        <v>383</v>
      </c>
      <c r="C363" s="4">
        <v>1.1000000000000001</v>
      </c>
      <c r="D363" s="8">
        <v>10.7</v>
      </c>
      <c r="E363" s="14">
        <v>3.8</v>
      </c>
      <c r="F363" s="8">
        <v>0.2</v>
      </c>
      <c r="G363" s="14">
        <v>3.4</v>
      </c>
      <c r="H363" s="8">
        <v>0.7</v>
      </c>
      <c r="I363" s="14">
        <v>0.2</v>
      </c>
      <c r="J363" s="8">
        <v>2.7</v>
      </c>
      <c r="K363" s="14">
        <v>0.4</v>
      </c>
      <c r="L363" s="8">
        <v>0.1</v>
      </c>
      <c r="M363" s="14">
        <v>1.2</v>
      </c>
      <c r="N363" s="8">
        <v>0.7</v>
      </c>
      <c r="O363" s="14">
        <v>0.1</v>
      </c>
      <c r="P363" s="8">
        <v>1.2</v>
      </c>
      <c r="Q363" s="14">
        <v>302.89999999999998</v>
      </c>
      <c r="R363" s="8">
        <v>231.29</v>
      </c>
      <c r="S363" s="14">
        <v>254.89</v>
      </c>
      <c r="T363" s="8">
        <v>9.9</v>
      </c>
      <c r="U363" s="14">
        <v>10.5</v>
      </c>
      <c r="V363" s="4">
        <v>9.7799999999999994</v>
      </c>
    </row>
    <row r="364" spans="2:22" x14ac:dyDescent="0.25">
      <c r="B364" s="16" t="s">
        <v>384</v>
      </c>
      <c r="C364" s="4">
        <v>0.7</v>
      </c>
      <c r="D364" s="8">
        <v>9.6999999999999993</v>
      </c>
      <c r="E364" s="14">
        <v>3.1</v>
      </c>
      <c r="F364" s="8">
        <v>0.2</v>
      </c>
      <c r="G364" s="14">
        <v>1.8</v>
      </c>
      <c r="H364" s="8">
        <v>0.4</v>
      </c>
      <c r="I364" s="14">
        <v>0.1</v>
      </c>
      <c r="J364" s="8">
        <v>1.7</v>
      </c>
      <c r="K364" s="14">
        <v>0.3</v>
      </c>
      <c r="L364" s="8">
        <v>0.1</v>
      </c>
      <c r="M364" s="14">
        <v>0.9</v>
      </c>
      <c r="N364" s="8">
        <v>0.6</v>
      </c>
      <c r="O364" s="14">
        <v>0.1</v>
      </c>
      <c r="P364" s="8">
        <v>0.7</v>
      </c>
      <c r="Q364" s="14">
        <v>321.3</v>
      </c>
      <c r="R364" s="8">
        <v>245.69</v>
      </c>
      <c r="S364" s="14">
        <v>253.98</v>
      </c>
      <c r="T364" s="8">
        <v>11.16</v>
      </c>
      <c r="U364" s="14">
        <v>11.83</v>
      </c>
      <c r="V364" s="4">
        <v>10.7</v>
      </c>
    </row>
    <row r="365" spans="2:22" x14ac:dyDescent="0.25">
      <c r="B365" s="16" t="s">
        <v>385</v>
      </c>
      <c r="C365" s="4">
        <v>1</v>
      </c>
      <c r="D365" s="8">
        <v>8.8000000000000007</v>
      </c>
      <c r="E365" s="14">
        <v>3.9</v>
      </c>
      <c r="F365" s="8">
        <v>0.1</v>
      </c>
      <c r="G365" s="14">
        <v>1.7</v>
      </c>
      <c r="H365" s="8">
        <v>0.3</v>
      </c>
      <c r="I365" s="14">
        <v>0.1</v>
      </c>
      <c r="J365" s="8">
        <v>1.7</v>
      </c>
      <c r="K365" s="14">
        <v>0.6</v>
      </c>
      <c r="L365" s="8">
        <v>0</v>
      </c>
      <c r="M365" s="14">
        <v>0.8</v>
      </c>
      <c r="N365" s="8">
        <v>0.7</v>
      </c>
      <c r="O365" s="14">
        <v>0.1</v>
      </c>
      <c r="P365" s="8">
        <v>0.5</v>
      </c>
      <c r="Q365" s="14">
        <v>257.16000000000003</v>
      </c>
      <c r="R365" s="8">
        <v>193.96</v>
      </c>
      <c r="S365" s="14">
        <v>253.9</v>
      </c>
      <c r="T365" s="8">
        <v>10.88</v>
      </c>
      <c r="U365" s="14">
        <v>11.55</v>
      </c>
      <c r="V365" s="4">
        <v>10.83</v>
      </c>
    </row>
    <row r="366" spans="2:22" x14ac:dyDescent="0.25">
      <c r="B366" s="16" t="s">
        <v>386</v>
      </c>
      <c r="C366" s="4">
        <v>1</v>
      </c>
      <c r="D366" s="8">
        <v>8.1999999999999993</v>
      </c>
      <c r="E366" s="14">
        <v>3.9</v>
      </c>
      <c r="F366" s="8">
        <v>0.2</v>
      </c>
      <c r="G366" s="14">
        <v>1.8</v>
      </c>
      <c r="H366" s="8">
        <v>0.4</v>
      </c>
      <c r="I366" s="14">
        <v>0.1</v>
      </c>
      <c r="J366" s="8">
        <v>1.9</v>
      </c>
      <c r="K366" s="14">
        <v>0.7</v>
      </c>
      <c r="L366" s="8">
        <v>0</v>
      </c>
      <c r="M366" s="14">
        <v>0.7</v>
      </c>
      <c r="N366" s="8">
        <v>0.6</v>
      </c>
      <c r="O366" s="14">
        <v>0</v>
      </c>
      <c r="P366" s="8">
        <v>0.6</v>
      </c>
      <c r="Q366" s="14">
        <v>342.38</v>
      </c>
      <c r="R366" s="8">
        <v>261.54000000000002</v>
      </c>
      <c r="S366" s="14">
        <v>254.48</v>
      </c>
      <c r="T366" s="8">
        <v>8.8800000000000008</v>
      </c>
      <c r="U366" s="14">
        <v>9.67</v>
      </c>
      <c r="V366" s="4">
        <v>8.6999999999999993</v>
      </c>
    </row>
    <row r="367" spans="2:22" x14ac:dyDescent="0.25">
      <c r="B367" s="16" t="s">
        <v>387</v>
      </c>
      <c r="C367" s="4">
        <v>0.7</v>
      </c>
      <c r="D367" s="8">
        <v>6.4</v>
      </c>
      <c r="E367" s="14">
        <v>3.1</v>
      </c>
      <c r="F367" s="8">
        <v>0.1</v>
      </c>
      <c r="G367" s="14">
        <v>1.2</v>
      </c>
      <c r="H367" s="8">
        <v>0.2</v>
      </c>
      <c r="I367" s="14">
        <v>0.1</v>
      </c>
      <c r="J367" s="8">
        <v>1.4</v>
      </c>
      <c r="K367" s="14">
        <v>0.4</v>
      </c>
      <c r="L367" s="8">
        <v>0</v>
      </c>
      <c r="M367" s="14">
        <v>0.5</v>
      </c>
      <c r="N367" s="8">
        <v>0.4</v>
      </c>
      <c r="O367" s="14">
        <v>0.1</v>
      </c>
      <c r="P367" s="8">
        <v>0.3</v>
      </c>
      <c r="Q367" s="14">
        <v>410.36</v>
      </c>
      <c r="R367" s="8">
        <v>314.8</v>
      </c>
      <c r="S367" s="14">
        <v>255.55</v>
      </c>
      <c r="T367" s="8">
        <v>7.54</v>
      </c>
      <c r="U367" s="14">
        <v>7.96</v>
      </c>
      <c r="V367" s="4">
        <v>7.13</v>
      </c>
    </row>
    <row r="368" spans="2:22" x14ac:dyDescent="0.25">
      <c r="B368" s="16" t="s">
        <v>388</v>
      </c>
      <c r="C368" s="4">
        <v>0.8</v>
      </c>
      <c r="D368" s="8">
        <v>6.8</v>
      </c>
      <c r="E368" s="14">
        <v>3.2</v>
      </c>
      <c r="F368" s="8">
        <v>0.2</v>
      </c>
      <c r="G368" s="14">
        <v>1.3</v>
      </c>
      <c r="H368" s="8">
        <v>0.3</v>
      </c>
      <c r="I368" s="14">
        <v>0.1</v>
      </c>
      <c r="J368" s="8">
        <v>1.3</v>
      </c>
      <c r="K368" s="14">
        <v>0.5</v>
      </c>
      <c r="L368" s="8">
        <v>0.1</v>
      </c>
      <c r="M368" s="14">
        <v>0.6</v>
      </c>
      <c r="N368" s="8">
        <v>0.7</v>
      </c>
      <c r="O368" s="14">
        <v>0.1</v>
      </c>
      <c r="P368" s="8">
        <v>0.3</v>
      </c>
      <c r="Q368" s="14">
        <v>345.78</v>
      </c>
      <c r="R368" s="8">
        <v>267.16000000000003</v>
      </c>
      <c r="S368" s="14">
        <v>256.37</v>
      </c>
      <c r="T368" s="8">
        <v>9.02</v>
      </c>
      <c r="U368" s="14">
        <v>9.82</v>
      </c>
      <c r="V368" s="4">
        <v>8.83</v>
      </c>
    </row>
    <row r="369" spans="2:22" x14ac:dyDescent="0.25">
      <c r="B369" s="16" t="s">
        <v>389</v>
      </c>
      <c r="C369" s="4">
        <v>0.7</v>
      </c>
      <c r="D369" s="8">
        <v>9.5</v>
      </c>
      <c r="E369" s="14">
        <v>4.8</v>
      </c>
      <c r="F369" s="8">
        <v>0.2</v>
      </c>
      <c r="G369" s="14">
        <v>1.6</v>
      </c>
      <c r="H369" s="8">
        <v>0.3</v>
      </c>
      <c r="I369" s="14">
        <v>0</v>
      </c>
      <c r="J369" s="8">
        <v>1.8</v>
      </c>
      <c r="K369" s="14">
        <v>0.6</v>
      </c>
      <c r="L369" s="8">
        <v>0.1</v>
      </c>
      <c r="M369" s="14">
        <v>0.8</v>
      </c>
      <c r="N369" s="8">
        <v>0.6</v>
      </c>
      <c r="O369" s="14">
        <v>0.1</v>
      </c>
      <c r="P369" s="8">
        <v>0.5</v>
      </c>
      <c r="Q369" s="14">
        <v>403.5</v>
      </c>
      <c r="R369" s="8">
        <v>309.27999999999997</v>
      </c>
      <c r="S369" s="14">
        <v>255.62</v>
      </c>
      <c r="T369" s="8">
        <v>7.63</v>
      </c>
      <c r="U369" s="14">
        <v>8.15</v>
      </c>
      <c r="V369" s="4">
        <v>7.43</v>
      </c>
    </row>
    <row r="370" spans="2:22" x14ac:dyDescent="0.25">
      <c r="B370" s="16" t="s">
        <v>390</v>
      </c>
      <c r="C370" s="4">
        <v>1.1000000000000001</v>
      </c>
      <c r="D370" s="8">
        <v>7.3</v>
      </c>
      <c r="E370" s="14">
        <v>2.7</v>
      </c>
      <c r="F370" s="8">
        <v>0.3</v>
      </c>
      <c r="G370" s="14">
        <v>1.7</v>
      </c>
      <c r="H370" s="8">
        <v>0.4</v>
      </c>
      <c r="I370" s="14">
        <v>0.1</v>
      </c>
      <c r="J370" s="8">
        <v>1.5</v>
      </c>
      <c r="K370" s="14">
        <v>0.4</v>
      </c>
      <c r="L370" s="8">
        <v>0.2</v>
      </c>
      <c r="M370" s="14">
        <v>0.7</v>
      </c>
      <c r="N370" s="8">
        <v>0.5</v>
      </c>
      <c r="O370" s="14">
        <v>0.1</v>
      </c>
      <c r="P370" s="8">
        <v>0.3</v>
      </c>
      <c r="Q370" s="14">
        <v>352.94</v>
      </c>
      <c r="R370" s="8">
        <v>271.33999999999997</v>
      </c>
      <c r="S370" s="14">
        <v>256.19</v>
      </c>
      <c r="T370" s="8">
        <v>7.53</v>
      </c>
      <c r="U370" s="14">
        <v>8.34</v>
      </c>
      <c r="V370" s="4">
        <v>7.19</v>
      </c>
    </row>
    <row r="371" spans="2:22" x14ac:dyDescent="0.25">
      <c r="B371" s="16" t="s">
        <v>391</v>
      </c>
      <c r="C371" s="4">
        <v>0.9</v>
      </c>
      <c r="D371" s="8">
        <v>7.1</v>
      </c>
      <c r="E371" s="14">
        <v>3.9</v>
      </c>
      <c r="F371" s="8">
        <v>0.4</v>
      </c>
      <c r="G371" s="14">
        <v>2.4</v>
      </c>
      <c r="H371" s="8">
        <v>0.7</v>
      </c>
      <c r="I371" s="14">
        <v>0.3</v>
      </c>
      <c r="J371" s="8">
        <v>0.7</v>
      </c>
      <c r="K371" s="14">
        <v>0.4</v>
      </c>
      <c r="L371" s="8">
        <v>0.1</v>
      </c>
      <c r="M371" s="14">
        <v>0.7</v>
      </c>
      <c r="N371" s="8">
        <v>0.4</v>
      </c>
      <c r="O371" s="14">
        <v>0</v>
      </c>
      <c r="P371" s="8">
        <v>0.6</v>
      </c>
      <c r="Q371" s="14">
        <v>302.86</v>
      </c>
      <c r="R371" s="8">
        <v>234.92</v>
      </c>
      <c r="S371" s="14">
        <v>255.51</v>
      </c>
      <c r="T371" s="8">
        <v>9.99</v>
      </c>
      <c r="U371" s="14">
        <v>10.73</v>
      </c>
      <c r="V371" s="4">
        <v>9.9</v>
      </c>
    </row>
    <row r="372" spans="2:22" x14ac:dyDescent="0.25">
      <c r="B372" s="16" t="s">
        <v>392</v>
      </c>
      <c r="C372" s="4">
        <v>1.1000000000000001</v>
      </c>
      <c r="D372" s="8">
        <v>8.3000000000000007</v>
      </c>
      <c r="E372" s="14">
        <v>3.7</v>
      </c>
      <c r="F372" s="8">
        <v>0.3</v>
      </c>
      <c r="G372" s="14">
        <v>1.9</v>
      </c>
      <c r="H372" s="8">
        <v>0.4</v>
      </c>
      <c r="I372" s="14">
        <v>0.1</v>
      </c>
      <c r="J372" s="8">
        <v>2.1</v>
      </c>
      <c r="K372" s="14">
        <v>0.6</v>
      </c>
      <c r="L372" s="8">
        <v>0.1</v>
      </c>
      <c r="M372" s="14">
        <v>0.9</v>
      </c>
      <c r="N372" s="8">
        <v>0.9</v>
      </c>
      <c r="O372" s="14">
        <v>0.1</v>
      </c>
      <c r="P372" s="8">
        <v>0.6</v>
      </c>
      <c r="Q372" s="14">
        <v>333.82</v>
      </c>
      <c r="R372" s="8">
        <v>253.67</v>
      </c>
      <c r="S372" s="14">
        <v>254.14</v>
      </c>
      <c r="T372" s="8">
        <v>8.89</v>
      </c>
      <c r="U372" s="14">
        <v>10.3</v>
      </c>
      <c r="V372" s="4">
        <v>8.98</v>
      </c>
    </row>
    <row r="373" spans="2:22" x14ac:dyDescent="0.25">
      <c r="B373" s="16" t="s">
        <v>393</v>
      </c>
      <c r="C373" s="4">
        <v>0.6</v>
      </c>
      <c r="D373" s="8">
        <v>7.2</v>
      </c>
      <c r="E373" s="14">
        <v>3.3</v>
      </c>
      <c r="F373" s="8">
        <v>0.1</v>
      </c>
      <c r="G373" s="14">
        <v>1.5</v>
      </c>
      <c r="H373" s="8">
        <v>0.4</v>
      </c>
      <c r="I373" s="14">
        <v>0</v>
      </c>
      <c r="J373" s="8">
        <v>1.6</v>
      </c>
      <c r="K373" s="14">
        <v>0.5</v>
      </c>
      <c r="L373" s="8">
        <v>0</v>
      </c>
      <c r="M373" s="14">
        <v>0.7</v>
      </c>
      <c r="N373" s="8">
        <v>0.6</v>
      </c>
      <c r="O373" s="14">
        <v>0.1</v>
      </c>
      <c r="P373" s="8">
        <v>0.4</v>
      </c>
      <c r="Q373" s="14">
        <v>399.96</v>
      </c>
      <c r="R373" s="8">
        <v>303.62</v>
      </c>
      <c r="S373" s="14">
        <v>253.67</v>
      </c>
      <c r="T373" s="8">
        <v>8.23</v>
      </c>
      <c r="U373" s="14">
        <v>8.9600000000000009</v>
      </c>
      <c r="V373" s="4">
        <v>8.08</v>
      </c>
    </row>
    <row r="374" spans="2:22" x14ac:dyDescent="0.25">
      <c r="B374" s="16" t="s">
        <v>394</v>
      </c>
      <c r="C374" s="4">
        <v>0.7</v>
      </c>
      <c r="D374" s="8">
        <v>9.3000000000000007</v>
      </c>
      <c r="E374" s="14">
        <v>3.2</v>
      </c>
      <c r="F374" s="8">
        <v>0.2</v>
      </c>
      <c r="G374" s="14">
        <v>1.9</v>
      </c>
      <c r="H374" s="8">
        <v>0.4</v>
      </c>
      <c r="I374" s="14">
        <v>0.1</v>
      </c>
      <c r="J374" s="8">
        <v>1.9</v>
      </c>
      <c r="K374" s="14">
        <v>0.3</v>
      </c>
      <c r="L374" s="8">
        <v>0</v>
      </c>
      <c r="M374" s="14">
        <v>0.9</v>
      </c>
      <c r="N374" s="8">
        <v>0.5</v>
      </c>
      <c r="O374" s="14">
        <v>0.1</v>
      </c>
      <c r="P374" s="8">
        <v>0.6</v>
      </c>
      <c r="Q374" s="14">
        <v>350</v>
      </c>
      <c r="R374" s="8">
        <v>264.14</v>
      </c>
      <c r="S374" s="14">
        <v>254.09</v>
      </c>
      <c r="T374" s="8">
        <v>11.26</v>
      </c>
      <c r="U374" s="14">
        <v>12.52</v>
      </c>
      <c r="V374" s="4">
        <v>11.29</v>
      </c>
    </row>
    <row r="375" spans="2:22" x14ac:dyDescent="0.25">
      <c r="B375" s="16" t="s">
        <v>395</v>
      </c>
      <c r="C375" s="4">
        <v>0.7</v>
      </c>
      <c r="D375" s="8">
        <v>12.1</v>
      </c>
      <c r="E375" s="14">
        <v>4.2</v>
      </c>
      <c r="F375" s="8">
        <v>0.2</v>
      </c>
      <c r="G375" s="14">
        <v>2.8</v>
      </c>
      <c r="H375" s="8">
        <v>0.7</v>
      </c>
      <c r="I375" s="14">
        <v>0.1</v>
      </c>
      <c r="J375" s="8">
        <v>2.4</v>
      </c>
      <c r="K375" s="14">
        <v>0.4</v>
      </c>
      <c r="L375" s="8">
        <v>0.1</v>
      </c>
      <c r="M375" s="14">
        <v>1.2</v>
      </c>
      <c r="N375" s="8">
        <v>0.8</v>
      </c>
      <c r="O375" s="14">
        <v>0.1</v>
      </c>
      <c r="P375" s="8">
        <v>1.1000000000000001</v>
      </c>
      <c r="Q375" s="14">
        <v>341.58</v>
      </c>
      <c r="R375" s="8">
        <v>261.27</v>
      </c>
      <c r="S375" s="14">
        <v>253.63</v>
      </c>
      <c r="T375" s="8">
        <v>9.48</v>
      </c>
      <c r="U375" s="14">
        <v>10.6</v>
      </c>
      <c r="V375" s="4">
        <v>9.33</v>
      </c>
    </row>
    <row r="376" spans="2:22" x14ac:dyDescent="0.25">
      <c r="B376" s="16" t="s">
        <v>396</v>
      </c>
      <c r="C376" s="4">
        <v>0.7</v>
      </c>
      <c r="D376" s="8">
        <v>8.6</v>
      </c>
      <c r="E376" s="14">
        <v>4.0999999999999996</v>
      </c>
      <c r="F376" s="8">
        <v>0.2</v>
      </c>
      <c r="G376" s="14">
        <v>1.7</v>
      </c>
      <c r="H376" s="8">
        <v>0.4</v>
      </c>
      <c r="I376" s="14">
        <v>0.1</v>
      </c>
      <c r="J376" s="8">
        <v>1.7</v>
      </c>
      <c r="K376" s="14">
        <v>0.5</v>
      </c>
      <c r="L376" s="8">
        <v>0</v>
      </c>
      <c r="M376" s="14">
        <v>0.8</v>
      </c>
      <c r="N376" s="8">
        <v>0.6</v>
      </c>
      <c r="O376" s="14">
        <v>0.1</v>
      </c>
      <c r="P376" s="8">
        <v>0.9</v>
      </c>
      <c r="Q376" s="14">
        <v>360.72</v>
      </c>
      <c r="R376" s="8">
        <v>274.83999999999997</v>
      </c>
      <c r="S376" s="14">
        <v>253.2</v>
      </c>
      <c r="T376" s="8">
        <v>8.92</v>
      </c>
      <c r="U376" s="14">
        <v>9.74</v>
      </c>
      <c r="V376" s="4">
        <v>8.7200000000000006</v>
      </c>
    </row>
    <row r="377" spans="2:22" x14ac:dyDescent="0.25">
      <c r="B377" s="16" t="s">
        <v>397</v>
      </c>
      <c r="C377" s="4">
        <v>0.9</v>
      </c>
      <c r="D377" s="8">
        <v>8.6</v>
      </c>
      <c r="E377" s="14">
        <v>3.9</v>
      </c>
      <c r="F377" s="8">
        <v>0.2</v>
      </c>
      <c r="G377" s="14">
        <v>2</v>
      </c>
      <c r="H377" s="8">
        <v>0.4</v>
      </c>
      <c r="I377" s="14">
        <v>0.1</v>
      </c>
      <c r="J377" s="8">
        <v>1.9</v>
      </c>
      <c r="K377" s="14">
        <v>0.7</v>
      </c>
      <c r="L377" s="8">
        <v>0.1</v>
      </c>
      <c r="M377" s="14">
        <v>0.9</v>
      </c>
      <c r="N377" s="8">
        <v>0.8</v>
      </c>
      <c r="O377" s="14">
        <v>0.1</v>
      </c>
      <c r="P377" s="8">
        <v>0.5</v>
      </c>
      <c r="Q377" s="14">
        <v>360.6</v>
      </c>
      <c r="R377" s="8">
        <v>242.63</v>
      </c>
      <c r="S377" s="14">
        <v>253.58</v>
      </c>
      <c r="T377" s="8">
        <v>7.9</v>
      </c>
      <c r="U377" s="14">
        <v>8.4600000000000009</v>
      </c>
      <c r="V377" s="4">
        <v>7.63</v>
      </c>
    </row>
    <row r="378" spans="2:22" x14ac:dyDescent="0.25">
      <c r="B378" s="16" t="s">
        <v>398</v>
      </c>
      <c r="C378" s="4">
        <v>0.8</v>
      </c>
      <c r="D378" s="8">
        <v>6.5</v>
      </c>
      <c r="E378" s="14">
        <v>3.7</v>
      </c>
      <c r="F378" s="8">
        <v>0.3</v>
      </c>
      <c r="G378" s="14">
        <v>1.5</v>
      </c>
      <c r="H378" s="8">
        <v>0.4</v>
      </c>
      <c r="I378" s="14">
        <v>0.1</v>
      </c>
      <c r="J378" s="8">
        <v>1.6</v>
      </c>
      <c r="K378" s="14">
        <v>0.9</v>
      </c>
      <c r="L378" s="8">
        <v>0.1</v>
      </c>
      <c r="M378" s="14">
        <v>0.6</v>
      </c>
      <c r="N378" s="8">
        <v>0.9</v>
      </c>
      <c r="O378" s="14">
        <v>0</v>
      </c>
      <c r="P378" s="8">
        <v>0.3</v>
      </c>
      <c r="Q378" s="14">
        <v>374.6</v>
      </c>
      <c r="R378" s="8">
        <v>285.13</v>
      </c>
      <c r="S378" s="14">
        <v>253.65</v>
      </c>
      <c r="T378" s="8">
        <v>6.73</v>
      </c>
      <c r="U378" s="14">
        <v>7.58</v>
      </c>
      <c r="V378" s="4">
        <v>6.63</v>
      </c>
    </row>
    <row r="379" spans="2:22" x14ac:dyDescent="0.25">
      <c r="B379" s="16" t="s">
        <v>399</v>
      </c>
      <c r="C379" s="4">
        <v>0.8</v>
      </c>
      <c r="D379" s="8">
        <v>6.8</v>
      </c>
      <c r="E379" s="14">
        <v>5.0999999999999996</v>
      </c>
      <c r="F379" s="8">
        <v>0.2</v>
      </c>
      <c r="G379" s="14">
        <v>1.2</v>
      </c>
      <c r="H379" s="8">
        <v>0.5</v>
      </c>
      <c r="I379" s="14">
        <v>0</v>
      </c>
      <c r="J379" s="8">
        <v>2.1</v>
      </c>
      <c r="K379" s="14">
        <v>1</v>
      </c>
      <c r="L379" s="8">
        <v>0.2</v>
      </c>
      <c r="M379" s="14">
        <v>0.8</v>
      </c>
      <c r="N379" s="8">
        <v>1.1000000000000001</v>
      </c>
      <c r="O379" s="14">
        <v>0</v>
      </c>
      <c r="P379" s="8">
        <v>0.4</v>
      </c>
      <c r="Q379" s="14">
        <v>428.54</v>
      </c>
      <c r="R379" s="8">
        <v>291.49</v>
      </c>
      <c r="S379" s="14">
        <v>251.84</v>
      </c>
      <c r="T379" s="8">
        <v>6.98</v>
      </c>
      <c r="U379" s="14">
        <v>7.41</v>
      </c>
      <c r="V379" s="4">
        <v>6.78</v>
      </c>
    </row>
    <row r="380" spans="2:22" x14ac:dyDescent="0.25">
      <c r="B380" s="16" t="s">
        <v>400</v>
      </c>
      <c r="C380" s="4">
        <v>0.7</v>
      </c>
      <c r="D380" s="8">
        <v>7.6</v>
      </c>
      <c r="E380" s="14">
        <v>3.8</v>
      </c>
      <c r="F380" s="8">
        <v>0.2</v>
      </c>
      <c r="G380" s="14">
        <v>1.4</v>
      </c>
      <c r="H380" s="8">
        <v>0.3</v>
      </c>
      <c r="I380" s="14">
        <v>0</v>
      </c>
      <c r="J380" s="8">
        <v>1.6</v>
      </c>
      <c r="K380" s="14">
        <v>0.6</v>
      </c>
      <c r="L380" s="8">
        <v>0.2</v>
      </c>
      <c r="M380" s="14">
        <v>0.6</v>
      </c>
      <c r="N380" s="8">
        <v>0.7</v>
      </c>
      <c r="O380" s="14">
        <v>0.1</v>
      </c>
      <c r="P380" s="8">
        <v>0.4</v>
      </c>
      <c r="Q380" s="14">
        <v>378.16</v>
      </c>
      <c r="R380" s="8">
        <v>286</v>
      </c>
      <c r="S380" s="14">
        <v>251.98</v>
      </c>
      <c r="T380" s="8">
        <v>9.65</v>
      </c>
      <c r="U380" s="14">
        <v>11.01</v>
      </c>
      <c r="V380" s="4">
        <v>9.49</v>
      </c>
    </row>
    <row r="381" spans="2:22" x14ac:dyDescent="0.25">
      <c r="B381" s="16" t="s">
        <v>401</v>
      </c>
      <c r="C381" s="4">
        <v>1.1000000000000001</v>
      </c>
      <c r="D381" s="8">
        <v>8.1999999999999993</v>
      </c>
      <c r="E381" s="14">
        <v>4.4000000000000004</v>
      </c>
      <c r="F381" s="8">
        <v>0.3</v>
      </c>
      <c r="G381" s="14">
        <v>1.7</v>
      </c>
      <c r="H381" s="8">
        <v>0.1</v>
      </c>
      <c r="I381" s="14">
        <v>0.1</v>
      </c>
      <c r="J381" s="8">
        <v>1.8</v>
      </c>
      <c r="K381" s="14">
        <v>0.8</v>
      </c>
      <c r="L381" s="8">
        <v>0.2</v>
      </c>
      <c r="M381" s="14">
        <v>0.8</v>
      </c>
      <c r="N381" s="8">
        <v>0.8</v>
      </c>
      <c r="O381" s="14">
        <v>0.1</v>
      </c>
      <c r="P381" s="8">
        <v>0.3</v>
      </c>
      <c r="Q381" s="14">
        <v>359.08</v>
      </c>
      <c r="R381" s="8">
        <v>272.64</v>
      </c>
      <c r="S381" s="14">
        <v>253.28</v>
      </c>
      <c r="T381" s="8">
        <v>8.4</v>
      </c>
      <c r="U381" s="14">
        <v>9.65</v>
      </c>
      <c r="V381" s="4">
        <v>8.42</v>
      </c>
    </row>
    <row r="382" spans="2:22" x14ac:dyDescent="0.25">
      <c r="B382" s="16" t="s">
        <v>402</v>
      </c>
      <c r="C382" s="4">
        <v>0.8</v>
      </c>
      <c r="D382" s="8">
        <v>9.1999999999999993</v>
      </c>
      <c r="E382" s="14">
        <v>3.4</v>
      </c>
      <c r="F382" s="8">
        <v>0.2</v>
      </c>
      <c r="G382" s="14">
        <v>2.4</v>
      </c>
      <c r="H382" s="8">
        <v>0.3</v>
      </c>
      <c r="I382" s="14">
        <v>0.1</v>
      </c>
      <c r="J382" s="8">
        <v>2.2000000000000002</v>
      </c>
      <c r="K382" s="14">
        <v>0.6</v>
      </c>
      <c r="L382" s="8">
        <v>0.1</v>
      </c>
      <c r="M382" s="14">
        <v>1</v>
      </c>
      <c r="N382" s="8">
        <v>0.6</v>
      </c>
      <c r="O382" s="14">
        <v>0.1</v>
      </c>
      <c r="P382" s="8">
        <v>0.6</v>
      </c>
      <c r="Q382" s="14">
        <v>306.56</v>
      </c>
      <c r="R382" s="8">
        <v>233.62</v>
      </c>
      <c r="S382" s="14">
        <v>253.95</v>
      </c>
      <c r="T382" s="8">
        <v>9.64</v>
      </c>
      <c r="U382" s="14">
        <v>11.32</v>
      </c>
      <c r="V382" s="4">
        <v>9.6999999999999993</v>
      </c>
    </row>
    <row r="383" spans="2:22" x14ac:dyDescent="0.25">
      <c r="B383" s="16" t="s">
        <v>403</v>
      </c>
      <c r="C383" s="4">
        <v>1.1000000000000001</v>
      </c>
      <c r="D383" s="8">
        <v>7.9</v>
      </c>
      <c r="E383" s="14">
        <v>5.9</v>
      </c>
      <c r="F383" s="8">
        <v>0.3</v>
      </c>
      <c r="G383" s="14">
        <v>1.9</v>
      </c>
      <c r="H383" s="8">
        <v>0.1</v>
      </c>
      <c r="I383" s="14">
        <v>0</v>
      </c>
      <c r="J383" s="8">
        <v>2</v>
      </c>
      <c r="K383" s="14">
        <v>1</v>
      </c>
      <c r="L383" s="8">
        <v>0.2</v>
      </c>
      <c r="M383" s="14">
        <v>0.8</v>
      </c>
      <c r="N383" s="8">
        <v>1</v>
      </c>
      <c r="O383" s="14">
        <v>0.1</v>
      </c>
      <c r="P383" s="8">
        <v>0.4</v>
      </c>
      <c r="Q383" s="14">
        <v>328.78</v>
      </c>
      <c r="R383" s="8">
        <v>240.5</v>
      </c>
      <c r="S383" s="14">
        <v>254.49</v>
      </c>
      <c r="T383" s="8">
        <v>8.5</v>
      </c>
      <c r="U383" s="14">
        <v>9.74</v>
      </c>
      <c r="V383" s="4">
        <v>8.57</v>
      </c>
    </row>
    <row r="384" spans="2:22" x14ac:dyDescent="0.25">
      <c r="B384" s="16" t="s">
        <v>404</v>
      </c>
      <c r="C384" s="4">
        <v>1</v>
      </c>
      <c r="D384" s="8">
        <v>9.8000000000000007</v>
      </c>
      <c r="E384" s="14">
        <v>3.5</v>
      </c>
      <c r="F384" s="8">
        <v>0.3</v>
      </c>
      <c r="G384" s="14">
        <v>2</v>
      </c>
      <c r="H384" s="8">
        <v>0.5</v>
      </c>
      <c r="I384" s="14">
        <v>0.1</v>
      </c>
      <c r="J384" s="8">
        <v>1.9</v>
      </c>
      <c r="K384" s="14">
        <v>0.2</v>
      </c>
      <c r="L384" s="8">
        <v>0.1</v>
      </c>
      <c r="M384" s="14">
        <v>0.9</v>
      </c>
      <c r="N384" s="8">
        <v>0.6</v>
      </c>
      <c r="O384" s="14">
        <v>0</v>
      </c>
      <c r="P384" s="8">
        <v>0.7</v>
      </c>
      <c r="Q384" s="14">
        <v>327.02</v>
      </c>
      <c r="R384" s="8">
        <v>250.01</v>
      </c>
      <c r="S384" s="14">
        <v>255.17</v>
      </c>
      <c r="T384" s="8">
        <v>10.18</v>
      </c>
      <c r="U384" s="14">
        <v>10.95</v>
      </c>
      <c r="V384" s="4">
        <v>9.7100000000000009</v>
      </c>
    </row>
    <row r="385" spans="2:22" x14ac:dyDescent="0.25">
      <c r="B385" s="16" t="s">
        <v>405</v>
      </c>
      <c r="C385" s="4">
        <v>1</v>
      </c>
      <c r="D385" s="8">
        <v>11.1</v>
      </c>
      <c r="E385" s="14">
        <v>3.8</v>
      </c>
      <c r="F385" s="8">
        <v>0.2</v>
      </c>
      <c r="G385" s="14">
        <v>2.2999999999999998</v>
      </c>
      <c r="H385" s="8">
        <v>0.5</v>
      </c>
      <c r="I385" s="14">
        <v>0.1</v>
      </c>
      <c r="J385" s="8">
        <v>2.1</v>
      </c>
      <c r="K385" s="14">
        <v>0.3</v>
      </c>
      <c r="L385" s="8">
        <v>0.1</v>
      </c>
      <c r="M385" s="14">
        <v>1.1000000000000001</v>
      </c>
      <c r="N385" s="8">
        <v>1</v>
      </c>
      <c r="O385" s="14">
        <v>0.2</v>
      </c>
      <c r="P385" s="8">
        <v>0.8</v>
      </c>
      <c r="Q385" s="14">
        <v>292.86</v>
      </c>
      <c r="R385" s="8">
        <v>223.75</v>
      </c>
      <c r="S385" s="14">
        <v>255.4</v>
      </c>
      <c r="T385" s="8">
        <v>12.43</v>
      </c>
      <c r="U385" s="14">
        <v>14.33</v>
      </c>
      <c r="V385" s="4">
        <v>12.53</v>
      </c>
    </row>
    <row r="386" spans="2:22" x14ac:dyDescent="0.25">
      <c r="B386" s="16" t="s">
        <v>406</v>
      </c>
      <c r="C386" s="4">
        <v>0.7</v>
      </c>
      <c r="D386" s="8">
        <v>9.6</v>
      </c>
      <c r="E386" s="14">
        <v>4.5</v>
      </c>
      <c r="F386" s="8">
        <v>0.2</v>
      </c>
      <c r="G386" s="14">
        <v>1.6</v>
      </c>
      <c r="H386" s="8">
        <v>0.3</v>
      </c>
      <c r="I386" s="14">
        <v>0</v>
      </c>
      <c r="J386" s="8">
        <v>2.4</v>
      </c>
      <c r="K386" s="14">
        <v>0.5</v>
      </c>
      <c r="L386" s="8">
        <v>0.1</v>
      </c>
      <c r="M386" s="14">
        <v>1</v>
      </c>
      <c r="N386" s="8">
        <v>0.8</v>
      </c>
      <c r="O386" s="14">
        <v>0.1</v>
      </c>
      <c r="P386" s="8">
        <v>0.7</v>
      </c>
      <c r="Q386" s="14">
        <v>369.4</v>
      </c>
      <c r="R386" s="8">
        <v>281.68</v>
      </c>
      <c r="S386" s="14">
        <v>254.39</v>
      </c>
      <c r="T386" s="8">
        <v>9.2200000000000006</v>
      </c>
      <c r="U386" s="14">
        <v>10.49</v>
      </c>
      <c r="V386" s="4">
        <v>8.9600000000000009</v>
      </c>
    </row>
    <row r="387" spans="2:22" x14ac:dyDescent="0.25">
      <c r="B387" s="16" t="s">
        <v>407</v>
      </c>
      <c r="C387" s="4">
        <v>1.1000000000000001</v>
      </c>
      <c r="D387" s="8">
        <v>11.3</v>
      </c>
      <c r="E387" s="14">
        <v>4.5</v>
      </c>
      <c r="F387" s="8">
        <v>0.2</v>
      </c>
      <c r="G387" s="14">
        <v>2.2000000000000002</v>
      </c>
      <c r="H387" s="8">
        <v>0.3</v>
      </c>
      <c r="I387" s="14">
        <v>0.1</v>
      </c>
      <c r="J387" s="8">
        <v>2.2999999999999998</v>
      </c>
      <c r="K387" s="14">
        <v>0.6</v>
      </c>
      <c r="L387" s="8">
        <v>0.2</v>
      </c>
      <c r="M387" s="14">
        <v>1.1000000000000001</v>
      </c>
      <c r="N387" s="8">
        <v>0.8</v>
      </c>
      <c r="O387" s="14">
        <v>0.1</v>
      </c>
      <c r="P387" s="8">
        <v>0.8</v>
      </c>
      <c r="Q387" s="14">
        <v>289.18</v>
      </c>
      <c r="R387" s="8">
        <v>222.3</v>
      </c>
      <c r="S387" s="14">
        <v>255.18</v>
      </c>
      <c r="T387" s="8">
        <v>10.76</v>
      </c>
      <c r="U387" s="14">
        <v>12.53</v>
      </c>
      <c r="V387" s="4">
        <v>10.87</v>
      </c>
    </row>
    <row r="388" spans="2:22" x14ac:dyDescent="0.25">
      <c r="B388" s="16" t="s">
        <v>408</v>
      </c>
      <c r="C388" s="4">
        <v>0.8</v>
      </c>
      <c r="D388" s="8">
        <v>7</v>
      </c>
      <c r="E388" s="14">
        <v>3.9</v>
      </c>
      <c r="F388" s="8">
        <v>0.2</v>
      </c>
      <c r="G388" s="14">
        <v>1.2</v>
      </c>
      <c r="H388" s="8">
        <v>0.3</v>
      </c>
      <c r="I388" s="14">
        <v>0.1</v>
      </c>
      <c r="J388" s="8">
        <v>1.3</v>
      </c>
      <c r="K388" s="14">
        <v>0.5</v>
      </c>
      <c r="L388" s="8">
        <v>0.1</v>
      </c>
      <c r="M388" s="14">
        <v>0.4</v>
      </c>
      <c r="N388" s="8">
        <v>0.7</v>
      </c>
      <c r="O388" s="14">
        <v>0.1</v>
      </c>
      <c r="P388" s="8">
        <v>0.3</v>
      </c>
      <c r="Q388" s="14">
        <v>384.56</v>
      </c>
      <c r="R388" s="8">
        <v>295.24</v>
      </c>
      <c r="S388" s="14">
        <v>255.09</v>
      </c>
      <c r="T388" s="8">
        <v>8.82</v>
      </c>
      <c r="U388" s="14">
        <v>9.6300000000000008</v>
      </c>
      <c r="V388" s="4">
        <v>8.7899999999999991</v>
      </c>
    </row>
    <row r="389" spans="2:22" x14ac:dyDescent="0.25">
      <c r="B389" s="16" t="s">
        <v>409</v>
      </c>
      <c r="C389" s="4">
        <v>0.6</v>
      </c>
      <c r="D389" s="8">
        <v>6.8</v>
      </c>
      <c r="E389" s="14">
        <v>3.5</v>
      </c>
      <c r="F389" s="8">
        <v>0.2</v>
      </c>
      <c r="G389" s="14">
        <v>1.1000000000000001</v>
      </c>
      <c r="H389" s="8">
        <v>0.3</v>
      </c>
      <c r="I389" s="14">
        <v>0.1</v>
      </c>
      <c r="J389" s="8">
        <v>1.3</v>
      </c>
      <c r="K389" s="14">
        <v>0.4</v>
      </c>
      <c r="L389" s="8">
        <v>0.1</v>
      </c>
      <c r="M389" s="14">
        <v>0.5</v>
      </c>
      <c r="N389" s="8">
        <v>0.6</v>
      </c>
      <c r="O389" s="14">
        <v>0.1</v>
      </c>
      <c r="P389" s="8">
        <v>0.3</v>
      </c>
      <c r="Q389" s="14">
        <v>414.32</v>
      </c>
      <c r="R389" s="8">
        <v>318.79000000000002</v>
      </c>
      <c r="S389" s="14">
        <v>256.02999999999997</v>
      </c>
      <c r="T389" s="8">
        <v>7.37</v>
      </c>
      <c r="U389" s="14">
        <v>8.5299999999999994</v>
      </c>
      <c r="V389" s="4">
        <v>7.5</v>
      </c>
    </row>
    <row r="390" spans="2:22" x14ac:dyDescent="0.25">
      <c r="B390" s="16" t="s">
        <v>410</v>
      </c>
      <c r="C390" s="4">
        <v>0.1</v>
      </c>
      <c r="D390" s="8">
        <v>7</v>
      </c>
      <c r="E390" s="14">
        <v>4.2</v>
      </c>
      <c r="F390" s="8">
        <v>0.4</v>
      </c>
      <c r="G390" s="14">
        <v>1.3</v>
      </c>
      <c r="H390" s="8">
        <v>0.1</v>
      </c>
      <c r="I390" s="14">
        <v>0.1</v>
      </c>
      <c r="J390" s="8">
        <v>1.4</v>
      </c>
      <c r="K390" s="14">
        <v>0.7</v>
      </c>
      <c r="L390" s="8">
        <v>0.1</v>
      </c>
      <c r="M390" s="14">
        <v>0.6</v>
      </c>
      <c r="N390" s="8">
        <v>0.7</v>
      </c>
      <c r="O390" s="14">
        <v>0.1</v>
      </c>
      <c r="P390" s="8">
        <v>0.4</v>
      </c>
      <c r="Q390" s="14">
        <v>309.89999999999998</v>
      </c>
      <c r="R390" s="8">
        <v>237.97</v>
      </c>
      <c r="S390" s="14">
        <v>257.64999999999998</v>
      </c>
      <c r="T390" s="8">
        <v>9.33</v>
      </c>
      <c r="U390" s="14">
        <v>10.63</v>
      </c>
      <c r="V390" s="4">
        <v>9.2100000000000009</v>
      </c>
    </row>
    <row r="391" spans="2:22" x14ac:dyDescent="0.25">
      <c r="B391" s="16" t="s">
        <v>411</v>
      </c>
      <c r="C391" s="4">
        <v>1.1000000000000001</v>
      </c>
      <c r="D391" s="8">
        <v>11</v>
      </c>
      <c r="E391" s="14">
        <v>5.5</v>
      </c>
      <c r="F391" s="8">
        <v>0.3</v>
      </c>
      <c r="G391" s="14">
        <v>2.4</v>
      </c>
      <c r="H391" s="8">
        <v>0.4</v>
      </c>
      <c r="I391" s="14">
        <v>0.1</v>
      </c>
      <c r="J391" s="8">
        <v>2.2999999999999998</v>
      </c>
      <c r="K391" s="14">
        <v>0.4</v>
      </c>
      <c r="L391" s="8">
        <v>0.1</v>
      </c>
      <c r="M391" s="14">
        <v>1.2</v>
      </c>
      <c r="N391" s="8">
        <v>0.8</v>
      </c>
      <c r="O391" s="14">
        <v>0</v>
      </c>
      <c r="P391" s="8">
        <v>0.8</v>
      </c>
      <c r="Q391" s="14">
        <v>266.94</v>
      </c>
      <c r="R391" s="8">
        <v>206.4</v>
      </c>
      <c r="S391" s="14">
        <v>257.47000000000003</v>
      </c>
      <c r="T391" s="8">
        <v>10.61</v>
      </c>
      <c r="U391" s="14">
        <v>11.36</v>
      </c>
      <c r="V391" s="4">
        <v>10.34</v>
      </c>
    </row>
    <row r="392" spans="2:22" x14ac:dyDescent="0.25">
      <c r="B392" s="16" t="s">
        <v>412</v>
      </c>
      <c r="C392" s="4">
        <v>0.8</v>
      </c>
      <c r="D392" s="8">
        <v>8.4</v>
      </c>
      <c r="E392" s="14">
        <v>4</v>
      </c>
      <c r="F392" s="8">
        <v>0.2</v>
      </c>
      <c r="G392" s="14">
        <v>1.8</v>
      </c>
      <c r="H392" s="8">
        <v>0.2</v>
      </c>
      <c r="I392" s="14">
        <v>0</v>
      </c>
      <c r="J392" s="8">
        <v>1.7</v>
      </c>
      <c r="K392" s="14">
        <v>0.5</v>
      </c>
      <c r="L392" s="8">
        <v>0.1</v>
      </c>
      <c r="M392" s="14">
        <v>0.8</v>
      </c>
      <c r="N392" s="8">
        <v>0.6</v>
      </c>
      <c r="O392" s="14">
        <v>0.1</v>
      </c>
      <c r="P392" s="8">
        <v>0.6</v>
      </c>
      <c r="Q392" s="14">
        <v>335.74</v>
      </c>
      <c r="R392" s="8">
        <v>259.25</v>
      </c>
      <c r="S392" s="14">
        <v>257.39</v>
      </c>
      <c r="T392" s="8">
        <v>10.029999999999999</v>
      </c>
      <c r="U392" s="14">
        <v>11.6</v>
      </c>
      <c r="V392" s="4">
        <v>10.1</v>
      </c>
    </row>
    <row r="393" spans="2:22" x14ac:dyDescent="0.25">
      <c r="B393" s="16" t="s">
        <v>413</v>
      </c>
      <c r="C393" s="4">
        <v>1</v>
      </c>
      <c r="D393" s="8">
        <v>9.6999999999999993</v>
      </c>
      <c r="E393" s="14">
        <v>4.5999999999999996</v>
      </c>
      <c r="F393" s="8">
        <v>0.3</v>
      </c>
      <c r="G393" s="14">
        <v>2</v>
      </c>
      <c r="H393" s="8">
        <v>0.2</v>
      </c>
      <c r="I393" s="14">
        <v>0.1</v>
      </c>
      <c r="J393" s="8">
        <v>2.1</v>
      </c>
      <c r="K393" s="14">
        <v>0.6</v>
      </c>
      <c r="L393" s="8">
        <v>0.1</v>
      </c>
      <c r="M393" s="14">
        <v>1</v>
      </c>
      <c r="N393" s="8">
        <v>0.8</v>
      </c>
      <c r="O393" s="14">
        <v>0.1</v>
      </c>
      <c r="P393" s="8">
        <v>0.7</v>
      </c>
      <c r="Q393" s="14">
        <v>267.95999999999998</v>
      </c>
      <c r="R393" s="8">
        <v>207.06</v>
      </c>
      <c r="S393" s="14">
        <v>258.11</v>
      </c>
      <c r="T393" s="8">
        <v>11.38</v>
      </c>
      <c r="U393" s="14">
        <v>13.1</v>
      </c>
      <c r="V393" s="4">
        <v>11.39</v>
      </c>
    </row>
    <row r="394" spans="2:22" x14ac:dyDescent="0.25">
      <c r="B394" s="16" t="s">
        <v>414</v>
      </c>
      <c r="C394" s="4">
        <v>0.9</v>
      </c>
      <c r="D394" s="8">
        <v>7</v>
      </c>
      <c r="E394" s="14">
        <v>4.5</v>
      </c>
      <c r="F394" s="8">
        <v>0.3</v>
      </c>
      <c r="G394" s="14">
        <v>1.3</v>
      </c>
      <c r="H394" s="8">
        <v>0.3</v>
      </c>
      <c r="I394" s="14">
        <v>0</v>
      </c>
      <c r="J394" s="8">
        <v>1.4</v>
      </c>
      <c r="K394" s="14">
        <v>0.5</v>
      </c>
      <c r="L394" s="8">
        <v>0.1</v>
      </c>
      <c r="M394" s="14">
        <v>0.7</v>
      </c>
      <c r="N394" s="8">
        <v>0.7</v>
      </c>
      <c r="O394" s="14">
        <v>0</v>
      </c>
      <c r="P394" s="8">
        <v>0.1</v>
      </c>
      <c r="Q394" s="14">
        <v>361.46</v>
      </c>
      <c r="R394" s="8">
        <v>279.83</v>
      </c>
      <c r="S394" s="14">
        <v>258.54000000000002</v>
      </c>
      <c r="T394" s="8">
        <v>7.99</v>
      </c>
      <c r="U394" s="14">
        <v>9.0500000000000007</v>
      </c>
      <c r="V394" s="4">
        <v>8.0299999999999994</v>
      </c>
    </row>
    <row r="395" spans="2:22" x14ac:dyDescent="0.25">
      <c r="B395" s="16" t="s">
        <v>415</v>
      </c>
      <c r="C395" s="4">
        <v>1.3</v>
      </c>
      <c r="D395" s="8">
        <v>11.1</v>
      </c>
      <c r="E395" s="14">
        <v>4.5999999999999996</v>
      </c>
      <c r="F395" s="8">
        <v>0.5</v>
      </c>
      <c r="G395" s="14">
        <v>2.5</v>
      </c>
      <c r="H395" s="8">
        <v>0.4</v>
      </c>
      <c r="I395" s="14">
        <v>0.2</v>
      </c>
      <c r="J395" s="8">
        <v>2.4</v>
      </c>
      <c r="K395" s="14">
        <v>0.5</v>
      </c>
      <c r="L395" s="8">
        <v>0.3</v>
      </c>
      <c r="M395" s="14">
        <v>1.3</v>
      </c>
      <c r="N395" s="8">
        <v>0.7</v>
      </c>
      <c r="O395" s="14">
        <v>0.1</v>
      </c>
      <c r="P395" s="8">
        <v>0.4</v>
      </c>
      <c r="Q395" s="14">
        <v>257.5</v>
      </c>
      <c r="R395" s="8">
        <v>201.35</v>
      </c>
      <c r="S395" s="14">
        <v>259.38</v>
      </c>
      <c r="T395" s="8">
        <v>10.27</v>
      </c>
      <c r="U395" s="14">
        <v>11.94</v>
      </c>
      <c r="V395" s="4">
        <v>10.11</v>
      </c>
    </row>
    <row r="396" spans="2:22" x14ac:dyDescent="0.25">
      <c r="B396" s="16" t="s">
        <v>416</v>
      </c>
      <c r="C396" s="4">
        <v>0.9</v>
      </c>
      <c r="D396" s="8">
        <v>8.3000000000000007</v>
      </c>
      <c r="E396" s="14">
        <v>5.6</v>
      </c>
      <c r="F396" s="8">
        <v>0.2</v>
      </c>
      <c r="G396" s="14">
        <v>2.6</v>
      </c>
      <c r="H396" s="8">
        <v>0.3</v>
      </c>
      <c r="I396" s="14">
        <v>0</v>
      </c>
      <c r="J396" s="8">
        <v>2.4</v>
      </c>
      <c r="K396" s="14">
        <v>0.6</v>
      </c>
      <c r="L396" s="8">
        <v>0.1</v>
      </c>
      <c r="M396" s="14">
        <v>1.4</v>
      </c>
      <c r="N396" s="8">
        <v>0.9</v>
      </c>
      <c r="O396" s="14">
        <v>0.1</v>
      </c>
      <c r="P396" s="8">
        <v>0.6</v>
      </c>
      <c r="Q396" s="14">
        <v>337.14</v>
      </c>
      <c r="R396" s="8">
        <v>261.33999999999997</v>
      </c>
      <c r="S396" s="14">
        <v>258.87</v>
      </c>
      <c r="T396" s="8">
        <v>8.8699999999999992</v>
      </c>
      <c r="U396" s="14">
        <v>10.15</v>
      </c>
      <c r="V396" s="4">
        <v>8.6</v>
      </c>
    </row>
    <row r="397" spans="2:22" x14ac:dyDescent="0.25">
      <c r="B397" s="16" t="s">
        <v>417</v>
      </c>
      <c r="C397" s="4">
        <v>0.7</v>
      </c>
      <c r="D397" s="8">
        <v>8</v>
      </c>
      <c r="E397" s="14">
        <v>4</v>
      </c>
      <c r="F397" s="8">
        <v>0.3</v>
      </c>
      <c r="G397" s="14">
        <v>1.6</v>
      </c>
      <c r="H397" s="8">
        <v>0.3</v>
      </c>
      <c r="I397" s="14">
        <v>0.4</v>
      </c>
      <c r="J397" s="8">
        <v>1.7</v>
      </c>
      <c r="K397" s="14">
        <v>0.4</v>
      </c>
      <c r="L397" s="8">
        <v>0.1</v>
      </c>
      <c r="M397" s="14">
        <v>0.8</v>
      </c>
      <c r="N397" s="8">
        <v>0.6</v>
      </c>
      <c r="O397" s="14">
        <v>0.1</v>
      </c>
      <c r="P397" s="8">
        <v>0.5</v>
      </c>
      <c r="Q397" s="14">
        <v>280.45999999999998</v>
      </c>
      <c r="R397" s="8">
        <v>256.3</v>
      </c>
      <c r="S397" s="14">
        <v>260.22000000000003</v>
      </c>
      <c r="T397" s="8">
        <v>10.42</v>
      </c>
      <c r="U397" s="14">
        <v>12.14</v>
      </c>
      <c r="V397" s="4">
        <v>10.6</v>
      </c>
    </row>
    <row r="398" spans="2:22" x14ac:dyDescent="0.25">
      <c r="B398" s="16" t="s">
        <v>418</v>
      </c>
      <c r="C398" s="4">
        <v>2.2000000000000002</v>
      </c>
      <c r="D398" s="8">
        <v>10.3</v>
      </c>
      <c r="E398" s="14">
        <v>5.3</v>
      </c>
      <c r="F398" s="8">
        <v>0.3</v>
      </c>
      <c r="G398" s="14">
        <v>2.2000000000000002</v>
      </c>
      <c r="H398" s="8">
        <v>0.3</v>
      </c>
      <c r="I398" s="14">
        <v>0.1</v>
      </c>
      <c r="J398" s="8">
        <v>2.2000000000000002</v>
      </c>
      <c r="K398" s="14">
        <v>0.8</v>
      </c>
      <c r="L398" s="8">
        <v>0.1</v>
      </c>
      <c r="M398" s="14">
        <v>1</v>
      </c>
      <c r="N398" s="8">
        <v>0.8</v>
      </c>
      <c r="O398" s="14">
        <v>0.1</v>
      </c>
      <c r="P398" s="8">
        <v>0.6</v>
      </c>
      <c r="Q398" s="14">
        <v>318.74</v>
      </c>
      <c r="R398" s="8">
        <v>240.65</v>
      </c>
      <c r="S398" s="14">
        <v>258.68</v>
      </c>
      <c r="T398" s="8">
        <v>9.5399999999999991</v>
      </c>
      <c r="U398" s="14">
        <v>10.53</v>
      </c>
      <c r="V398" s="4">
        <v>9.3800000000000008</v>
      </c>
    </row>
    <row r="399" spans="2:22" x14ac:dyDescent="0.25">
      <c r="B399" s="16" t="s">
        <v>419</v>
      </c>
      <c r="C399" s="4">
        <v>0.8</v>
      </c>
      <c r="D399" s="8">
        <v>8.5</v>
      </c>
      <c r="E399" s="14">
        <v>4.4000000000000004</v>
      </c>
      <c r="F399" s="8">
        <v>0.2</v>
      </c>
      <c r="G399" s="14">
        <v>1.6</v>
      </c>
      <c r="H399" s="8">
        <v>0.2</v>
      </c>
      <c r="I399" s="14">
        <v>0</v>
      </c>
      <c r="J399" s="8">
        <v>1.6</v>
      </c>
      <c r="K399" s="14">
        <v>0.5</v>
      </c>
      <c r="L399" s="8">
        <v>0.1</v>
      </c>
      <c r="M399" s="14">
        <v>0.8</v>
      </c>
      <c r="N399" s="8">
        <v>0.7</v>
      </c>
      <c r="O399" s="14">
        <v>0.1</v>
      </c>
      <c r="P399" s="8">
        <v>0.3</v>
      </c>
      <c r="Q399" s="14">
        <v>347.32</v>
      </c>
      <c r="R399" s="8">
        <v>270.06</v>
      </c>
      <c r="S399" s="14">
        <v>259.24</v>
      </c>
      <c r="T399" s="8">
        <v>9.24</v>
      </c>
      <c r="U399" s="14">
        <v>10.31</v>
      </c>
      <c r="V399" s="4">
        <v>9.0399999999999991</v>
      </c>
    </row>
    <row r="400" spans="2:22" x14ac:dyDescent="0.25">
      <c r="B400" s="16" t="s">
        <v>420</v>
      </c>
      <c r="C400" s="4">
        <v>1.2</v>
      </c>
      <c r="D400" s="8">
        <v>7.6</v>
      </c>
      <c r="E400" s="14">
        <v>4.3</v>
      </c>
      <c r="F400" s="8">
        <v>0.4</v>
      </c>
      <c r="G400" s="14">
        <v>1.6</v>
      </c>
      <c r="H400" s="8">
        <v>0.2</v>
      </c>
      <c r="I400" s="14">
        <v>0</v>
      </c>
      <c r="J400" s="8">
        <v>1.5</v>
      </c>
      <c r="K400" s="14">
        <v>0.5</v>
      </c>
      <c r="L400" s="8">
        <v>0.1</v>
      </c>
      <c r="M400" s="14">
        <v>0.9</v>
      </c>
      <c r="N400" s="8">
        <v>0.6</v>
      </c>
      <c r="O400" s="14">
        <v>0</v>
      </c>
      <c r="P400" s="8">
        <v>0.4</v>
      </c>
      <c r="Q400" s="14">
        <v>269.36</v>
      </c>
      <c r="R400" s="8">
        <v>268.70999999999998</v>
      </c>
      <c r="S400" s="14">
        <v>260.29000000000002</v>
      </c>
      <c r="T400" s="8">
        <v>9.76</v>
      </c>
      <c r="U400" s="14">
        <v>11.04</v>
      </c>
      <c r="V400" s="4">
        <v>9.68</v>
      </c>
    </row>
    <row r="401" spans="2:22" x14ac:dyDescent="0.25">
      <c r="B401" s="16" t="s">
        <v>421</v>
      </c>
      <c r="C401" s="4">
        <v>1.2</v>
      </c>
      <c r="D401" s="8">
        <v>11.5</v>
      </c>
      <c r="E401" s="14">
        <v>4.4000000000000004</v>
      </c>
      <c r="F401" s="8">
        <v>0.3</v>
      </c>
      <c r="G401" s="14">
        <v>2.5</v>
      </c>
      <c r="H401" s="8">
        <v>0.4</v>
      </c>
      <c r="I401" s="14">
        <v>0.2</v>
      </c>
      <c r="J401" s="8">
        <v>2.2000000000000002</v>
      </c>
      <c r="K401" s="14">
        <v>0.3</v>
      </c>
      <c r="L401" s="8">
        <v>0.1</v>
      </c>
      <c r="M401" s="14">
        <v>1.3</v>
      </c>
      <c r="N401" s="8">
        <v>0.6</v>
      </c>
      <c r="O401" s="14">
        <v>0.2</v>
      </c>
      <c r="P401" s="8">
        <v>0.9</v>
      </c>
      <c r="Q401" s="14">
        <v>258.06</v>
      </c>
      <c r="R401" s="8">
        <v>199.31</v>
      </c>
      <c r="S401" s="14">
        <v>260.93</v>
      </c>
      <c r="T401" s="8">
        <v>12.48</v>
      </c>
      <c r="U401" s="14">
        <v>14.33</v>
      </c>
      <c r="V401" s="4">
        <v>12.21</v>
      </c>
    </row>
    <row r="402" spans="2:22" x14ac:dyDescent="0.25">
      <c r="B402" s="16" t="s">
        <v>422</v>
      </c>
      <c r="C402" s="4">
        <v>1</v>
      </c>
      <c r="D402" s="8">
        <v>8</v>
      </c>
      <c r="E402" s="14">
        <v>4.8</v>
      </c>
      <c r="F402" s="8">
        <v>0.4</v>
      </c>
      <c r="G402" s="14">
        <v>1.7</v>
      </c>
      <c r="H402" s="8">
        <v>0.3</v>
      </c>
      <c r="I402" s="14">
        <v>0.1</v>
      </c>
      <c r="J402" s="8">
        <v>1.4</v>
      </c>
      <c r="K402" s="14">
        <v>0.4</v>
      </c>
      <c r="L402" s="8">
        <v>0.1</v>
      </c>
      <c r="M402" s="14">
        <v>0.8</v>
      </c>
      <c r="N402" s="8">
        <v>0.5</v>
      </c>
      <c r="O402" s="14">
        <v>0.1</v>
      </c>
      <c r="P402" s="8">
        <v>0.4</v>
      </c>
      <c r="Q402" s="14">
        <v>345.26</v>
      </c>
      <c r="R402" s="8">
        <v>269.19</v>
      </c>
      <c r="S402" s="14">
        <v>260.56</v>
      </c>
      <c r="T402" s="8">
        <v>9.1</v>
      </c>
      <c r="U402" s="14">
        <v>9.67</v>
      </c>
      <c r="V402" s="4">
        <v>8.66</v>
      </c>
    </row>
    <row r="403" spans="2:22" x14ac:dyDescent="0.25">
      <c r="B403" s="16" t="s">
        <v>423</v>
      </c>
      <c r="C403" s="4">
        <v>1.2</v>
      </c>
      <c r="D403" s="8">
        <v>8.6</v>
      </c>
      <c r="E403" s="14">
        <v>5.4</v>
      </c>
      <c r="F403" s="8">
        <v>0.4</v>
      </c>
      <c r="G403" s="14">
        <v>2</v>
      </c>
      <c r="H403" s="8">
        <v>0.3</v>
      </c>
      <c r="I403" s="14">
        <v>0.2</v>
      </c>
      <c r="J403" s="8">
        <v>2</v>
      </c>
      <c r="K403" s="14">
        <v>0.7</v>
      </c>
      <c r="L403" s="8">
        <v>0.2</v>
      </c>
      <c r="M403" s="14">
        <v>1</v>
      </c>
      <c r="N403" s="8">
        <v>1</v>
      </c>
      <c r="O403" s="14">
        <v>0.1</v>
      </c>
      <c r="P403" s="8">
        <v>0.4</v>
      </c>
      <c r="Q403" s="14">
        <v>322.36</v>
      </c>
      <c r="R403" s="8">
        <v>251.48</v>
      </c>
      <c r="S403" s="14">
        <v>260.13</v>
      </c>
      <c r="T403" s="8">
        <v>8.99</v>
      </c>
      <c r="U403" s="14">
        <v>10.44</v>
      </c>
      <c r="V403" s="4">
        <v>9.2100000000000009</v>
      </c>
    </row>
    <row r="404" spans="2:22" x14ac:dyDescent="0.25">
      <c r="B404" s="16" t="s">
        <v>424</v>
      </c>
      <c r="C404" s="4">
        <v>0.9</v>
      </c>
      <c r="D404" s="8">
        <v>7.4</v>
      </c>
      <c r="E404" s="14">
        <v>3.3</v>
      </c>
      <c r="F404" s="8">
        <v>0.3</v>
      </c>
      <c r="G404" s="14">
        <v>1.5</v>
      </c>
      <c r="H404" s="8">
        <v>0.2</v>
      </c>
      <c r="I404" s="14">
        <v>0.1</v>
      </c>
      <c r="J404" s="8">
        <v>1.6</v>
      </c>
      <c r="K404" s="14">
        <v>0.5</v>
      </c>
      <c r="L404" s="8">
        <v>0.2</v>
      </c>
      <c r="M404" s="14">
        <v>0.9</v>
      </c>
      <c r="N404" s="8">
        <v>0.6</v>
      </c>
      <c r="O404" s="14">
        <v>0.1</v>
      </c>
      <c r="P404" s="8">
        <v>0.2</v>
      </c>
      <c r="Q404" s="14">
        <v>350.86</v>
      </c>
      <c r="R404" s="8">
        <v>272.83</v>
      </c>
      <c r="S404" s="14">
        <v>259.23</v>
      </c>
      <c r="T404" s="8">
        <v>8.0500000000000007</v>
      </c>
      <c r="U404" s="14">
        <v>9.24</v>
      </c>
      <c r="V404" s="4">
        <v>7.98</v>
      </c>
    </row>
    <row r="405" spans="2:22" x14ac:dyDescent="0.25">
      <c r="B405" s="16" t="s">
        <v>425</v>
      </c>
      <c r="C405" s="4">
        <v>1.2</v>
      </c>
      <c r="D405" s="8">
        <v>8.1</v>
      </c>
      <c r="E405" s="14">
        <v>5.0999999999999996</v>
      </c>
      <c r="F405" s="8">
        <v>0.3</v>
      </c>
      <c r="G405" s="14">
        <v>1.6</v>
      </c>
      <c r="H405" s="8">
        <v>0.4</v>
      </c>
      <c r="I405" s="14">
        <v>0.1</v>
      </c>
      <c r="J405" s="8">
        <v>1.7</v>
      </c>
      <c r="K405" s="14">
        <v>0.8</v>
      </c>
      <c r="L405" s="8">
        <v>0.1</v>
      </c>
      <c r="M405" s="14">
        <v>1</v>
      </c>
      <c r="N405" s="8">
        <v>1</v>
      </c>
      <c r="O405" s="14">
        <v>0.1</v>
      </c>
      <c r="P405" s="8">
        <v>0.4</v>
      </c>
      <c r="Q405" s="14">
        <v>325.74</v>
      </c>
      <c r="R405" s="8">
        <v>253.17</v>
      </c>
      <c r="S405" s="14">
        <v>259.37</v>
      </c>
      <c r="T405" s="8">
        <v>8.94</v>
      </c>
      <c r="U405" s="14">
        <v>9.89</v>
      </c>
      <c r="V405" s="4">
        <v>8.5500000000000007</v>
      </c>
    </row>
    <row r="406" spans="2:22" x14ac:dyDescent="0.25">
      <c r="B406" s="16" t="s">
        <v>426</v>
      </c>
      <c r="C406" s="4">
        <v>1.1000000000000001</v>
      </c>
      <c r="D406" s="8">
        <v>9.9</v>
      </c>
      <c r="E406" s="14">
        <v>3.3</v>
      </c>
      <c r="F406" s="8">
        <v>0.2</v>
      </c>
      <c r="G406" s="14">
        <v>1.9</v>
      </c>
      <c r="H406" s="8">
        <v>0.2</v>
      </c>
      <c r="I406" s="14">
        <v>0.1</v>
      </c>
      <c r="J406" s="8">
        <v>2</v>
      </c>
      <c r="K406" s="14">
        <v>0.2</v>
      </c>
      <c r="L406" s="8">
        <v>0.1</v>
      </c>
      <c r="M406" s="14">
        <v>0.8</v>
      </c>
      <c r="N406" s="8">
        <v>0.6</v>
      </c>
      <c r="O406" s="14">
        <v>0</v>
      </c>
      <c r="P406" s="8">
        <v>0.5</v>
      </c>
      <c r="Q406" s="14">
        <v>305.98</v>
      </c>
      <c r="R406" s="8">
        <v>238.28</v>
      </c>
      <c r="S406" s="14">
        <v>259.13</v>
      </c>
      <c r="T406" s="8">
        <v>10.7</v>
      </c>
      <c r="U406" s="14">
        <v>11.53</v>
      </c>
      <c r="V406" s="4">
        <v>10.48</v>
      </c>
    </row>
    <row r="407" spans="2:22" x14ac:dyDescent="0.25">
      <c r="B407" s="16" t="s">
        <v>427</v>
      </c>
      <c r="C407" s="4">
        <v>1.1000000000000001</v>
      </c>
      <c r="D407" s="8">
        <v>8.1999999999999993</v>
      </c>
      <c r="E407" s="14">
        <v>5.3</v>
      </c>
      <c r="F407" s="8">
        <v>0.3</v>
      </c>
      <c r="G407" s="14">
        <v>1.7</v>
      </c>
      <c r="H407" s="8">
        <v>0.5</v>
      </c>
      <c r="I407" s="14">
        <v>0.1</v>
      </c>
      <c r="J407" s="8">
        <v>1.8</v>
      </c>
      <c r="K407" s="14">
        <v>0.7</v>
      </c>
      <c r="L407" s="8">
        <v>0.1</v>
      </c>
      <c r="M407" s="14">
        <v>1</v>
      </c>
      <c r="N407" s="8">
        <v>1</v>
      </c>
      <c r="O407" s="14">
        <v>0.1</v>
      </c>
      <c r="P407" s="8">
        <v>0.3</v>
      </c>
      <c r="Q407" s="14">
        <v>309.77999999999997</v>
      </c>
      <c r="R407" s="8">
        <v>240.74</v>
      </c>
      <c r="S407" s="14">
        <v>259.58999999999997</v>
      </c>
      <c r="T407" s="8">
        <v>7.68</v>
      </c>
      <c r="U407" s="14">
        <v>8.57</v>
      </c>
      <c r="V407" s="4">
        <v>7.48</v>
      </c>
    </row>
    <row r="408" spans="2:22" x14ac:dyDescent="0.25">
      <c r="B408" s="16" t="s">
        <v>428</v>
      </c>
      <c r="C408" s="4">
        <v>0.7</v>
      </c>
      <c r="D408" s="8">
        <v>6.5</v>
      </c>
      <c r="E408" s="14">
        <v>4</v>
      </c>
      <c r="F408" s="8">
        <v>0.4</v>
      </c>
      <c r="G408" s="14">
        <v>1.2</v>
      </c>
      <c r="H408" s="8">
        <v>0.2</v>
      </c>
      <c r="I408" s="14">
        <v>0.1</v>
      </c>
      <c r="J408" s="8">
        <v>1.3</v>
      </c>
      <c r="K408" s="14">
        <v>0.5</v>
      </c>
      <c r="L408" s="8">
        <v>0.1</v>
      </c>
      <c r="M408" s="14">
        <v>0.6</v>
      </c>
      <c r="N408" s="8">
        <v>0.7</v>
      </c>
      <c r="O408" s="14">
        <v>0</v>
      </c>
      <c r="P408" s="8">
        <v>0.2</v>
      </c>
      <c r="Q408" s="14">
        <v>416.82</v>
      </c>
      <c r="R408" s="8">
        <v>323.52999999999997</v>
      </c>
      <c r="S408" s="14">
        <v>259.05</v>
      </c>
      <c r="T408" s="8">
        <v>7.44</v>
      </c>
      <c r="U408" s="14">
        <v>7.93</v>
      </c>
      <c r="V408" s="4">
        <v>7.07</v>
      </c>
    </row>
    <row r="409" spans="2:22" x14ac:dyDescent="0.25">
      <c r="B409" s="16" t="s">
        <v>429</v>
      </c>
      <c r="C409" s="4">
        <v>0.9</v>
      </c>
      <c r="D409" s="8">
        <v>7.3</v>
      </c>
      <c r="E409" s="14">
        <v>5.6</v>
      </c>
      <c r="F409" s="8">
        <v>0.3</v>
      </c>
      <c r="G409" s="14">
        <v>1.3</v>
      </c>
      <c r="H409" s="8">
        <v>0.3</v>
      </c>
      <c r="I409" s="14">
        <v>0.1</v>
      </c>
      <c r="J409" s="8">
        <v>1.7</v>
      </c>
      <c r="K409" s="14">
        <v>0.7</v>
      </c>
      <c r="L409" s="8">
        <v>0.1</v>
      </c>
      <c r="M409" s="14">
        <v>0.7</v>
      </c>
      <c r="N409" s="8">
        <v>0.9</v>
      </c>
      <c r="O409" s="14">
        <v>0.1</v>
      </c>
      <c r="P409" s="8">
        <v>0.3</v>
      </c>
      <c r="Q409" s="14">
        <v>330.18</v>
      </c>
      <c r="R409" s="8">
        <v>259.66000000000003</v>
      </c>
      <c r="S409" s="14">
        <v>260.12</v>
      </c>
      <c r="T409" s="8">
        <v>9.23</v>
      </c>
      <c r="U409" s="14">
        <v>10.029999999999999</v>
      </c>
      <c r="V409" s="4">
        <v>8.9600000000000009</v>
      </c>
    </row>
    <row r="410" spans="2:22" x14ac:dyDescent="0.25">
      <c r="B410" s="16" t="s">
        <v>430</v>
      </c>
      <c r="C410" s="4">
        <v>0.9</v>
      </c>
      <c r="D410" s="8">
        <v>6.8</v>
      </c>
      <c r="E410" s="14">
        <v>5.0999999999999996</v>
      </c>
      <c r="F410" s="8">
        <v>0.3</v>
      </c>
      <c r="G410" s="14">
        <v>1.1000000000000001</v>
      </c>
      <c r="H410" s="8">
        <v>0.4</v>
      </c>
      <c r="I410" s="14">
        <v>0.1</v>
      </c>
      <c r="J410" s="8">
        <v>1.3</v>
      </c>
      <c r="K410" s="14">
        <v>0.6</v>
      </c>
      <c r="L410" s="8">
        <v>0.2</v>
      </c>
      <c r="M410" s="14">
        <v>0.6</v>
      </c>
      <c r="N410" s="8">
        <v>1</v>
      </c>
      <c r="O410" s="14">
        <v>0.1</v>
      </c>
      <c r="P410" s="8">
        <v>0.2</v>
      </c>
      <c r="Q410" s="14">
        <v>397.02</v>
      </c>
      <c r="R410" s="8">
        <v>309.66000000000003</v>
      </c>
      <c r="S410" s="14">
        <v>259.77999999999997</v>
      </c>
      <c r="T410" s="8">
        <v>7.93</v>
      </c>
      <c r="U410" s="14">
        <v>8.2899999999999991</v>
      </c>
      <c r="V410" s="4">
        <v>7.5</v>
      </c>
    </row>
    <row r="411" spans="2:22" x14ac:dyDescent="0.25">
      <c r="B411" s="16" t="s">
        <v>431</v>
      </c>
      <c r="C411" s="4">
        <v>1.2</v>
      </c>
      <c r="D411" s="8">
        <v>7.7</v>
      </c>
      <c r="E411" s="14">
        <v>5.2</v>
      </c>
      <c r="F411" s="8">
        <v>0.3</v>
      </c>
      <c r="G411" s="14">
        <v>1.6</v>
      </c>
      <c r="H411" s="8">
        <v>0.3</v>
      </c>
      <c r="I411" s="14">
        <v>0.1</v>
      </c>
      <c r="J411" s="8">
        <v>1.7</v>
      </c>
      <c r="K411" s="14">
        <v>0.5</v>
      </c>
      <c r="L411" s="8">
        <v>0.1</v>
      </c>
      <c r="M411" s="14">
        <v>1</v>
      </c>
      <c r="N411" s="8">
        <v>0.7</v>
      </c>
      <c r="O411" s="14">
        <v>0.1</v>
      </c>
      <c r="P411" s="8">
        <v>0.3</v>
      </c>
      <c r="Q411" s="14">
        <v>281.10000000000002</v>
      </c>
      <c r="R411" s="8">
        <v>220.13</v>
      </c>
      <c r="S411" s="14">
        <v>260.85000000000002</v>
      </c>
      <c r="T411" s="8">
        <v>10.56</v>
      </c>
      <c r="U411" s="14">
        <v>11.48</v>
      </c>
      <c r="V411" s="4">
        <v>10.35</v>
      </c>
    </row>
    <row r="412" spans="2:22" x14ac:dyDescent="0.25">
      <c r="B412" s="16" t="s">
        <v>432</v>
      </c>
      <c r="C412" s="4">
        <v>1.1000000000000001</v>
      </c>
      <c r="D412" s="8">
        <v>7.5</v>
      </c>
      <c r="E412" s="14">
        <v>4.7</v>
      </c>
      <c r="F412" s="8">
        <v>0.3</v>
      </c>
      <c r="G412" s="14">
        <v>1.4</v>
      </c>
      <c r="H412" s="8">
        <v>0.4</v>
      </c>
      <c r="I412" s="14">
        <v>0.1</v>
      </c>
      <c r="J412" s="8">
        <v>1.6</v>
      </c>
      <c r="K412" s="14">
        <v>0.6</v>
      </c>
      <c r="L412" s="8">
        <v>0.2</v>
      </c>
      <c r="M412" s="14">
        <v>0.9</v>
      </c>
      <c r="N412" s="8">
        <v>0.9</v>
      </c>
      <c r="O412" s="14">
        <v>0</v>
      </c>
      <c r="P412" s="8">
        <v>0.3</v>
      </c>
      <c r="Q412" s="14">
        <v>353.82</v>
      </c>
      <c r="R412" s="8">
        <v>275.95</v>
      </c>
      <c r="S412" s="14">
        <v>261.07</v>
      </c>
      <c r="T412" s="8">
        <v>8.58</v>
      </c>
      <c r="U412" s="14">
        <v>9.33</v>
      </c>
      <c r="V412" s="4">
        <v>8.26</v>
      </c>
    </row>
    <row r="413" spans="2:22" x14ac:dyDescent="0.25">
      <c r="B413" s="16" t="s">
        <v>433</v>
      </c>
      <c r="C413" s="4">
        <v>1.1000000000000001</v>
      </c>
      <c r="D413" s="8">
        <v>7.7</v>
      </c>
      <c r="E413" s="14">
        <v>3.4</v>
      </c>
      <c r="F413" s="8">
        <v>0.3</v>
      </c>
      <c r="G413" s="14">
        <v>1.5</v>
      </c>
      <c r="H413" s="8">
        <v>0.2</v>
      </c>
      <c r="I413" s="14">
        <v>0.2</v>
      </c>
      <c r="J413" s="8">
        <v>1.5</v>
      </c>
      <c r="K413" s="14">
        <v>0.4</v>
      </c>
      <c r="L413" s="8">
        <v>0</v>
      </c>
      <c r="M413" s="14">
        <v>1</v>
      </c>
      <c r="N413" s="8">
        <v>0.6</v>
      </c>
      <c r="O413" s="14">
        <v>0.1</v>
      </c>
      <c r="P413" s="8">
        <v>0.4</v>
      </c>
      <c r="Q413" s="14">
        <v>372.18</v>
      </c>
      <c r="R413" s="8">
        <v>290.56</v>
      </c>
      <c r="S413" s="14">
        <v>261.88</v>
      </c>
      <c r="T413" s="8">
        <v>8.36</v>
      </c>
      <c r="U413" s="14">
        <v>8.93</v>
      </c>
      <c r="V413" s="4">
        <v>7.93</v>
      </c>
    </row>
    <row r="414" spans="2:22" x14ac:dyDescent="0.25">
      <c r="B414" s="16" t="s">
        <v>434</v>
      </c>
      <c r="C414" s="4">
        <v>1</v>
      </c>
      <c r="D414" s="8">
        <v>7.4</v>
      </c>
      <c r="E414" s="14">
        <v>5.8</v>
      </c>
      <c r="F414" s="8">
        <v>0.1</v>
      </c>
      <c r="G414" s="14">
        <v>1.5</v>
      </c>
      <c r="H414" s="8">
        <v>0.2</v>
      </c>
      <c r="I414" s="14">
        <v>0</v>
      </c>
      <c r="J414" s="8">
        <v>1.7</v>
      </c>
      <c r="K414" s="14">
        <v>0.8</v>
      </c>
      <c r="L414" s="8">
        <v>0.2</v>
      </c>
      <c r="M414" s="14">
        <v>0.8</v>
      </c>
      <c r="N414" s="8">
        <v>1</v>
      </c>
      <c r="O414" s="14">
        <v>0.1</v>
      </c>
      <c r="P414" s="8">
        <v>0.4</v>
      </c>
      <c r="Q414" s="14">
        <v>391.88</v>
      </c>
      <c r="R414" s="8">
        <v>308.97000000000003</v>
      </c>
      <c r="S414" s="14">
        <v>262.58</v>
      </c>
      <c r="T414" s="8">
        <v>9.16</v>
      </c>
      <c r="U414" s="14">
        <v>9.64</v>
      </c>
      <c r="V414" s="4">
        <v>8.82</v>
      </c>
    </row>
    <row r="415" spans="2:22" x14ac:dyDescent="0.25">
      <c r="B415" s="16" t="s">
        <v>435</v>
      </c>
      <c r="C415" s="4">
        <v>0.8</v>
      </c>
      <c r="D415" s="8">
        <v>6</v>
      </c>
      <c r="E415" s="14">
        <v>4.5</v>
      </c>
      <c r="F415" s="8">
        <v>0</v>
      </c>
      <c r="G415" s="14">
        <v>1.3</v>
      </c>
      <c r="H415" s="8">
        <v>0.3</v>
      </c>
      <c r="I415" s="14">
        <v>0.1</v>
      </c>
      <c r="J415" s="8">
        <v>1.3</v>
      </c>
      <c r="K415" s="14">
        <v>0.4</v>
      </c>
      <c r="L415" s="8">
        <v>0</v>
      </c>
      <c r="M415" s="14">
        <v>0.7</v>
      </c>
      <c r="N415" s="8">
        <v>0.7</v>
      </c>
      <c r="O415" s="14">
        <v>0.1</v>
      </c>
      <c r="P415" s="8">
        <v>0.4</v>
      </c>
      <c r="Q415" s="14">
        <v>409.04</v>
      </c>
      <c r="R415" s="8">
        <v>340.55</v>
      </c>
      <c r="S415" s="14">
        <v>263.61</v>
      </c>
      <c r="T415" s="8">
        <v>7.24</v>
      </c>
      <c r="U415" s="14">
        <v>7.64</v>
      </c>
      <c r="V415" s="4">
        <v>7.19</v>
      </c>
    </row>
    <row r="416" spans="2:22" x14ac:dyDescent="0.25">
      <c r="B416" s="16" t="s">
        <v>436</v>
      </c>
      <c r="C416" s="4">
        <v>1</v>
      </c>
      <c r="D416" s="8">
        <v>9.6</v>
      </c>
      <c r="E416" s="14">
        <v>3.4</v>
      </c>
      <c r="F416" s="8">
        <v>0.1</v>
      </c>
      <c r="G416" s="14">
        <v>2.2000000000000002</v>
      </c>
      <c r="H416" s="8">
        <v>0.4</v>
      </c>
      <c r="I416" s="14">
        <v>0.1</v>
      </c>
      <c r="J416" s="8">
        <v>1.9</v>
      </c>
      <c r="K416" s="14">
        <v>0.1</v>
      </c>
      <c r="L416" s="8">
        <v>0.1</v>
      </c>
      <c r="M416" s="14">
        <v>0.9</v>
      </c>
      <c r="N416" s="8">
        <v>0.5</v>
      </c>
      <c r="O416" s="14">
        <v>0.1</v>
      </c>
      <c r="P416" s="8">
        <v>0.5</v>
      </c>
      <c r="Q416" s="14">
        <v>324.86</v>
      </c>
      <c r="R416" s="8">
        <v>255.65</v>
      </c>
      <c r="S416" s="14">
        <v>262.57</v>
      </c>
      <c r="T416" s="8">
        <v>11.8</v>
      </c>
      <c r="U416" s="14">
        <v>13.21</v>
      </c>
      <c r="V416" s="4">
        <v>11.56</v>
      </c>
    </row>
    <row r="417" spans="2:22" x14ac:dyDescent="0.25">
      <c r="B417" s="16" t="s">
        <v>437</v>
      </c>
      <c r="C417" s="4">
        <v>0.9</v>
      </c>
      <c r="D417" s="8">
        <v>9.9</v>
      </c>
      <c r="E417" s="14">
        <v>3.5</v>
      </c>
      <c r="F417" s="8">
        <v>0.1</v>
      </c>
      <c r="G417" s="14">
        <v>2.5</v>
      </c>
      <c r="H417" s="8">
        <v>0.6</v>
      </c>
      <c r="I417" s="14">
        <v>0.2</v>
      </c>
      <c r="J417" s="8">
        <v>2.1</v>
      </c>
      <c r="K417" s="14">
        <v>0.1</v>
      </c>
      <c r="L417" s="8">
        <v>0.1</v>
      </c>
      <c r="M417" s="14">
        <v>1</v>
      </c>
      <c r="N417" s="8">
        <v>0.4</v>
      </c>
      <c r="O417" s="14">
        <v>0.1</v>
      </c>
      <c r="P417" s="8">
        <v>0.6</v>
      </c>
      <c r="Q417" s="14">
        <v>367.92</v>
      </c>
      <c r="R417" s="8">
        <v>290.79000000000002</v>
      </c>
      <c r="S417" s="14">
        <v>263.2</v>
      </c>
      <c r="T417" s="8">
        <v>9.1</v>
      </c>
      <c r="U417" s="14">
        <v>9.92</v>
      </c>
      <c r="V417" s="4">
        <v>8.83</v>
      </c>
    </row>
    <row r="418" spans="2:22" x14ac:dyDescent="0.25">
      <c r="B418" s="16" t="s">
        <v>438</v>
      </c>
      <c r="C418" s="4">
        <v>1.2</v>
      </c>
      <c r="D418" s="8">
        <v>10</v>
      </c>
      <c r="E418" s="14">
        <v>3.9</v>
      </c>
      <c r="F418" s="8">
        <v>0.2</v>
      </c>
      <c r="G418" s="14">
        <v>2.4</v>
      </c>
      <c r="H418" s="8">
        <v>0.5</v>
      </c>
      <c r="I418" s="14">
        <v>0.2</v>
      </c>
      <c r="J418" s="8">
        <v>1.9</v>
      </c>
      <c r="K418" s="14">
        <v>0.1</v>
      </c>
      <c r="L418" s="8">
        <v>0.1</v>
      </c>
      <c r="M418" s="14">
        <v>1.1000000000000001</v>
      </c>
      <c r="N418" s="8">
        <v>0.3</v>
      </c>
      <c r="O418" s="14">
        <v>0.1</v>
      </c>
      <c r="P418" s="8">
        <v>0.5</v>
      </c>
      <c r="Q418" s="14">
        <v>300.39999999999998</v>
      </c>
      <c r="R418" s="8">
        <v>237</v>
      </c>
      <c r="S418" s="14">
        <v>264.01</v>
      </c>
      <c r="T418" s="8">
        <v>10.4</v>
      </c>
      <c r="U418" s="14">
        <v>11.33</v>
      </c>
      <c r="V418" s="4">
        <v>9.86</v>
      </c>
    </row>
    <row r="419" spans="2:22" x14ac:dyDescent="0.25">
      <c r="B419" s="16" t="s">
        <v>439</v>
      </c>
      <c r="C419" s="4">
        <v>1.5</v>
      </c>
      <c r="D419" s="8">
        <v>12.7</v>
      </c>
      <c r="E419" s="14">
        <v>5.6</v>
      </c>
      <c r="F419" s="8">
        <v>0</v>
      </c>
      <c r="G419" s="14">
        <v>3.1</v>
      </c>
      <c r="H419" s="8">
        <v>0.7</v>
      </c>
      <c r="I419" s="14">
        <v>0.1</v>
      </c>
      <c r="J419" s="8">
        <v>2.7</v>
      </c>
      <c r="K419" s="14">
        <v>0.1</v>
      </c>
      <c r="L419" s="8">
        <v>0</v>
      </c>
      <c r="M419" s="14">
        <v>1.2</v>
      </c>
      <c r="N419" s="8">
        <v>0.3</v>
      </c>
      <c r="O419" s="14">
        <v>0.1</v>
      </c>
      <c r="P419" s="8">
        <v>0.7</v>
      </c>
      <c r="Q419" s="14">
        <v>289.7</v>
      </c>
      <c r="R419" s="8">
        <v>230.09</v>
      </c>
      <c r="S419" s="14">
        <v>264.45</v>
      </c>
      <c r="T419" s="8">
        <v>11.2</v>
      </c>
      <c r="U419" s="14">
        <v>12.13</v>
      </c>
      <c r="V419" s="4">
        <v>10.65</v>
      </c>
    </row>
    <row r="420" spans="2:22" x14ac:dyDescent="0.25">
      <c r="B420" s="16" t="s">
        <v>440</v>
      </c>
      <c r="C420" s="4">
        <v>1.1000000000000001</v>
      </c>
      <c r="D420" s="8">
        <v>12.6</v>
      </c>
      <c r="E420" s="14">
        <v>5.3</v>
      </c>
      <c r="F420" s="8">
        <v>0.1</v>
      </c>
      <c r="G420" s="14">
        <v>3.1</v>
      </c>
      <c r="H420" s="8">
        <v>0.6</v>
      </c>
      <c r="I420" s="14">
        <v>0.1</v>
      </c>
      <c r="J420" s="8">
        <v>2.9</v>
      </c>
      <c r="K420" s="14">
        <v>0.4</v>
      </c>
      <c r="L420" s="8">
        <v>0.1</v>
      </c>
      <c r="M420" s="14">
        <v>1.3</v>
      </c>
      <c r="N420" s="8">
        <v>0.5</v>
      </c>
      <c r="O420" s="14">
        <v>0.4</v>
      </c>
      <c r="P420" s="8">
        <v>0.6</v>
      </c>
      <c r="Q420" s="14">
        <v>314.95999999999998</v>
      </c>
      <c r="R420" s="8">
        <v>250.43</v>
      </c>
      <c r="S420" s="14">
        <v>264.54000000000002</v>
      </c>
      <c r="T420" s="8">
        <v>10.1</v>
      </c>
      <c r="U420" s="14">
        <v>10.66</v>
      </c>
      <c r="V420" s="4">
        <v>9.5</v>
      </c>
    </row>
    <row r="421" spans="2:22" x14ac:dyDescent="0.25">
      <c r="B421" s="16" t="s">
        <v>441</v>
      </c>
      <c r="C421" s="4">
        <v>1</v>
      </c>
      <c r="D421" s="8">
        <v>9.3000000000000007</v>
      </c>
      <c r="E421" s="14">
        <v>3.5</v>
      </c>
      <c r="F421" s="8">
        <v>0.1</v>
      </c>
      <c r="G421" s="14">
        <v>2.2999999999999998</v>
      </c>
      <c r="H421" s="8">
        <v>0.5</v>
      </c>
      <c r="I421" s="14">
        <v>0.2</v>
      </c>
      <c r="J421" s="8">
        <v>1.9</v>
      </c>
      <c r="K421" s="14">
        <v>0.2</v>
      </c>
      <c r="L421" s="8">
        <v>0.1</v>
      </c>
      <c r="M421" s="14">
        <v>0.8</v>
      </c>
      <c r="N421" s="8">
        <v>0.5</v>
      </c>
      <c r="O421" s="14">
        <v>0.1</v>
      </c>
      <c r="P421" s="8">
        <v>0.5</v>
      </c>
      <c r="Q421" s="14">
        <v>326.72000000000003</v>
      </c>
      <c r="R421" s="8">
        <v>256.58</v>
      </c>
      <c r="S421" s="14">
        <v>262.01</v>
      </c>
      <c r="T421" s="8">
        <v>9.5299999999999994</v>
      </c>
      <c r="U421" s="14">
        <v>10.51</v>
      </c>
      <c r="V421" s="4">
        <v>9.0299999999999994</v>
      </c>
    </row>
    <row r="422" spans="2:22" x14ac:dyDescent="0.25">
      <c r="B422" s="16" t="s">
        <v>442</v>
      </c>
      <c r="C422" s="4">
        <v>1.1000000000000001</v>
      </c>
      <c r="D422" s="8">
        <v>9.8000000000000007</v>
      </c>
      <c r="E422" s="14">
        <v>3.4</v>
      </c>
      <c r="F422" s="8">
        <v>0.1</v>
      </c>
      <c r="G422" s="14">
        <v>2.6</v>
      </c>
      <c r="H422" s="8">
        <v>0.4</v>
      </c>
      <c r="I422" s="14">
        <v>0.2</v>
      </c>
      <c r="J422" s="8">
        <v>2.1</v>
      </c>
      <c r="K422" s="14">
        <v>0.3</v>
      </c>
      <c r="L422" s="8">
        <v>0.1</v>
      </c>
      <c r="M422" s="14">
        <v>0.9</v>
      </c>
      <c r="N422" s="8">
        <v>0.4</v>
      </c>
      <c r="O422" s="14">
        <v>0.1</v>
      </c>
      <c r="P422" s="8">
        <v>0.5</v>
      </c>
      <c r="Q422" s="14">
        <v>358</v>
      </c>
      <c r="R422" s="8">
        <v>264.61</v>
      </c>
      <c r="S422" s="14">
        <v>259.52999999999997</v>
      </c>
      <c r="T422" s="8">
        <v>8.89</v>
      </c>
      <c r="U422" s="14">
        <v>9.77</v>
      </c>
      <c r="V422" s="4">
        <v>8.3000000000000007</v>
      </c>
    </row>
    <row r="423" spans="2:22" x14ac:dyDescent="0.25">
      <c r="B423" s="16" t="s">
        <v>443</v>
      </c>
      <c r="C423" s="4">
        <v>1.2</v>
      </c>
      <c r="D423" s="8">
        <v>9.1999999999999993</v>
      </c>
      <c r="E423" s="14">
        <v>3.3</v>
      </c>
      <c r="F423" s="8">
        <v>0.3</v>
      </c>
      <c r="G423" s="14">
        <v>2.2999999999999998</v>
      </c>
      <c r="H423" s="8">
        <v>0.5</v>
      </c>
      <c r="I423" s="14">
        <v>0</v>
      </c>
      <c r="J423" s="8">
        <v>1.8</v>
      </c>
      <c r="K423" s="14">
        <v>0.2</v>
      </c>
      <c r="L423" s="8">
        <v>0.1</v>
      </c>
      <c r="M423" s="14">
        <v>0.8</v>
      </c>
      <c r="N423" s="8">
        <v>0.4</v>
      </c>
      <c r="O423" s="14">
        <v>0.1</v>
      </c>
      <c r="P423" s="8">
        <v>0.5</v>
      </c>
      <c r="Q423" s="14">
        <v>317.32</v>
      </c>
      <c r="R423" s="8">
        <v>247.16</v>
      </c>
      <c r="S423" s="14">
        <v>259.87</v>
      </c>
      <c r="T423" s="8">
        <v>10.029999999999999</v>
      </c>
      <c r="U423" s="14">
        <v>10.73</v>
      </c>
      <c r="V423" s="4">
        <v>9.31</v>
      </c>
    </row>
    <row r="424" spans="2:22" x14ac:dyDescent="0.25">
      <c r="B424" s="16" t="s">
        <v>444</v>
      </c>
      <c r="C424" s="4">
        <v>1.5</v>
      </c>
      <c r="D424" s="8">
        <v>13</v>
      </c>
      <c r="E424" s="14">
        <v>3.6</v>
      </c>
      <c r="F424" s="8">
        <v>0.2</v>
      </c>
      <c r="G424" s="14">
        <v>3.4</v>
      </c>
      <c r="H424" s="8">
        <v>0.5</v>
      </c>
      <c r="I424" s="14">
        <v>0.3</v>
      </c>
      <c r="J424" s="8">
        <v>2.7</v>
      </c>
      <c r="K424" s="14">
        <v>0.3</v>
      </c>
      <c r="L424" s="8">
        <v>0.1</v>
      </c>
      <c r="M424" s="14">
        <v>0.9</v>
      </c>
      <c r="N424" s="8">
        <v>0.5</v>
      </c>
      <c r="O424" s="14">
        <v>0.2</v>
      </c>
      <c r="P424" s="8">
        <v>0.5</v>
      </c>
      <c r="Q424" s="14">
        <v>281.27999999999997</v>
      </c>
      <c r="R424" s="8">
        <v>220.19</v>
      </c>
      <c r="S424" s="14">
        <v>260.41000000000003</v>
      </c>
      <c r="T424" s="8">
        <v>11.2</v>
      </c>
      <c r="U424" s="14">
        <v>12</v>
      </c>
      <c r="V424" s="4">
        <v>10.51</v>
      </c>
    </row>
    <row r="425" spans="2:22" x14ac:dyDescent="0.25">
      <c r="B425" s="16" t="s">
        <v>445</v>
      </c>
      <c r="C425" s="4">
        <v>1.1000000000000001</v>
      </c>
      <c r="D425" s="8">
        <v>9</v>
      </c>
      <c r="E425" s="14">
        <v>4.5</v>
      </c>
      <c r="F425" s="8">
        <v>0.1</v>
      </c>
      <c r="G425" s="14">
        <v>2.2999999999999998</v>
      </c>
      <c r="H425" s="8">
        <v>0.6</v>
      </c>
      <c r="I425" s="14">
        <v>0.1</v>
      </c>
      <c r="J425" s="8">
        <v>1.8</v>
      </c>
      <c r="K425" s="14">
        <v>0.4</v>
      </c>
      <c r="L425" s="8">
        <v>0</v>
      </c>
      <c r="M425" s="14">
        <v>1</v>
      </c>
      <c r="N425" s="8">
        <v>0.4</v>
      </c>
      <c r="O425" s="14">
        <v>0.1</v>
      </c>
      <c r="P425" s="8">
        <v>0.7</v>
      </c>
      <c r="Q425" s="14">
        <v>328.68</v>
      </c>
      <c r="R425" s="8">
        <v>255.78</v>
      </c>
      <c r="S425" s="14">
        <v>260.99</v>
      </c>
      <c r="T425" s="8">
        <v>9.9600000000000009</v>
      </c>
      <c r="U425" s="14">
        <v>10.199999999999999</v>
      </c>
      <c r="V425" s="4">
        <v>9.1300000000000008</v>
      </c>
    </row>
    <row r="426" spans="2:22" x14ac:dyDescent="0.25">
      <c r="B426" s="16" t="s">
        <v>446</v>
      </c>
      <c r="C426" s="4">
        <v>1.2</v>
      </c>
      <c r="D426" s="8">
        <v>9.4</v>
      </c>
      <c r="E426" s="14">
        <v>3.5</v>
      </c>
      <c r="F426" s="8">
        <v>0.2</v>
      </c>
      <c r="G426" s="14">
        <v>2.4</v>
      </c>
      <c r="H426" s="8">
        <v>0.5</v>
      </c>
      <c r="I426" s="14">
        <v>0.1</v>
      </c>
      <c r="J426" s="8">
        <v>2</v>
      </c>
      <c r="K426" s="14">
        <v>0.2</v>
      </c>
      <c r="L426" s="8">
        <v>0.1</v>
      </c>
      <c r="M426" s="14">
        <v>0.8</v>
      </c>
      <c r="N426" s="8">
        <v>0.3</v>
      </c>
      <c r="O426" s="14">
        <v>0.2</v>
      </c>
      <c r="P426" s="8">
        <v>0.5</v>
      </c>
      <c r="Q426" s="14">
        <v>319.89999999999998</v>
      </c>
      <c r="R426" s="8">
        <v>250.45</v>
      </c>
      <c r="S426" s="14">
        <v>261.67</v>
      </c>
      <c r="T426" s="8">
        <v>9.43</v>
      </c>
      <c r="U426" s="14">
        <v>10.47</v>
      </c>
      <c r="V426" s="4">
        <v>9.02</v>
      </c>
    </row>
    <row r="427" spans="2:22" x14ac:dyDescent="0.25">
      <c r="B427" s="16" t="s">
        <v>447</v>
      </c>
      <c r="C427" s="4">
        <v>1.5</v>
      </c>
      <c r="D427" s="8">
        <v>11.5</v>
      </c>
      <c r="E427" s="14">
        <v>4.5</v>
      </c>
      <c r="F427" s="8">
        <v>0.2</v>
      </c>
      <c r="G427" s="14">
        <v>3.3</v>
      </c>
      <c r="H427" s="8">
        <v>0.5</v>
      </c>
      <c r="I427" s="14">
        <v>0.3</v>
      </c>
      <c r="J427" s="8">
        <v>2.5</v>
      </c>
      <c r="K427" s="14">
        <v>0.4</v>
      </c>
      <c r="L427" s="8">
        <v>0.1</v>
      </c>
      <c r="M427" s="14">
        <v>1.1000000000000001</v>
      </c>
      <c r="N427" s="8">
        <v>0.3</v>
      </c>
      <c r="O427" s="14">
        <v>0.1</v>
      </c>
      <c r="P427" s="8">
        <v>0.6</v>
      </c>
      <c r="Q427" s="14">
        <v>276.66000000000003</v>
      </c>
      <c r="R427" s="8">
        <v>216.93</v>
      </c>
      <c r="S427" s="14">
        <v>261.13</v>
      </c>
      <c r="T427" s="8">
        <v>11.11</v>
      </c>
      <c r="U427" s="14">
        <v>12.43</v>
      </c>
      <c r="V427" s="4">
        <v>10.46</v>
      </c>
    </row>
    <row r="428" spans="2:22" x14ac:dyDescent="0.25">
      <c r="B428" s="16" t="s">
        <v>448</v>
      </c>
      <c r="C428" s="4">
        <v>1.2</v>
      </c>
      <c r="D428" s="8">
        <v>9.3000000000000007</v>
      </c>
      <c r="E428" s="14">
        <v>3.3</v>
      </c>
      <c r="F428" s="8">
        <v>0.3</v>
      </c>
      <c r="G428" s="14">
        <v>2.4</v>
      </c>
      <c r="H428" s="8">
        <v>0.4</v>
      </c>
      <c r="I428" s="14">
        <v>0.2</v>
      </c>
      <c r="J428" s="8">
        <v>2</v>
      </c>
      <c r="K428" s="14">
        <v>0.2</v>
      </c>
      <c r="L428" s="8">
        <v>0.1</v>
      </c>
      <c r="M428" s="14">
        <v>0.7</v>
      </c>
      <c r="N428" s="8">
        <v>0.3</v>
      </c>
      <c r="O428" s="14">
        <v>0</v>
      </c>
      <c r="P428" s="8">
        <v>0.6</v>
      </c>
      <c r="Q428" s="14">
        <v>319.58</v>
      </c>
      <c r="R428" s="8">
        <v>250.57</v>
      </c>
      <c r="S428" s="14">
        <v>260.62</v>
      </c>
      <c r="T428" s="8">
        <v>9.9600000000000009</v>
      </c>
      <c r="U428" s="14">
        <v>10.5</v>
      </c>
      <c r="V428" s="4">
        <v>8.98</v>
      </c>
    </row>
    <row r="429" spans="2:22" x14ac:dyDescent="0.25">
      <c r="B429" s="16" t="s">
        <v>449</v>
      </c>
      <c r="C429" s="4">
        <v>1.3</v>
      </c>
      <c r="D429" s="8">
        <v>9.8000000000000007</v>
      </c>
      <c r="E429" s="14">
        <v>2.7</v>
      </c>
      <c r="F429" s="8">
        <v>0.4</v>
      </c>
      <c r="G429" s="14">
        <v>2.6</v>
      </c>
      <c r="H429" s="8">
        <v>0.4</v>
      </c>
      <c r="I429" s="14">
        <v>0.1</v>
      </c>
      <c r="J429" s="8">
        <v>1.5</v>
      </c>
      <c r="K429" s="14">
        <v>0.1</v>
      </c>
      <c r="L429" s="8">
        <v>0</v>
      </c>
      <c r="M429" s="14">
        <v>0.7</v>
      </c>
      <c r="N429" s="8">
        <v>0.3</v>
      </c>
      <c r="O429" s="14">
        <v>0.1</v>
      </c>
      <c r="P429" s="8">
        <v>0.4</v>
      </c>
      <c r="Q429" s="14">
        <v>292.24</v>
      </c>
      <c r="R429" s="8">
        <v>228.62</v>
      </c>
      <c r="S429" s="14">
        <v>260.83</v>
      </c>
      <c r="T429" s="8">
        <v>10.66</v>
      </c>
      <c r="U429" s="14">
        <v>11.35</v>
      </c>
      <c r="V429" s="4">
        <v>9.83</v>
      </c>
    </row>
    <row r="430" spans="2:22" x14ac:dyDescent="0.25">
      <c r="B430" s="16" t="s">
        <v>450</v>
      </c>
      <c r="C430" s="4">
        <v>1.5</v>
      </c>
      <c r="D430" s="8">
        <v>10.4</v>
      </c>
      <c r="E430" s="14">
        <v>4.2</v>
      </c>
      <c r="F430" s="8">
        <v>0.3</v>
      </c>
      <c r="G430" s="14">
        <v>2.9</v>
      </c>
      <c r="H430" s="8">
        <v>0.6</v>
      </c>
      <c r="I430" s="14">
        <v>0.2</v>
      </c>
      <c r="J430" s="8">
        <v>2.4</v>
      </c>
      <c r="K430" s="14">
        <v>0.4</v>
      </c>
      <c r="L430" s="8">
        <v>0.1</v>
      </c>
      <c r="M430" s="14">
        <v>1.1000000000000001</v>
      </c>
      <c r="N430" s="8">
        <v>0.4</v>
      </c>
      <c r="O430" s="14">
        <v>0</v>
      </c>
      <c r="P430" s="8">
        <v>0.6</v>
      </c>
      <c r="Q430" s="14">
        <v>274.44</v>
      </c>
      <c r="R430" s="8">
        <v>215.36</v>
      </c>
      <c r="S430" s="14">
        <v>262.58999999999997</v>
      </c>
      <c r="T430" s="8">
        <v>11.69</v>
      </c>
      <c r="U430" s="14">
        <v>13.18</v>
      </c>
      <c r="V430" s="4">
        <v>11.23</v>
      </c>
    </row>
    <row r="431" spans="2:22" x14ac:dyDescent="0.25">
      <c r="B431" s="16" t="s">
        <v>451</v>
      </c>
      <c r="C431" s="4">
        <v>1.3</v>
      </c>
      <c r="D431" s="8">
        <v>8.6</v>
      </c>
      <c r="E431" s="14">
        <v>3.4</v>
      </c>
      <c r="F431" s="8">
        <v>0.3</v>
      </c>
      <c r="G431" s="14">
        <v>2.5</v>
      </c>
      <c r="H431" s="8">
        <v>0.5</v>
      </c>
      <c r="I431" s="14">
        <v>0</v>
      </c>
      <c r="J431" s="8">
        <v>1.9</v>
      </c>
      <c r="K431" s="14">
        <v>0.2</v>
      </c>
      <c r="L431" s="8">
        <v>0.1</v>
      </c>
      <c r="M431" s="14">
        <v>0.8</v>
      </c>
      <c r="N431" s="8">
        <v>0.4</v>
      </c>
      <c r="O431" s="14">
        <v>0.1</v>
      </c>
      <c r="P431" s="8">
        <v>0.5</v>
      </c>
      <c r="Q431" s="14">
        <v>300.77999999999997</v>
      </c>
      <c r="R431" s="8">
        <v>236.39</v>
      </c>
      <c r="S431" s="14">
        <v>262.33</v>
      </c>
      <c r="T431" s="8">
        <v>10</v>
      </c>
      <c r="U431" s="14">
        <v>10.5</v>
      </c>
      <c r="V431" s="4">
        <v>9.19</v>
      </c>
    </row>
    <row r="432" spans="2:22" x14ac:dyDescent="0.25">
      <c r="B432" s="16" t="s">
        <v>452</v>
      </c>
      <c r="C432" s="4">
        <v>1.2</v>
      </c>
      <c r="D432" s="8">
        <v>9.1</v>
      </c>
      <c r="E432" s="14">
        <v>3.6</v>
      </c>
      <c r="F432" s="8">
        <v>0.2</v>
      </c>
      <c r="G432" s="14">
        <v>2.5</v>
      </c>
      <c r="H432" s="8">
        <v>0.4</v>
      </c>
      <c r="I432" s="14">
        <v>0.2</v>
      </c>
      <c r="J432" s="8">
        <v>2</v>
      </c>
      <c r="K432" s="14">
        <v>0.2</v>
      </c>
      <c r="L432" s="8">
        <v>0.1</v>
      </c>
      <c r="M432" s="14">
        <v>0.9</v>
      </c>
      <c r="N432" s="8">
        <v>0.4</v>
      </c>
      <c r="O432" s="14">
        <v>0.1</v>
      </c>
      <c r="P432" s="8">
        <v>0.5</v>
      </c>
      <c r="Q432" s="14">
        <v>307.45999999999998</v>
      </c>
      <c r="R432" s="8">
        <v>240.78</v>
      </c>
      <c r="S432" s="14">
        <v>261.93</v>
      </c>
      <c r="T432" s="8">
        <v>11.33</v>
      </c>
      <c r="U432" s="14">
        <v>12.1</v>
      </c>
      <c r="V432" s="4">
        <v>10.56</v>
      </c>
    </row>
    <row r="433" spans="2:22" x14ac:dyDescent="0.25">
      <c r="B433" s="16" t="s">
        <v>453</v>
      </c>
      <c r="C433" s="4">
        <v>1.6</v>
      </c>
      <c r="D433" s="8">
        <v>12.1</v>
      </c>
      <c r="E433" s="14">
        <v>4.9000000000000004</v>
      </c>
      <c r="F433" s="8">
        <v>0.2</v>
      </c>
      <c r="G433" s="14">
        <v>3.3</v>
      </c>
      <c r="H433" s="8">
        <v>0.7</v>
      </c>
      <c r="I433" s="14">
        <v>0.3</v>
      </c>
      <c r="J433" s="8">
        <v>2.8</v>
      </c>
      <c r="K433" s="14">
        <v>0.1</v>
      </c>
      <c r="L433" s="8">
        <v>0.1</v>
      </c>
      <c r="M433" s="14">
        <v>1</v>
      </c>
      <c r="N433" s="8">
        <v>0.3</v>
      </c>
      <c r="O433" s="14">
        <v>0.1</v>
      </c>
      <c r="P433" s="8">
        <v>0.7</v>
      </c>
      <c r="Q433" s="14">
        <v>244.22</v>
      </c>
      <c r="R433" s="8">
        <v>189.11</v>
      </c>
      <c r="S433" s="14">
        <v>261.85000000000002</v>
      </c>
      <c r="T433" s="8">
        <v>10.31</v>
      </c>
      <c r="U433" s="14">
        <v>10.51</v>
      </c>
      <c r="V433" s="4">
        <v>9.3000000000000007</v>
      </c>
    </row>
    <row r="434" spans="2:22" x14ac:dyDescent="0.25">
      <c r="B434" s="16" t="s">
        <v>454</v>
      </c>
      <c r="C434" s="4">
        <v>1.3</v>
      </c>
      <c r="D434" s="8">
        <v>8.3000000000000007</v>
      </c>
      <c r="E434" s="14">
        <v>3.5</v>
      </c>
      <c r="F434" s="8">
        <v>0.1</v>
      </c>
      <c r="G434" s="14">
        <v>2.4</v>
      </c>
      <c r="H434" s="8">
        <v>0.5</v>
      </c>
      <c r="I434" s="14">
        <v>0.1</v>
      </c>
      <c r="J434" s="8">
        <v>2</v>
      </c>
      <c r="K434" s="14">
        <v>0.2</v>
      </c>
      <c r="L434" s="8">
        <v>0</v>
      </c>
      <c r="M434" s="14">
        <v>0.9</v>
      </c>
      <c r="N434" s="8">
        <v>0.5</v>
      </c>
      <c r="O434" s="14">
        <v>0</v>
      </c>
      <c r="P434" s="8">
        <v>0.5</v>
      </c>
      <c r="Q434" s="14">
        <v>298.27999999999997</v>
      </c>
      <c r="R434" s="8">
        <v>229.17</v>
      </c>
      <c r="S434" s="14">
        <v>262.22000000000003</v>
      </c>
      <c r="T434" s="8">
        <v>10.55</v>
      </c>
      <c r="U434" s="14">
        <v>11.46</v>
      </c>
      <c r="V434" s="4">
        <v>10.130000000000001</v>
      </c>
    </row>
    <row r="435" spans="2:22" x14ac:dyDescent="0.25">
      <c r="B435" s="16" t="s">
        <v>455</v>
      </c>
      <c r="C435" s="4">
        <v>1.5</v>
      </c>
      <c r="D435" s="8">
        <v>11</v>
      </c>
      <c r="E435" s="14">
        <v>4.5999999999999996</v>
      </c>
      <c r="F435" s="8">
        <v>0.1</v>
      </c>
      <c r="G435" s="14">
        <v>3.2</v>
      </c>
      <c r="H435" s="8">
        <v>0.5</v>
      </c>
      <c r="I435" s="14">
        <v>0.3</v>
      </c>
      <c r="J435" s="8">
        <v>2.4</v>
      </c>
      <c r="K435" s="14">
        <v>0.4</v>
      </c>
      <c r="L435" s="8">
        <v>0.1</v>
      </c>
      <c r="M435" s="14">
        <v>1</v>
      </c>
      <c r="N435" s="8">
        <v>0.4</v>
      </c>
      <c r="O435" s="14">
        <v>0.1</v>
      </c>
      <c r="P435" s="8">
        <v>0.7</v>
      </c>
      <c r="Q435" s="14">
        <v>230.36</v>
      </c>
      <c r="R435" s="8">
        <v>181.54</v>
      </c>
      <c r="S435" s="14">
        <v>262.67</v>
      </c>
      <c r="T435" s="8">
        <v>13.69</v>
      </c>
      <c r="U435" s="14">
        <v>14.93</v>
      </c>
      <c r="V435" s="4">
        <v>12.86</v>
      </c>
    </row>
    <row r="436" spans="2:22" x14ac:dyDescent="0.25">
      <c r="B436" s="16" t="s">
        <v>456</v>
      </c>
      <c r="C436" s="4">
        <v>1.7</v>
      </c>
      <c r="D436" s="8">
        <v>11.2</v>
      </c>
      <c r="E436" s="14">
        <v>4.8</v>
      </c>
      <c r="F436" s="8">
        <v>0.3</v>
      </c>
      <c r="G436" s="14">
        <v>3.1</v>
      </c>
      <c r="H436" s="8">
        <v>0.7</v>
      </c>
      <c r="I436" s="14">
        <v>0.1</v>
      </c>
      <c r="J436" s="8">
        <v>2.7</v>
      </c>
      <c r="K436" s="14">
        <v>0.3</v>
      </c>
      <c r="L436" s="8">
        <v>0.2</v>
      </c>
      <c r="M436" s="14">
        <v>0.8</v>
      </c>
      <c r="N436" s="8">
        <v>0.5</v>
      </c>
      <c r="O436" s="14">
        <v>0.2</v>
      </c>
      <c r="P436" s="8">
        <v>0.7</v>
      </c>
      <c r="Q436" s="14">
        <v>317.16000000000003</v>
      </c>
      <c r="R436" s="8">
        <v>252.4</v>
      </c>
      <c r="S436" s="14">
        <v>262.04000000000002</v>
      </c>
      <c r="T436" s="8">
        <v>9.8000000000000007</v>
      </c>
      <c r="U436" s="14">
        <v>10.7</v>
      </c>
      <c r="V436" s="4">
        <v>9.16</v>
      </c>
    </row>
    <row r="437" spans="2:22" x14ac:dyDescent="0.25">
      <c r="B437" s="16" t="s">
        <v>457</v>
      </c>
      <c r="C437" s="4">
        <v>1.4</v>
      </c>
      <c r="D437" s="8">
        <v>9.6999999999999993</v>
      </c>
      <c r="E437" s="14">
        <v>3.5</v>
      </c>
      <c r="F437" s="8">
        <v>0.3</v>
      </c>
      <c r="G437" s="14">
        <v>2.4</v>
      </c>
      <c r="H437" s="8">
        <v>0.5</v>
      </c>
      <c r="I437" s="14">
        <v>0.1</v>
      </c>
      <c r="J437" s="8">
        <v>2</v>
      </c>
      <c r="K437" s="14">
        <v>0.3</v>
      </c>
      <c r="L437" s="8">
        <v>0.2</v>
      </c>
      <c r="M437" s="14">
        <v>0.7</v>
      </c>
      <c r="N437" s="8">
        <v>0.3</v>
      </c>
      <c r="O437" s="14">
        <v>0.2</v>
      </c>
      <c r="P437" s="8">
        <v>0.6</v>
      </c>
      <c r="Q437" s="14">
        <v>316</v>
      </c>
      <c r="R437" s="8">
        <v>247.83</v>
      </c>
      <c r="S437" s="14">
        <v>261.85000000000002</v>
      </c>
      <c r="T437" s="8">
        <v>12.43</v>
      </c>
      <c r="U437" s="14">
        <v>13.15</v>
      </c>
      <c r="V437" s="4">
        <v>11.55</v>
      </c>
    </row>
    <row r="438" spans="2:22" x14ac:dyDescent="0.25">
      <c r="B438" s="16" t="s">
        <v>458</v>
      </c>
      <c r="C438" s="4">
        <v>1.4</v>
      </c>
      <c r="D438" s="8">
        <v>10.6</v>
      </c>
      <c r="E438" s="14">
        <v>4.4000000000000004</v>
      </c>
      <c r="F438" s="8">
        <v>0.2</v>
      </c>
      <c r="G438" s="14">
        <v>3</v>
      </c>
      <c r="H438" s="8">
        <v>0.4</v>
      </c>
      <c r="I438" s="14">
        <v>0.2</v>
      </c>
      <c r="J438" s="8">
        <v>2.2000000000000002</v>
      </c>
      <c r="K438" s="14">
        <v>0.4</v>
      </c>
      <c r="L438" s="8">
        <v>0.1</v>
      </c>
      <c r="M438" s="14">
        <v>1.1000000000000001</v>
      </c>
      <c r="N438" s="8">
        <v>0.6</v>
      </c>
      <c r="O438" s="14">
        <v>0</v>
      </c>
      <c r="P438" s="8">
        <v>0.6</v>
      </c>
      <c r="Q438" s="14">
        <v>276.45999999999998</v>
      </c>
      <c r="R438" s="8">
        <v>217.3</v>
      </c>
      <c r="S438" s="14">
        <v>261.7</v>
      </c>
      <c r="T438" s="8">
        <v>12.42</v>
      </c>
      <c r="U438" s="14">
        <v>13.5</v>
      </c>
      <c r="V438" s="4">
        <v>11.76</v>
      </c>
    </row>
    <row r="439" spans="2:22" x14ac:dyDescent="0.25">
      <c r="B439" s="16" t="s">
        <v>459</v>
      </c>
      <c r="C439" s="4">
        <v>1.5</v>
      </c>
      <c r="D439" s="8">
        <v>9.6</v>
      </c>
      <c r="E439" s="14">
        <v>3.7</v>
      </c>
      <c r="F439" s="8">
        <v>0.3</v>
      </c>
      <c r="G439" s="14">
        <v>2.5</v>
      </c>
      <c r="H439" s="8">
        <v>0.5</v>
      </c>
      <c r="I439" s="14">
        <v>0</v>
      </c>
      <c r="J439" s="8">
        <v>1.9</v>
      </c>
      <c r="K439" s="14">
        <v>0.3</v>
      </c>
      <c r="L439" s="8">
        <v>0.2</v>
      </c>
      <c r="M439" s="14">
        <v>0.8</v>
      </c>
      <c r="N439" s="8">
        <v>0.7</v>
      </c>
      <c r="O439" s="14">
        <v>0.2</v>
      </c>
      <c r="P439" s="8">
        <v>0.5</v>
      </c>
      <c r="Q439" s="14">
        <v>314.18</v>
      </c>
      <c r="R439" s="8">
        <v>246.18</v>
      </c>
      <c r="S439" s="14">
        <v>261.55</v>
      </c>
      <c r="T439" s="8">
        <v>9.9499999999999993</v>
      </c>
      <c r="U439" s="14">
        <v>10.85</v>
      </c>
      <c r="V439" s="4">
        <v>9.18</v>
      </c>
    </row>
    <row r="440" spans="2:22" x14ac:dyDescent="0.25">
      <c r="B440" s="16" t="s">
        <v>460</v>
      </c>
      <c r="C440" s="4">
        <v>1.5</v>
      </c>
      <c r="D440" s="8">
        <v>11.2</v>
      </c>
      <c r="E440" s="14">
        <v>5.7</v>
      </c>
      <c r="F440" s="8">
        <v>0.2</v>
      </c>
      <c r="G440" s="14">
        <v>3.1</v>
      </c>
      <c r="H440" s="8">
        <v>0.8</v>
      </c>
      <c r="I440" s="14">
        <v>0.1</v>
      </c>
      <c r="J440" s="8">
        <v>2.5</v>
      </c>
      <c r="K440" s="14">
        <v>0.4</v>
      </c>
      <c r="L440" s="8">
        <v>0.1</v>
      </c>
      <c r="M440" s="14">
        <v>1.2</v>
      </c>
      <c r="N440" s="8">
        <v>0.8</v>
      </c>
      <c r="O440" s="14">
        <v>0.1</v>
      </c>
      <c r="P440" s="8">
        <v>0.8</v>
      </c>
      <c r="Q440" s="14">
        <v>268.94</v>
      </c>
      <c r="R440" s="8">
        <v>210.68</v>
      </c>
      <c r="S440" s="14">
        <v>261.98</v>
      </c>
      <c r="T440" s="8">
        <v>11.94</v>
      </c>
      <c r="U440" s="14">
        <v>12.73</v>
      </c>
      <c r="V440" s="4">
        <v>11.1</v>
      </c>
    </row>
    <row r="441" spans="2:22" x14ac:dyDescent="0.25">
      <c r="B441" s="16" t="s">
        <v>461</v>
      </c>
      <c r="C441" s="4">
        <v>2</v>
      </c>
      <c r="D441" s="8">
        <v>10.5</v>
      </c>
      <c r="E441" s="14">
        <v>4.4000000000000004</v>
      </c>
      <c r="F441" s="8">
        <v>0.4</v>
      </c>
      <c r="G441" s="14">
        <v>2.8</v>
      </c>
      <c r="H441" s="8">
        <v>0.7</v>
      </c>
      <c r="I441" s="14">
        <v>0.1</v>
      </c>
      <c r="J441" s="8">
        <v>2.2999999999999998</v>
      </c>
      <c r="K441" s="14">
        <v>0.2</v>
      </c>
      <c r="L441" s="8">
        <v>0.3</v>
      </c>
      <c r="M441" s="14">
        <v>0.7</v>
      </c>
      <c r="N441" s="8">
        <v>0.5</v>
      </c>
      <c r="O441" s="14">
        <v>0.3</v>
      </c>
      <c r="P441" s="8">
        <v>0.7</v>
      </c>
      <c r="Q441" s="14">
        <v>229.56</v>
      </c>
      <c r="R441" s="8">
        <v>193.95</v>
      </c>
      <c r="S441" s="14">
        <v>261.94</v>
      </c>
      <c r="T441" s="8">
        <v>12</v>
      </c>
      <c r="U441" s="14">
        <v>12.81</v>
      </c>
      <c r="V441" s="4">
        <v>11.13</v>
      </c>
    </row>
    <row r="442" spans="2:22" x14ac:dyDescent="0.25">
      <c r="B442" s="16" t="s">
        <v>462</v>
      </c>
      <c r="C442" s="4">
        <v>1.1000000000000001</v>
      </c>
      <c r="D442" s="8">
        <v>9.3000000000000007</v>
      </c>
      <c r="E442" s="14">
        <v>3.7</v>
      </c>
      <c r="F442" s="8">
        <v>0.2</v>
      </c>
      <c r="G442" s="14">
        <v>2.6</v>
      </c>
      <c r="H442" s="8">
        <v>0.4</v>
      </c>
      <c r="I442" s="14">
        <v>0.2</v>
      </c>
      <c r="J442" s="8">
        <v>2.2000000000000002</v>
      </c>
      <c r="K442" s="14">
        <v>0.3</v>
      </c>
      <c r="L442" s="8">
        <v>0.1</v>
      </c>
      <c r="M442" s="14">
        <v>0.8</v>
      </c>
      <c r="N442" s="8">
        <v>0.5</v>
      </c>
      <c r="O442" s="14">
        <v>0.1</v>
      </c>
      <c r="P442" s="8">
        <v>0.6</v>
      </c>
      <c r="Q442" s="14">
        <v>330.3</v>
      </c>
      <c r="R442" s="8">
        <v>258.26</v>
      </c>
      <c r="S442" s="14">
        <v>261.45</v>
      </c>
      <c r="T442" s="8">
        <v>9.36</v>
      </c>
      <c r="U442" s="14">
        <v>10.199999999999999</v>
      </c>
      <c r="V442" s="4">
        <v>8.6300000000000008</v>
      </c>
    </row>
    <row r="443" spans="2:22" x14ac:dyDescent="0.25">
      <c r="B443" s="16" t="s">
        <v>463</v>
      </c>
      <c r="C443" s="4">
        <v>1.5</v>
      </c>
      <c r="D443" s="8">
        <v>13.2</v>
      </c>
      <c r="E443" s="14">
        <v>4.2</v>
      </c>
      <c r="F443" s="8">
        <v>0.3</v>
      </c>
      <c r="G443" s="14">
        <v>3.7</v>
      </c>
      <c r="H443" s="8">
        <v>0.6</v>
      </c>
      <c r="I443" s="14">
        <v>0.4</v>
      </c>
      <c r="J443" s="8">
        <v>3.1</v>
      </c>
      <c r="K443" s="14">
        <v>0.2</v>
      </c>
      <c r="L443" s="8">
        <v>0.1</v>
      </c>
      <c r="M443" s="14">
        <v>1.1000000000000001</v>
      </c>
      <c r="N443" s="8">
        <v>0.4</v>
      </c>
      <c r="O443" s="14">
        <v>0.2</v>
      </c>
      <c r="P443" s="8">
        <v>0.6</v>
      </c>
      <c r="Q443" s="14">
        <v>274.92</v>
      </c>
      <c r="R443" s="8">
        <v>183.46</v>
      </c>
      <c r="S443" s="14">
        <v>262.14999999999998</v>
      </c>
      <c r="T443" s="8">
        <v>10.43</v>
      </c>
      <c r="U443" s="14">
        <v>11.6</v>
      </c>
      <c r="V443" s="4">
        <v>10.029999999999999</v>
      </c>
    </row>
    <row r="444" spans="2:22" x14ac:dyDescent="0.25">
      <c r="B444" s="16" t="s">
        <v>464</v>
      </c>
      <c r="C444" s="4">
        <v>1.2</v>
      </c>
      <c r="D444" s="8">
        <v>8.9</v>
      </c>
      <c r="E444" s="14">
        <v>3.6</v>
      </c>
      <c r="F444" s="8">
        <v>0.2</v>
      </c>
      <c r="G444" s="14">
        <v>2.2999999999999998</v>
      </c>
      <c r="H444" s="8">
        <v>0.4</v>
      </c>
      <c r="I444" s="14">
        <v>0.1</v>
      </c>
      <c r="J444" s="8">
        <v>1.8</v>
      </c>
      <c r="K444" s="14">
        <v>0.1</v>
      </c>
      <c r="L444" s="8">
        <v>0.2</v>
      </c>
      <c r="M444" s="14">
        <v>0.8</v>
      </c>
      <c r="N444" s="8">
        <v>0.3</v>
      </c>
      <c r="O444" s="14">
        <v>0.2</v>
      </c>
      <c r="P444" s="8">
        <v>0.5</v>
      </c>
      <c r="Q444" s="14">
        <v>316.89999999999998</v>
      </c>
      <c r="R444" s="8">
        <v>249.05</v>
      </c>
      <c r="S444" s="14">
        <v>262.5</v>
      </c>
      <c r="T444" s="8">
        <v>10.210000000000001</v>
      </c>
      <c r="U444" s="14">
        <v>10.83</v>
      </c>
      <c r="V444" s="4">
        <v>9.4499999999999993</v>
      </c>
    </row>
    <row r="445" spans="2:22" x14ac:dyDescent="0.25">
      <c r="B445" s="16" t="s">
        <v>465</v>
      </c>
      <c r="C445" s="4">
        <v>1</v>
      </c>
      <c r="D445" s="8">
        <v>8.3000000000000007</v>
      </c>
      <c r="E445" s="14">
        <v>3.3</v>
      </c>
      <c r="F445" s="8">
        <v>0.3</v>
      </c>
      <c r="G445" s="14">
        <v>2.1</v>
      </c>
      <c r="H445" s="8">
        <v>0.5</v>
      </c>
      <c r="I445" s="14">
        <v>0.1</v>
      </c>
      <c r="J445" s="8">
        <v>1.7</v>
      </c>
      <c r="K445" s="14">
        <v>0.1</v>
      </c>
      <c r="L445" s="8">
        <v>0</v>
      </c>
      <c r="M445" s="14">
        <v>0.6</v>
      </c>
      <c r="N445" s="8">
        <v>0.3</v>
      </c>
      <c r="O445" s="14">
        <v>0</v>
      </c>
      <c r="P445" s="8">
        <v>0.5</v>
      </c>
      <c r="Q445" s="14">
        <v>353.58</v>
      </c>
      <c r="R445" s="8">
        <v>277.55</v>
      </c>
      <c r="S445" s="14">
        <v>262.2</v>
      </c>
      <c r="T445" s="8">
        <v>9.93</v>
      </c>
      <c r="U445" s="14">
        <v>10.62</v>
      </c>
      <c r="V445" s="4">
        <v>9.31</v>
      </c>
    </row>
    <row r="446" spans="2:22" x14ac:dyDescent="0.25">
      <c r="B446" s="16" t="s">
        <v>466</v>
      </c>
      <c r="C446" s="4">
        <v>1.7</v>
      </c>
      <c r="D446" s="8">
        <v>12.3</v>
      </c>
      <c r="E446" s="14">
        <v>5.5</v>
      </c>
      <c r="F446" s="8">
        <v>0.3</v>
      </c>
      <c r="G446" s="14">
        <v>3.6</v>
      </c>
      <c r="H446" s="8">
        <v>0.9</v>
      </c>
      <c r="I446" s="14">
        <v>0.1</v>
      </c>
      <c r="J446" s="8">
        <v>2.8</v>
      </c>
      <c r="K446" s="14">
        <v>0.2</v>
      </c>
      <c r="L446" s="8">
        <v>0.3</v>
      </c>
      <c r="M446" s="14">
        <v>1</v>
      </c>
      <c r="N446" s="8">
        <v>0.6</v>
      </c>
      <c r="O446" s="14">
        <v>0.3</v>
      </c>
      <c r="P446" s="8">
        <v>0.8</v>
      </c>
      <c r="Q446" s="14">
        <v>260.45999999999998</v>
      </c>
      <c r="R446" s="8">
        <v>205.37</v>
      </c>
      <c r="S446" s="14">
        <v>263.02</v>
      </c>
      <c r="T446" s="8">
        <v>11.37</v>
      </c>
      <c r="U446" s="14">
        <v>12.18</v>
      </c>
      <c r="V446" s="4">
        <v>10.68</v>
      </c>
    </row>
    <row r="447" spans="2:22" x14ac:dyDescent="0.25">
      <c r="B447" s="16" t="s">
        <v>467</v>
      </c>
      <c r="C447" s="4">
        <v>1.4</v>
      </c>
      <c r="D447" s="8">
        <v>8.6</v>
      </c>
      <c r="E447" s="14">
        <v>4</v>
      </c>
      <c r="F447" s="8">
        <v>0.3</v>
      </c>
      <c r="G447" s="14">
        <v>2.5</v>
      </c>
      <c r="H447" s="8">
        <v>0.7</v>
      </c>
      <c r="I447" s="14">
        <v>0.1</v>
      </c>
      <c r="J447" s="8">
        <v>2.1</v>
      </c>
      <c r="K447" s="14">
        <v>0.1</v>
      </c>
      <c r="L447" s="8">
        <v>0.2</v>
      </c>
      <c r="M447" s="14">
        <v>0.8</v>
      </c>
      <c r="N447" s="8">
        <v>0.3</v>
      </c>
      <c r="O447" s="14">
        <v>0.1</v>
      </c>
      <c r="P447" s="8">
        <v>0.5</v>
      </c>
      <c r="Q447" s="14">
        <v>301.98</v>
      </c>
      <c r="R447" s="8">
        <v>236.99</v>
      </c>
      <c r="S447" s="14">
        <v>263.58999999999997</v>
      </c>
      <c r="T447" s="8">
        <v>11.73</v>
      </c>
      <c r="U447" s="14">
        <v>12.7</v>
      </c>
      <c r="V447" s="4">
        <v>10.82</v>
      </c>
    </row>
    <row r="448" spans="2:22" x14ac:dyDescent="0.25">
      <c r="B448" s="16" t="s">
        <v>468</v>
      </c>
      <c r="C448" s="4">
        <v>1.7</v>
      </c>
      <c r="D448" s="8">
        <v>10.1</v>
      </c>
      <c r="E448" s="14">
        <v>4.5</v>
      </c>
      <c r="F448" s="8">
        <v>0.4</v>
      </c>
      <c r="G448" s="14">
        <v>2.8</v>
      </c>
      <c r="H448" s="8">
        <v>0.6</v>
      </c>
      <c r="I448" s="14">
        <v>0.1</v>
      </c>
      <c r="J448" s="8">
        <v>2.2000000000000002</v>
      </c>
      <c r="K448" s="14">
        <v>0.2</v>
      </c>
      <c r="L448" s="8">
        <v>0.3</v>
      </c>
      <c r="M448" s="14">
        <v>0.9</v>
      </c>
      <c r="N448" s="8">
        <v>0.5</v>
      </c>
      <c r="O448" s="14">
        <v>0.3</v>
      </c>
      <c r="P448" s="8">
        <v>0.6</v>
      </c>
      <c r="Q448" s="14">
        <v>285.60000000000002</v>
      </c>
      <c r="R448" s="8">
        <v>226.61</v>
      </c>
      <c r="S448" s="14">
        <v>264.20999999999998</v>
      </c>
      <c r="T448" s="8">
        <v>11.36</v>
      </c>
      <c r="U448" s="14">
        <v>12.6</v>
      </c>
      <c r="V448" s="4">
        <v>11.05</v>
      </c>
    </row>
    <row r="449" spans="2:22" x14ac:dyDescent="0.25">
      <c r="B449" s="16" t="s">
        <v>469</v>
      </c>
      <c r="C449" s="4">
        <v>1.6</v>
      </c>
      <c r="D449" s="8">
        <v>12.1</v>
      </c>
      <c r="E449" s="14">
        <v>4.2</v>
      </c>
      <c r="F449" s="8">
        <v>0.4</v>
      </c>
      <c r="G449" s="14">
        <v>3.4</v>
      </c>
      <c r="H449" s="8">
        <v>0.8</v>
      </c>
      <c r="I449" s="14">
        <v>0.1</v>
      </c>
      <c r="J449" s="8">
        <v>2.8</v>
      </c>
      <c r="K449" s="14">
        <v>0.2</v>
      </c>
      <c r="L449" s="8">
        <v>0.3</v>
      </c>
      <c r="M449" s="14">
        <v>1</v>
      </c>
      <c r="N449" s="8">
        <v>0.4</v>
      </c>
      <c r="O449" s="14">
        <v>0.4</v>
      </c>
      <c r="P449" s="8">
        <v>0.5</v>
      </c>
      <c r="Q449" s="14">
        <v>233.52</v>
      </c>
      <c r="R449" s="8">
        <v>185.99</v>
      </c>
      <c r="S449" s="14">
        <v>266.75</v>
      </c>
      <c r="T449" s="8">
        <v>11.8</v>
      </c>
      <c r="U449" s="14">
        <v>13.33</v>
      </c>
      <c r="V449" s="4">
        <v>11.23</v>
      </c>
    </row>
    <row r="450" spans="2:22" x14ac:dyDescent="0.25">
      <c r="B450" s="16" t="s">
        <v>470</v>
      </c>
      <c r="C450" s="4">
        <v>1.1000000000000001</v>
      </c>
      <c r="D450" s="8">
        <v>8.1999999999999993</v>
      </c>
      <c r="E450" s="14">
        <v>3.1</v>
      </c>
      <c r="F450" s="8">
        <v>0.2</v>
      </c>
      <c r="G450" s="14">
        <v>2.2000000000000002</v>
      </c>
      <c r="H450" s="8">
        <v>0.5</v>
      </c>
      <c r="I450" s="14">
        <v>0.3</v>
      </c>
      <c r="J450" s="8">
        <v>1.8</v>
      </c>
      <c r="K450" s="14">
        <v>0.1</v>
      </c>
      <c r="L450" s="8">
        <v>0.1</v>
      </c>
      <c r="M450" s="14">
        <v>0.8</v>
      </c>
      <c r="N450" s="8">
        <v>0.2</v>
      </c>
      <c r="O450" s="14">
        <v>0</v>
      </c>
      <c r="P450" s="8">
        <v>0.5</v>
      </c>
      <c r="Q450" s="14">
        <v>227.28</v>
      </c>
      <c r="R450" s="8">
        <v>226.27</v>
      </c>
      <c r="S450" s="14">
        <v>264.87</v>
      </c>
      <c r="T450" s="8">
        <v>10.96</v>
      </c>
      <c r="U450" s="14">
        <v>12</v>
      </c>
      <c r="V450" s="4">
        <v>10.67</v>
      </c>
    </row>
    <row r="451" spans="2:22" x14ac:dyDescent="0.25">
      <c r="B451" s="16" t="s">
        <v>471</v>
      </c>
      <c r="C451" s="4">
        <v>1.4</v>
      </c>
      <c r="D451" s="8">
        <v>11.1</v>
      </c>
      <c r="E451" s="14">
        <v>3.8</v>
      </c>
      <c r="F451" s="8">
        <v>0.3</v>
      </c>
      <c r="G451" s="14">
        <v>3.1</v>
      </c>
      <c r="H451" s="8">
        <v>0.7</v>
      </c>
      <c r="I451" s="14">
        <v>0.4</v>
      </c>
      <c r="J451" s="8">
        <v>2.5</v>
      </c>
      <c r="K451" s="14">
        <v>0.1</v>
      </c>
      <c r="L451" s="8">
        <v>0.1</v>
      </c>
      <c r="M451" s="14">
        <v>1</v>
      </c>
      <c r="N451" s="8">
        <v>0.4</v>
      </c>
      <c r="O451" s="14">
        <v>0.1</v>
      </c>
      <c r="P451" s="8">
        <v>0.6</v>
      </c>
      <c r="Q451" s="14">
        <v>236.6</v>
      </c>
      <c r="R451" s="8">
        <v>216.96</v>
      </c>
      <c r="S451" s="14">
        <v>264.38</v>
      </c>
      <c r="T451" s="8">
        <v>12.76</v>
      </c>
      <c r="U451" s="14">
        <v>13.99</v>
      </c>
      <c r="V451" s="4">
        <v>12.31</v>
      </c>
    </row>
    <row r="452" spans="2:22" x14ac:dyDescent="0.25">
      <c r="B452" s="16" t="s">
        <v>472</v>
      </c>
      <c r="C452" s="4">
        <v>1.1000000000000001</v>
      </c>
      <c r="D452" s="8">
        <v>8.8000000000000007</v>
      </c>
      <c r="E452" s="14">
        <v>4.4000000000000004</v>
      </c>
      <c r="F452" s="8">
        <v>0.2</v>
      </c>
      <c r="G452" s="14">
        <v>2.6</v>
      </c>
      <c r="H452" s="8">
        <v>0.7</v>
      </c>
      <c r="I452" s="14">
        <v>0.3</v>
      </c>
      <c r="J452" s="8">
        <v>2.1</v>
      </c>
      <c r="K452" s="14">
        <v>0.5</v>
      </c>
      <c r="L452" s="8">
        <v>0.1</v>
      </c>
      <c r="M452" s="14">
        <v>1.1000000000000001</v>
      </c>
      <c r="N452" s="8">
        <v>0.8</v>
      </c>
      <c r="O452" s="14">
        <v>0.1</v>
      </c>
      <c r="P452" s="8">
        <v>0.7</v>
      </c>
      <c r="Q452" s="14">
        <v>334.44</v>
      </c>
      <c r="R452" s="8">
        <v>281.67</v>
      </c>
      <c r="S452" s="14">
        <v>263.56</v>
      </c>
      <c r="T452" s="8">
        <v>9.25</v>
      </c>
      <c r="U452" s="14">
        <v>10.02</v>
      </c>
      <c r="V452" s="4">
        <v>8.73</v>
      </c>
    </row>
    <row r="453" spans="2:22" x14ac:dyDescent="0.25">
      <c r="B453" s="16" t="s">
        <v>473</v>
      </c>
      <c r="C453" s="4">
        <v>1.2</v>
      </c>
      <c r="D453" s="8">
        <v>8.5</v>
      </c>
      <c r="E453" s="14">
        <v>2.9</v>
      </c>
      <c r="F453" s="8">
        <v>0.2</v>
      </c>
      <c r="G453" s="14">
        <v>2.5</v>
      </c>
      <c r="H453" s="8">
        <v>0.6</v>
      </c>
      <c r="I453" s="14">
        <v>0.1</v>
      </c>
      <c r="J453" s="8">
        <v>2</v>
      </c>
      <c r="K453" s="14">
        <v>0.2</v>
      </c>
      <c r="L453" s="8">
        <v>0.1</v>
      </c>
      <c r="M453" s="14">
        <v>0.7</v>
      </c>
      <c r="N453" s="8">
        <v>0.4</v>
      </c>
      <c r="O453" s="14">
        <v>0.1</v>
      </c>
      <c r="P453" s="8">
        <v>0.5</v>
      </c>
      <c r="Q453" s="14">
        <v>328.56</v>
      </c>
      <c r="R453" s="8">
        <v>259.95999999999998</v>
      </c>
      <c r="S453" s="14">
        <v>263.27</v>
      </c>
      <c r="T453" s="8">
        <v>9.35</v>
      </c>
      <c r="U453" s="14">
        <v>9.6199999999999992</v>
      </c>
      <c r="V453" s="4">
        <v>8.57</v>
      </c>
    </row>
    <row r="454" spans="2:22" x14ac:dyDescent="0.25">
      <c r="B454" s="16" t="s">
        <v>474</v>
      </c>
      <c r="C454" s="4">
        <v>1.5</v>
      </c>
      <c r="D454" s="8">
        <v>11.1</v>
      </c>
      <c r="E454" s="14">
        <v>3.7</v>
      </c>
      <c r="F454" s="8">
        <v>0.3</v>
      </c>
      <c r="G454" s="14">
        <v>3.1</v>
      </c>
      <c r="H454" s="8">
        <v>0.7</v>
      </c>
      <c r="I454" s="14">
        <v>0.3</v>
      </c>
      <c r="J454" s="8">
        <v>2.2999999999999998</v>
      </c>
      <c r="K454" s="14">
        <v>0.3</v>
      </c>
      <c r="L454" s="8">
        <v>0.2</v>
      </c>
      <c r="M454" s="14">
        <v>0.8</v>
      </c>
      <c r="N454" s="8">
        <v>0.6</v>
      </c>
      <c r="O454" s="14">
        <v>0.2</v>
      </c>
      <c r="P454" s="8">
        <v>0.6</v>
      </c>
      <c r="Q454" s="14">
        <v>247.2</v>
      </c>
      <c r="R454" s="8">
        <v>195.98</v>
      </c>
      <c r="S454" s="14">
        <v>263.19</v>
      </c>
      <c r="T454" s="8">
        <v>12.18</v>
      </c>
      <c r="U454" s="14">
        <v>14.33</v>
      </c>
      <c r="V454" s="4">
        <v>11.96</v>
      </c>
    </row>
    <row r="455" spans="2:22" x14ac:dyDescent="0.25">
      <c r="B455" s="16" t="s">
        <v>475</v>
      </c>
      <c r="C455" s="4">
        <v>1.2</v>
      </c>
      <c r="D455" s="8">
        <v>9.6</v>
      </c>
      <c r="E455" s="14">
        <v>3.1</v>
      </c>
      <c r="F455" s="8">
        <v>0.3</v>
      </c>
      <c r="G455" s="14">
        <v>2.7</v>
      </c>
      <c r="H455" s="8">
        <v>0.5</v>
      </c>
      <c r="I455" s="14">
        <v>0.3</v>
      </c>
      <c r="J455" s="8">
        <v>2</v>
      </c>
      <c r="K455" s="14">
        <v>0.2</v>
      </c>
      <c r="L455" s="8">
        <v>0.1</v>
      </c>
      <c r="M455" s="14">
        <v>0.8</v>
      </c>
      <c r="N455" s="8">
        <v>0.5</v>
      </c>
      <c r="O455" s="14">
        <v>0.1</v>
      </c>
      <c r="P455" s="8">
        <v>0.5</v>
      </c>
      <c r="Q455" s="14">
        <v>325.06</v>
      </c>
      <c r="R455" s="8">
        <v>254.67</v>
      </c>
      <c r="S455" s="14">
        <v>261.58999999999997</v>
      </c>
      <c r="T455" s="8">
        <v>9.64</v>
      </c>
      <c r="U455" s="14">
        <v>10.73</v>
      </c>
      <c r="V455" s="4">
        <v>9.1300000000000008</v>
      </c>
    </row>
    <row r="456" spans="2:22" x14ac:dyDescent="0.25">
      <c r="B456" s="16" t="s">
        <v>476</v>
      </c>
      <c r="C456" s="4">
        <v>1.7</v>
      </c>
      <c r="D456" s="8">
        <v>11.9</v>
      </c>
      <c r="E456" s="14">
        <v>3.8</v>
      </c>
      <c r="F456" s="8">
        <v>0.4</v>
      </c>
      <c r="G456" s="14">
        <v>3.3</v>
      </c>
      <c r="H456" s="8">
        <v>0.7</v>
      </c>
      <c r="I456" s="14">
        <v>0.3</v>
      </c>
      <c r="J456" s="8">
        <v>2.5</v>
      </c>
      <c r="K456" s="14">
        <v>0.2</v>
      </c>
      <c r="L456" s="8">
        <v>0.1</v>
      </c>
      <c r="M456" s="14">
        <v>0.9</v>
      </c>
      <c r="N456" s="8">
        <v>0.6</v>
      </c>
      <c r="O456" s="14">
        <v>0.1</v>
      </c>
      <c r="P456" s="8">
        <v>0.7</v>
      </c>
      <c r="Q456" s="14">
        <v>225.52</v>
      </c>
      <c r="R456" s="8">
        <v>178.78</v>
      </c>
      <c r="S456" s="14">
        <v>262.20999999999998</v>
      </c>
      <c r="T456" s="8">
        <v>11.49</v>
      </c>
      <c r="U456" s="14">
        <v>13.37</v>
      </c>
      <c r="V456" s="4">
        <v>11.41</v>
      </c>
    </row>
    <row r="457" spans="2:22" x14ac:dyDescent="0.25">
      <c r="B457" s="16" t="s">
        <v>477</v>
      </c>
      <c r="C457" s="4">
        <v>1.3</v>
      </c>
      <c r="D457" s="8">
        <v>9</v>
      </c>
      <c r="E457" s="14">
        <v>3</v>
      </c>
      <c r="F457" s="8">
        <v>0.3</v>
      </c>
      <c r="G457" s="14">
        <v>2.5</v>
      </c>
      <c r="H457" s="8">
        <v>0.6</v>
      </c>
      <c r="I457" s="14">
        <v>0.1</v>
      </c>
      <c r="J457" s="8">
        <v>2.1</v>
      </c>
      <c r="K457" s="14">
        <v>0.3</v>
      </c>
      <c r="L457" s="8">
        <v>0.2</v>
      </c>
      <c r="M457" s="14">
        <v>0.8</v>
      </c>
      <c r="N457" s="8">
        <v>0.3</v>
      </c>
      <c r="O457" s="14">
        <v>0.2</v>
      </c>
      <c r="P457" s="8">
        <v>0.5</v>
      </c>
      <c r="Q457" s="14">
        <v>321.86</v>
      </c>
      <c r="R457" s="8">
        <v>252.84</v>
      </c>
      <c r="S457" s="14">
        <v>262.10000000000002</v>
      </c>
      <c r="T457" s="8">
        <v>9.08</v>
      </c>
      <c r="U457" s="14">
        <v>10.34</v>
      </c>
      <c r="V457" s="4">
        <v>8.6</v>
      </c>
    </row>
    <row r="458" spans="2:22" x14ac:dyDescent="0.25">
      <c r="B458" s="16" t="s">
        <v>478</v>
      </c>
      <c r="C458" s="4">
        <v>1</v>
      </c>
      <c r="D458" s="8">
        <v>8.9</v>
      </c>
      <c r="E458" s="14">
        <v>3.3</v>
      </c>
      <c r="F458" s="8">
        <v>0.2</v>
      </c>
      <c r="G458" s="14">
        <v>2.6</v>
      </c>
      <c r="H458" s="8">
        <v>0.6</v>
      </c>
      <c r="I458" s="14">
        <v>0.2</v>
      </c>
      <c r="J458" s="8">
        <v>2.2000000000000002</v>
      </c>
      <c r="K458" s="14">
        <v>0.2</v>
      </c>
      <c r="L458" s="8">
        <v>0.1</v>
      </c>
      <c r="M458" s="14">
        <v>0.8</v>
      </c>
      <c r="N458" s="8">
        <v>0.5</v>
      </c>
      <c r="O458" s="14">
        <v>0.1</v>
      </c>
      <c r="P458" s="8">
        <v>0.5</v>
      </c>
      <c r="Q458" s="14">
        <v>353.06</v>
      </c>
      <c r="R458" s="8">
        <v>278.11</v>
      </c>
      <c r="S458" s="14">
        <v>262.86</v>
      </c>
      <c r="T458" s="8">
        <v>9.0399999999999991</v>
      </c>
      <c r="U458" s="14">
        <v>9.93</v>
      </c>
      <c r="V458" s="4">
        <v>8.76</v>
      </c>
    </row>
    <row r="459" spans="2:22" x14ac:dyDescent="0.25">
      <c r="B459" s="16" t="s">
        <v>479</v>
      </c>
      <c r="C459" s="4">
        <v>1.2</v>
      </c>
      <c r="D459" s="8">
        <v>10.1</v>
      </c>
      <c r="E459" s="14">
        <v>4</v>
      </c>
      <c r="F459" s="8">
        <v>0.3</v>
      </c>
      <c r="G459" s="14">
        <v>3</v>
      </c>
      <c r="H459" s="8">
        <v>0.5</v>
      </c>
      <c r="I459" s="14">
        <v>0.1</v>
      </c>
      <c r="J459" s="8">
        <v>2.5</v>
      </c>
      <c r="K459" s="14">
        <v>0.2</v>
      </c>
      <c r="L459" s="8">
        <v>0.2</v>
      </c>
      <c r="M459" s="14">
        <v>1</v>
      </c>
      <c r="N459" s="8">
        <v>0.4</v>
      </c>
      <c r="O459" s="14">
        <v>0.2</v>
      </c>
      <c r="P459" s="8">
        <v>0.6</v>
      </c>
      <c r="Q459" s="14">
        <v>230.74</v>
      </c>
      <c r="R459" s="8">
        <v>210.22</v>
      </c>
      <c r="S459" s="14">
        <v>262.61</v>
      </c>
      <c r="T459" s="8">
        <v>12.62</v>
      </c>
      <c r="U459" s="14">
        <v>13.7</v>
      </c>
      <c r="V459" s="4">
        <v>12.15</v>
      </c>
    </row>
    <row r="460" spans="2:22" x14ac:dyDescent="0.25">
      <c r="B460" s="16" t="s">
        <v>480</v>
      </c>
      <c r="C460" s="4">
        <v>1.1000000000000001</v>
      </c>
      <c r="D460" s="8">
        <v>9</v>
      </c>
      <c r="E460" s="14">
        <v>3.1</v>
      </c>
      <c r="F460" s="8">
        <v>0.1</v>
      </c>
      <c r="G460" s="14">
        <v>2.7</v>
      </c>
      <c r="H460" s="8">
        <v>0.5</v>
      </c>
      <c r="I460" s="14">
        <v>0.1</v>
      </c>
      <c r="J460" s="8">
        <v>2.1</v>
      </c>
      <c r="K460" s="14">
        <v>0.3</v>
      </c>
      <c r="L460" s="8">
        <v>0.1</v>
      </c>
      <c r="M460" s="14">
        <v>0.7</v>
      </c>
      <c r="N460" s="8">
        <v>0.3</v>
      </c>
      <c r="O460" s="14">
        <v>0.1</v>
      </c>
      <c r="P460" s="8">
        <v>0.5</v>
      </c>
      <c r="Q460" s="14">
        <v>320.62</v>
      </c>
      <c r="R460" s="8">
        <v>251.93</v>
      </c>
      <c r="S460" s="14">
        <v>261.81</v>
      </c>
      <c r="T460" s="8">
        <v>11.12</v>
      </c>
      <c r="U460" s="14">
        <v>12.54</v>
      </c>
      <c r="V460" s="4">
        <v>11.06</v>
      </c>
    </row>
    <row r="461" spans="2:22" x14ac:dyDescent="0.25">
      <c r="B461" s="16" t="s">
        <v>481</v>
      </c>
      <c r="C461" s="4">
        <v>1.2</v>
      </c>
      <c r="D461" s="8">
        <v>9.1999999999999993</v>
      </c>
      <c r="E461" s="14">
        <v>2.9</v>
      </c>
      <c r="F461" s="8">
        <v>0.1</v>
      </c>
      <c r="G461" s="14">
        <v>2.7</v>
      </c>
      <c r="H461" s="8">
        <v>0.6</v>
      </c>
      <c r="I461" s="14">
        <v>0.2</v>
      </c>
      <c r="J461" s="8">
        <v>2.1</v>
      </c>
      <c r="K461" s="14">
        <v>0.3</v>
      </c>
      <c r="L461" s="8">
        <v>0.1</v>
      </c>
      <c r="M461" s="14">
        <v>0.7</v>
      </c>
      <c r="N461" s="8">
        <v>0.6</v>
      </c>
      <c r="O461" s="14">
        <v>0.1</v>
      </c>
      <c r="P461" s="8">
        <v>0.5</v>
      </c>
      <c r="Q461" s="14">
        <v>343.86</v>
      </c>
      <c r="R461" s="8">
        <v>265.72000000000003</v>
      </c>
      <c r="S461" s="14">
        <v>260.79000000000002</v>
      </c>
      <c r="T461" s="8">
        <v>9.7100000000000009</v>
      </c>
      <c r="U461" s="14">
        <v>10.16</v>
      </c>
      <c r="V461" s="4">
        <v>9.1300000000000008</v>
      </c>
    </row>
    <row r="462" spans="2:22" x14ac:dyDescent="0.25">
      <c r="B462" s="16" t="s">
        <v>482</v>
      </c>
      <c r="C462" s="4">
        <v>1.4</v>
      </c>
      <c r="D462" s="8">
        <v>13.2</v>
      </c>
      <c r="E462" s="14">
        <v>4.5</v>
      </c>
      <c r="F462" s="8">
        <v>0.3</v>
      </c>
      <c r="G462" s="14">
        <v>4</v>
      </c>
      <c r="H462" s="8">
        <v>0.7</v>
      </c>
      <c r="I462" s="14">
        <v>0.1</v>
      </c>
      <c r="J462" s="8">
        <v>3.1</v>
      </c>
      <c r="K462" s="14">
        <v>0.5</v>
      </c>
      <c r="L462" s="8">
        <v>0.2</v>
      </c>
      <c r="M462" s="14">
        <v>1</v>
      </c>
      <c r="N462" s="8">
        <v>0.6</v>
      </c>
      <c r="O462" s="14">
        <v>0.3</v>
      </c>
      <c r="P462" s="8">
        <v>0.9</v>
      </c>
      <c r="Q462" s="14">
        <v>255.54</v>
      </c>
      <c r="R462" s="8">
        <v>199.12</v>
      </c>
      <c r="S462" s="14">
        <v>260.95999999999998</v>
      </c>
      <c r="T462" s="8">
        <v>9.59</v>
      </c>
      <c r="U462" s="14">
        <v>10.83</v>
      </c>
      <c r="V462" s="4">
        <v>9.0299999999999994</v>
      </c>
    </row>
    <row r="463" spans="2:22" x14ac:dyDescent="0.25">
      <c r="B463" s="16" t="s">
        <v>483</v>
      </c>
      <c r="C463" s="4">
        <v>1.1000000000000001</v>
      </c>
      <c r="D463" s="8">
        <v>8.6</v>
      </c>
      <c r="E463" s="14">
        <v>2.9</v>
      </c>
      <c r="F463" s="8">
        <v>0.2</v>
      </c>
      <c r="G463" s="14">
        <v>2.7</v>
      </c>
      <c r="H463" s="8">
        <v>0.6</v>
      </c>
      <c r="I463" s="14">
        <v>0.1</v>
      </c>
      <c r="J463" s="8">
        <v>2.1</v>
      </c>
      <c r="K463" s="14">
        <v>0.4</v>
      </c>
      <c r="L463" s="8">
        <v>0.1</v>
      </c>
      <c r="M463" s="14">
        <v>0.6</v>
      </c>
      <c r="N463" s="8">
        <v>0.5</v>
      </c>
      <c r="O463" s="14">
        <v>0.1</v>
      </c>
      <c r="P463" s="8">
        <v>0.6</v>
      </c>
      <c r="Q463" s="14">
        <v>361.52</v>
      </c>
      <c r="R463" s="8">
        <v>253.53</v>
      </c>
      <c r="S463" s="14">
        <v>259.54000000000002</v>
      </c>
      <c r="T463" s="8">
        <v>8.6199999999999992</v>
      </c>
      <c r="U463" s="14">
        <v>9.1999999999999993</v>
      </c>
      <c r="V463" s="4">
        <v>8.2100000000000009</v>
      </c>
    </row>
    <row r="464" spans="2:22" x14ac:dyDescent="0.25">
      <c r="B464" s="16" t="s">
        <v>484</v>
      </c>
      <c r="C464" s="4">
        <v>1.4</v>
      </c>
      <c r="D464" s="8">
        <v>11.5</v>
      </c>
      <c r="E464" s="14">
        <v>2.7</v>
      </c>
      <c r="F464" s="8">
        <v>0.2</v>
      </c>
      <c r="G464" s="14">
        <v>3.7</v>
      </c>
      <c r="H464" s="8">
        <v>0.6</v>
      </c>
      <c r="I464" s="14">
        <v>0.1</v>
      </c>
      <c r="J464" s="8">
        <v>2.8</v>
      </c>
      <c r="K464" s="14">
        <v>0.4</v>
      </c>
      <c r="L464" s="8">
        <v>0.1</v>
      </c>
      <c r="M464" s="14">
        <v>0.8</v>
      </c>
      <c r="N464" s="8">
        <v>0.5</v>
      </c>
      <c r="O464" s="14">
        <v>0.3</v>
      </c>
      <c r="P464" s="8">
        <v>0.5</v>
      </c>
      <c r="Q464" s="14">
        <v>243.22</v>
      </c>
      <c r="R464" s="8">
        <v>189.06</v>
      </c>
      <c r="S464" s="14">
        <v>259.39</v>
      </c>
      <c r="T464" s="8">
        <v>11.23</v>
      </c>
      <c r="U464" s="14">
        <v>12.54</v>
      </c>
      <c r="V464" s="4">
        <v>10.77</v>
      </c>
    </row>
    <row r="465" spans="2:22" x14ac:dyDescent="0.25">
      <c r="B465" s="16" t="s">
        <v>485</v>
      </c>
      <c r="C465" s="4">
        <v>1</v>
      </c>
      <c r="D465" s="8">
        <v>9.4</v>
      </c>
      <c r="E465" s="14">
        <v>3</v>
      </c>
      <c r="F465" s="8">
        <v>0.2</v>
      </c>
      <c r="G465" s="14">
        <v>2.9</v>
      </c>
      <c r="H465" s="8">
        <v>0.5</v>
      </c>
      <c r="I465" s="14">
        <v>0.2</v>
      </c>
      <c r="J465" s="8">
        <v>2</v>
      </c>
      <c r="K465" s="14">
        <v>0.4</v>
      </c>
      <c r="L465" s="8">
        <v>0</v>
      </c>
      <c r="M465" s="14">
        <v>0.6</v>
      </c>
      <c r="N465" s="8">
        <v>0.6</v>
      </c>
      <c r="O465" s="14">
        <v>0</v>
      </c>
      <c r="P465" s="8">
        <v>0.5</v>
      </c>
      <c r="Q465" s="14">
        <v>310.42</v>
      </c>
      <c r="R465" s="8">
        <v>242.92</v>
      </c>
      <c r="S465" s="14">
        <v>260.08</v>
      </c>
      <c r="T465" s="8">
        <v>9.0500000000000007</v>
      </c>
      <c r="U465" s="14">
        <v>10.26</v>
      </c>
      <c r="V465" s="4">
        <v>8.66</v>
      </c>
    </row>
    <row r="466" spans="2:22" x14ac:dyDescent="0.25">
      <c r="B466" s="16" t="s">
        <v>486</v>
      </c>
      <c r="C466" s="4">
        <v>1.1000000000000001</v>
      </c>
      <c r="D466" s="8">
        <v>8.6999999999999993</v>
      </c>
      <c r="E466" s="14">
        <v>3</v>
      </c>
      <c r="F466" s="8">
        <v>0.2</v>
      </c>
      <c r="G466" s="14">
        <v>2.6</v>
      </c>
      <c r="H466" s="8">
        <v>0.5</v>
      </c>
      <c r="I466" s="14">
        <v>0.2</v>
      </c>
      <c r="J466" s="8">
        <v>2.1</v>
      </c>
      <c r="K466" s="14">
        <v>0.3</v>
      </c>
      <c r="L466" s="8">
        <v>0.1</v>
      </c>
      <c r="M466" s="14">
        <v>0.7</v>
      </c>
      <c r="N466" s="8">
        <v>0.5</v>
      </c>
      <c r="O466" s="14">
        <v>0</v>
      </c>
      <c r="P466" s="8">
        <v>0.6</v>
      </c>
      <c r="Q466" s="14">
        <v>320.82</v>
      </c>
      <c r="R466" s="8">
        <v>255.34</v>
      </c>
      <c r="S466" s="14">
        <v>260.36</v>
      </c>
      <c r="T466" s="8">
        <v>11.23</v>
      </c>
      <c r="U466" s="14">
        <v>11.91</v>
      </c>
      <c r="V466" s="4">
        <v>10.74</v>
      </c>
    </row>
    <row r="467" spans="2:22" x14ac:dyDescent="0.25">
      <c r="B467" s="16" t="s">
        <v>487</v>
      </c>
      <c r="C467" s="4">
        <v>1.5</v>
      </c>
      <c r="D467" s="8">
        <v>8</v>
      </c>
      <c r="E467" s="14">
        <v>2.6</v>
      </c>
      <c r="F467" s="8">
        <v>0.3</v>
      </c>
      <c r="G467" s="14">
        <v>2.4</v>
      </c>
      <c r="H467" s="8">
        <v>0.5</v>
      </c>
      <c r="I467" s="14">
        <v>0</v>
      </c>
      <c r="J467" s="8">
        <v>1.7</v>
      </c>
      <c r="K467" s="14">
        <v>0.2</v>
      </c>
      <c r="L467" s="8">
        <v>0.2</v>
      </c>
      <c r="M467" s="14">
        <v>0.6</v>
      </c>
      <c r="N467" s="8">
        <v>0.4</v>
      </c>
      <c r="O467" s="14">
        <v>0.2</v>
      </c>
      <c r="P467" s="8">
        <v>0.5</v>
      </c>
      <c r="Q467" s="14">
        <v>280.60000000000002</v>
      </c>
      <c r="R467" s="8">
        <v>218.94</v>
      </c>
      <c r="S467" s="14">
        <v>260.35000000000002</v>
      </c>
      <c r="T467" s="8">
        <v>9.94</v>
      </c>
      <c r="U467" s="14">
        <v>11.53</v>
      </c>
      <c r="V467" s="4">
        <v>9.7200000000000006</v>
      </c>
    </row>
    <row r="468" spans="2:22" x14ac:dyDescent="0.25">
      <c r="B468" s="16" t="s">
        <v>488</v>
      </c>
      <c r="C468" s="4">
        <v>1.2</v>
      </c>
      <c r="D468" s="8">
        <v>8.8000000000000007</v>
      </c>
      <c r="E468" s="14">
        <v>2.8</v>
      </c>
      <c r="F468" s="8">
        <v>0.2</v>
      </c>
      <c r="G468" s="14">
        <v>2.8</v>
      </c>
      <c r="H468" s="8">
        <v>0.5</v>
      </c>
      <c r="I468" s="14">
        <v>0.2</v>
      </c>
      <c r="J468" s="8">
        <v>2.1</v>
      </c>
      <c r="K468" s="14">
        <v>0.5</v>
      </c>
      <c r="L468" s="8">
        <v>0.1</v>
      </c>
      <c r="M468" s="14">
        <v>0.7</v>
      </c>
      <c r="N468" s="8">
        <v>0.4</v>
      </c>
      <c r="O468" s="14">
        <v>0</v>
      </c>
      <c r="P468" s="8">
        <v>0.5</v>
      </c>
      <c r="Q468" s="14">
        <v>316.42</v>
      </c>
      <c r="R468" s="8">
        <v>246.12</v>
      </c>
      <c r="S468" s="14">
        <v>259.58999999999997</v>
      </c>
      <c r="T468" s="8">
        <v>9.31</v>
      </c>
      <c r="U468" s="14">
        <v>10.19</v>
      </c>
      <c r="V468" s="4">
        <v>8.8699999999999992</v>
      </c>
    </row>
    <row r="469" spans="2:22" x14ac:dyDescent="0.25">
      <c r="B469" s="16" t="s">
        <v>489</v>
      </c>
      <c r="C469" s="4">
        <v>1.4</v>
      </c>
      <c r="D469" s="8">
        <v>10.4</v>
      </c>
      <c r="E469" s="14">
        <v>4.5999999999999996</v>
      </c>
      <c r="F469" s="8">
        <v>0.3</v>
      </c>
      <c r="G469" s="14">
        <v>3.9</v>
      </c>
      <c r="H469" s="8">
        <v>0.8</v>
      </c>
      <c r="I469" s="14">
        <v>0.1</v>
      </c>
      <c r="J469" s="8">
        <v>2.9</v>
      </c>
      <c r="K469" s="14">
        <v>0.4</v>
      </c>
      <c r="L469" s="8">
        <v>0.2</v>
      </c>
      <c r="M469" s="14">
        <v>0.9</v>
      </c>
      <c r="N469" s="8">
        <v>0.8</v>
      </c>
      <c r="O469" s="14">
        <v>0.3</v>
      </c>
      <c r="P469" s="8">
        <v>0.8</v>
      </c>
      <c r="Q469" s="14">
        <v>261.77999999999997</v>
      </c>
      <c r="R469" s="8">
        <v>204.78</v>
      </c>
      <c r="S469" s="14">
        <v>259.41000000000003</v>
      </c>
      <c r="T469" s="8">
        <v>11.65</v>
      </c>
      <c r="U469" s="14">
        <v>12.79</v>
      </c>
      <c r="V469" s="4">
        <v>11.37</v>
      </c>
    </row>
    <row r="470" spans="2:22" x14ac:dyDescent="0.25">
      <c r="B470" s="16" t="s">
        <v>490</v>
      </c>
      <c r="C470" s="4">
        <v>1.3</v>
      </c>
      <c r="D470" s="8">
        <v>8</v>
      </c>
      <c r="E470" s="14">
        <v>3.1</v>
      </c>
      <c r="F470" s="8">
        <v>0.3</v>
      </c>
      <c r="G470" s="14">
        <v>2.4</v>
      </c>
      <c r="H470" s="8">
        <v>0.5</v>
      </c>
      <c r="I470" s="14">
        <v>0.3</v>
      </c>
      <c r="J470" s="8">
        <v>2.1</v>
      </c>
      <c r="K470" s="14">
        <v>0.4</v>
      </c>
      <c r="L470" s="8">
        <v>0.1</v>
      </c>
      <c r="M470" s="14">
        <v>0.7</v>
      </c>
      <c r="N470" s="8">
        <v>0.5</v>
      </c>
      <c r="O470" s="14">
        <v>0.1</v>
      </c>
      <c r="P470" s="8">
        <v>0.7</v>
      </c>
      <c r="Q470" s="14">
        <v>277.27999999999997</v>
      </c>
      <c r="R470" s="8">
        <v>216.11</v>
      </c>
      <c r="S470" s="14">
        <v>259.58999999999997</v>
      </c>
      <c r="T470" s="8">
        <v>10.48</v>
      </c>
      <c r="U470" s="14">
        <v>11.6</v>
      </c>
      <c r="V470" s="4">
        <v>10.01</v>
      </c>
    </row>
    <row r="471" spans="2:22" x14ac:dyDescent="0.25">
      <c r="B471" s="16" t="s">
        <v>491</v>
      </c>
      <c r="C471" s="4">
        <v>1.3</v>
      </c>
      <c r="D471" s="8">
        <v>8.9</v>
      </c>
      <c r="E471" s="14">
        <v>2.9</v>
      </c>
      <c r="F471" s="8">
        <v>0.2</v>
      </c>
      <c r="G471" s="14">
        <v>2.6</v>
      </c>
      <c r="H471" s="8">
        <v>0.5</v>
      </c>
      <c r="I471" s="14">
        <v>0</v>
      </c>
      <c r="J471" s="8">
        <v>2</v>
      </c>
      <c r="K471" s="14">
        <v>0.3</v>
      </c>
      <c r="L471" s="8">
        <v>0.1</v>
      </c>
      <c r="M471" s="14">
        <v>0.7</v>
      </c>
      <c r="N471" s="8">
        <v>0.4</v>
      </c>
      <c r="O471" s="14">
        <v>0.2</v>
      </c>
      <c r="P471" s="8">
        <v>0.5</v>
      </c>
      <c r="Q471" s="14">
        <v>313.74</v>
      </c>
      <c r="R471" s="8">
        <v>242.96</v>
      </c>
      <c r="S471" s="14">
        <v>259.14999999999998</v>
      </c>
      <c r="T471" s="8">
        <v>12.27</v>
      </c>
      <c r="U471" s="14">
        <v>12.97</v>
      </c>
      <c r="V471" s="4">
        <v>11.73</v>
      </c>
    </row>
    <row r="472" spans="2:22" x14ac:dyDescent="0.25">
      <c r="B472" s="16" t="s">
        <v>492</v>
      </c>
      <c r="C472" s="4">
        <v>1.4</v>
      </c>
      <c r="D472" s="8">
        <v>10.1</v>
      </c>
      <c r="E472" s="14">
        <v>3.5</v>
      </c>
      <c r="F472" s="8">
        <v>0.4</v>
      </c>
      <c r="G472" s="14">
        <v>3.2</v>
      </c>
      <c r="H472" s="8">
        <v>0.7</v>
      </c>
      <c r="I472" s="14">
        <v>0.1</v>
      </c>
      <c r="J472" s="8">
        <v>2.4</v>
      </c>
      <c r="K472" s="14">
        <v>0.4</v>
      </c>
      <c r="L472" s="8">
        <v>0.2</v>
      </c>
      <c r="M472" s="14">
        <v>0.7</v>
      </c>
      <c r="N472" s="8">
        <v>0.5</v>
      </c>
      <c r="O472" s="14">
        <v>0.2</v>
      </c>
      <c r="P472" s="8">
        <v>0.7</v>
      </c>
      <c r="Q472" s="14">
        <v>289.27999999999997</v>
      </c>
      <c r="R472" s="8">
        <v>224.04</v>
      </c>
      <c r="S472" s="14">
        <v>258.83</v>
      </c>
      <c r="T472" s="8">
        <v>10.96</v>
      </c>
      <c r="U472" s="14">
        <v>12.41</v>
      </c>
      <c r="V472" s="4">
        <v>10.91</v>
      </c>
    </row>
    <row r="473" spans="2:22" x14ac:dyDescent="0.25">
      <c r="B473" s="16" t="s">
        <v>493</v>
      </c>
      <c r="C473" s="4">
        <v>1.1000000000000001</v>
      </c>
      <c r="D473" s="8">
        <v>11.8</v>
      </c>
      <c r="E473" s="14">
        <v>4.2</v>
      </c>
      <c r="F473" s="8">
        <v>0.2</v>
      </c>
      <c r="G473" s="14">
        <v>4</v>
      </c>
      <c r="H473" s="8">
        <v>0.7</v>
      </c>
      <c r="I473" s="14">
        <v>0.2</v>
      </c>
      <c r="J473" s="8">
        <v>3</v>
      </c>
      <c r="K473" s="14">
        <v>0.8</v>
      </c>
      <c r="L473" s="8">
        <v>0.1</v>
      </c>
      <c r="M473" s="14">
        <v>0.8</v>
      </c>
      <c r="N473" s="8">
        <v>0.8</v>
      </c>
      <c r="O473" s="14">
        <v>0.1</v>
      </c>
      <c r="P473" s="8">
        <v>0.8</v>
      </c>
      <c r="Q473" s="14">
        <v>315.76</v>
      </c>
      <c r="R473" s="8">
        <v>245.92</v>
      </c>
      <c r="S473" s="14">
        <v>259.05</v>
      </c>
      <c r="T473" s="8">
        <v>9.3000000000000007</v>
      </c>
      <c r="U473" s="14">
        <v>10.16</v>
      </c>
      <c r="V473" s="4">
        <v>8.73</v>
      </c>
    </row>
    <row r="474" spans="2:22" x14ac:dyDescent="0.25">
      <c r="B474" s="16" t="s">
        <v>494</v>
      </c>
      <c r="C474" s="4">
        <v>1.2</v>
      </c>
      <c r="D474" s="8">
        <v>9.3000000000000007</v>
      </c>
      <c r="E474" s="14">
        <v>3.2</v>
      </c>
      <c r="F474" s="8">
        <v>0.3</v>
      </c>
      <c r="G474" s="14">
        <v>3</v>
      </c>
      <c r="H474" s="8">
        <v>0.5</v>
      </c>
      <c r="I474" s="14">
        <v>0.1</v>
      </c>
      <c r="J474" s="8">
        <v>2.4</v>
      </c>
      <c r="K474" s="14">
        <v>0.5</v>
      </c>
      <c r="L474" s="8">
        <v>0.1</v>
      </c>
      <c r="M474" s="14">
        <v>0.8</v>
      </c>
      <c r="N474" s="8">
        <v>0.5</v>
      </c>
      <c r="O474" s="14">
        <v>0</v>
      </c>
      <c r="P474" s="8">
        <v>0.6</v>
      </c>
      <c r="Q474" s="14">
        <v>303.56</v>
      </c>
      <c r="R474" s="8">
        <v>235.75</v>
      </c>
      <c r="S474" s="14">
        <v>259.27999999999997</v>
      </c>
      <c r="T474" s="8">
        <v>9.16</v>
      </c>
      <c r="U474" s="14">
        <v>10.5</v>
      </c>
      <c r="V474" s="4">
        <v>8.77</v>
      </c>
    </row>
    <row r="475" spans="2:22" x14ac:dyDescent="0.25">
      <c r="B475" s="16" t="s">
        <v>495</v>
      </c>
      <c r="C475" s="4">
        <v>1.3</v>
      </c>
      <c r="D475" s="8">
        <v>10.199999999999999</v>
      </c>
      <c r="E475" s="14">
        <v>4.0999999999999996</v>
      </c>
      <c r="F475" s="8">
        <v>0.3</v>
      </c>
      <c r="G475" s="14">
        <v>3.2</v>
      </c>
      <c r="H475" s="8">
        <v>0.6</v>
      </c>
      <c r="I475" s="14">
        <v>0.2</v>
      </c>
      <c r="J475" s="8">
        <v>2.5</v>
      </c>
      <c r="K475" s="14">
        <v>0.5</v>
      </c>
      <c r="L475" s="8">
        <v>0.1</v>
      </c>
      <c r="M475" s="14">
        <v>0.8</v>
      </c>
      <c r="N475" s="8">
        <v>0.7</v>
      </c>
      <c r="O475" s="14">
        <v>0</v>
      </c>
      <c r="P475" s="8">
        <v>0.7</v>
      </c>
      <c r="Q475" s="14">
        <v>233.18</v>
      </c>
      <c r="R475" s="8">
        <v>180.98</v>
      </c>
      <c r="S475" s="14">
        <v>259.26</v>
      </c>
      <c r="T475" s="8">
        <v>11.55</v>
      </c>
      <c r="U475" s="14">
        <v>12.81</v>
      </c>
      <c r="V475" s="4">
        <v>11.13</v>
      </c>
    </row>
    <row r="476" spans="2:22" x14ac:dyDescent="0.25">
      <c r="B476" s="16" t="s">
        <v>496</v>
      </c>
      <c r="C476" s="4">
        <v>0.9</v>
      </c>
      <c r="D476" s="8">
        <v>9.3000000000000007</v>
      </c>
      <c r="E476" s="14">
        <v>3.1</v>
      </c>
      <c r="F476" s="8">
        <v>0.1</v>
      </c>
      <c r="G476" s="14">
        <v>2.8</v>
      </c>
      <c r="H476" s="8">
        <v>0.5</v>
      </c>
      <c r="I476" s="14">
        <v>0.3</v>
      </c>
      <c r="J476" s="8">
        <v>2.1</v>
      </c>
      <c r="K476" s="14">
        <v>0.3</v>
      </c>
      <c r="L476" s="8">
        <v>0.1</v>
      </c>
      <c r="M476" s="14">
        <v>0.7</v>
      </c>
      <c r="N476" s="8">
        <v>0.5</v>
      </c>
      <c r="O476" s="14">
        <v>0.1</v>
      </c>
      <c r="P476" s="8">
        <v>0.6</v>
      </c>
      <c r="Q476" s="14">
        <v>315.22000000000003</v>
      </c>
      <c r="R476" s="8">
        <v>244.31</v>
      </c>
      <c r="S476" s="14">
        <v>259.12</v>
      </c>
      <c r="T476" s="8">
        <v>9.5</v>
      </c>
      <c r="U476" s="14">
        <v>10.54</v>
      </c>
      <c r="V476" s="4">
        <v>9.15</v>
      </c>
    </row>
    <row r="477" spans="2:22" x14ac:dyDescent="0.25">
      <c r="B477" s="16" t="s">
        <v>497</v>
      </c>
      <c r="C477" s="4">
        <v>1.4</v>
      </c>
      <c r="D477" s="8">
        <v>10.6</v>
      </c>
      <c r="E477" s="14">
        <v>4.3</v>
      </c>
      <c r="F477" s="8">
        <v>0.2</v>
      </c>
      <c r="G477" s="14">
        <v>3.8</v>
      </c>
      <c r="H477" s="8">
        <v>0.5</v>
      </c>
      <c r="I477" s="14">
        <v>0.1</v>
      </c>
      <c r="J477" s="8">
        <v>2.8</v>
      </c>
      <c r="K477" s="14">
        <v>0.4</v>
      </c>
      <c r="L477" s="8">
        <v>0.1</v>
      </c>
      <c r="M477" s="14">
        <v>1</v>
      </c>
      <c r="N477" s="8">
        <v>0.5</v>
      </c>
      <c r="O477" s="14">
        <v>0.1</v>
      </c>
      <c r="P477" s="8">
        <v>0.8</v>
      </c>
      <c r="Q477" s="14">
        <v>283.27999999999997</v>
      </c>
      <c r="R477" s="8">
        <v>221.85</v>
      </c>
      <c r="S477" s="14">
        <v>259.60000000000002</v>
      </c>
      <c r="T477" s="8">
        <v>10.75</v>
      </c>
      <c r="U477" s="14">
        <v>11.86</v>
      </c>
      <c r="V477" s="4">
        <v>10.27</v>
      </c>
    </row>
    <row r="478" spans="2:22" x14ac:dyDescent="0.25">
      <c r="B478" s="16" t="s">
        <v>498</v>
      </c>
      <c r="C478" s="4">
        <v>1.1000000000000001</v>
      </c>
      <c r="D478" s="8">
        <v>9.5</v>
      </c>
      <c r="E478" s="14">
        <v>4.9000000000000004</v>
      </c>
      <c r="F478" s="8">
        <v>0.1</v>
      </c>
      <c r="G478" s="14">
        <v>2.9</v>
      </c>
      <c r="H478" s="8">
        <v>0.8</v>
      </c>
      <c r="I478" s="14">
        <v>0.3</v>
      </c>
      <c r="J478" s="8">
        <v>3.1</v>
      </c>
      <c r="K478" s="14">
        <v>0.5</v>
      </c>
      <c r="L478" s="8">
        <v>0.1</v>
      </c>
      <c r="M478" s="14">
        <v>1.2</v>
      </c>
      <c r="N478" s="8">
        <v>0.9</v>
      </c>
      <c r="O478" s="14">
        <v>0.1</v>
      </c>
      <c r="P478" s="8">
        <v>0.8</v>
      </c>
      <c r="Q478" s="14">
        <v>315.3</v>
      </c>
      <c r="R478" s="8">
        <v>245.29</v>
      </c>
      <c r="S478" s="14">
        <v>259.85000000000002</v>
      </c>
      <c r="T478" s="8">
        <v>9.85</v>
      </c>
      <c r="U478" s="14">
        <v>10.88</v>
      </c>
      <c r="V478" s="4">
        <v>9.32</v>
      </c>
    </row>
    <row r="479" spans="2:22" x14ac:dyDescent="0.25">
      <c r="B479" s="16" t="s">
        <v>499</v>
      </c>
      <c r="C479" s="4">
        <v>1.3</v>
      </c>
      <c r="D479" s="8">
        <v>8.6999999999999993</v>
      </c>
      <c r="E479" s="14">
        <v>3.2</v>
      </c>
      <c r="F479" s="8">
        <v>0.1</v>
      </c>
      <c r="G479" s="14">
        <v>2.5</v>
      </c>
      <c r="H479" s="8">
        <v>0.6</v>
      </c>
      <c r="I479" s="14">
        <v>0.2</v>
      </c>
      <c r="J479" s="8">
        <v>1.7</v>
      </c>
      <c r="K479" s="14">
        <v>0.4</v>
      </c>
      <c r="L479" s="8">
        <v>0.1</v>
      </c>
      <c r="M479" s="14">
        <v>0.6</v>
      </c>
      <c r="N479" s="8">
        <v>0.5</v>
      </c>
      <c r="O479" s="14">
        <v>0.1</v>
      </c>
      <c r="P479" s="8">
        <v>0.5</v>
      </c>
      <c r="Q479" s="14">
        <v>280.64</v>
      </c>
      <c r="R479" s="8">
        <v>219.98</v>
      </c>
      <c r="S479" s="14">
        <v>260.85000000000002</v>
      </c>
      <c r="T479" s="8">
        <v>11.22</v>
      </c>
      <c r="U479" s="14">
        <v>12.3</v>
      </c>
      <c r="V479" s="4">
        <v>10.87</v>
      </c>
    </row>
    <row r="480" spans="2:22" x14ac:dyDescent="0.25">
      <c r="B480" s="16" t="s">
        <v>500</v>
      </c>
      <c r="C480" s="4">
        <v>1.9</v>
      </c>
      <c r="D480" s="8">
        <v>12.9</v>
      </c>
      <c r="E480" s="14">
        <v>4.5999999999999996</v>
      </c>
      <c r="F480" s="8">
        <v>0.5</v>
      </c>
      <c r="G480" s="14">
        <v>3.7</v>
      </c>
      <c r="H480" s="8">
        <v>0.9</v>
      </c>
      <c r="I480" s="14">
        <v>0.1</v>
      </c>
      <c r="J480" s="8">
        <v>2.8</v>
      </c>
      <c r="K480" s="14">
        <v>0.3</v>
      </c>
      <c r="L480" s="8">
        <v>0.3</v>
      </c>
      <c r="M480" s="14">
        <v>1</v>
      </c>
      <c r="N480" s="8">
        <v>0.4</v>
      </c>
      <c r="O480" s="14">
        <v>0.3</v>
      </c>
      <c r="P480" s="8">
        <v>0.8</v>
      </c>
      <c r="Q480" s="14">
        <v>225</v>
      </c>
      <c r="R480" s="8">
        <v>176.58</v>
      </c>
      <c r="S480" s="14">
        <v>261.8</v>
      </c>
      <c r="T480" s="8">
        <v>12</v>
      </c>
      <c r="U480" s="14">
        <v>13.06</v>
      </c>
      <c r="V480" s="4">
        <v>11.53</v>
      </c>
    </row>
    <row r="481" spans="2:22" x14ac:dyDescent="0.25">
      <c r="B481" s="16" t="s">
        <v>501</v>
      </c>
      <c r="C481" s="4">
        <v>1.6</v>
      </c>
      <c r="D481" s="8">
        <v>11</v>
      </c>
      <c r="E481" s="14">
        <v>4.2</v>
      </c>
      <c r="F481" s="8">
        <v>0.4</v>
      </c>
      <c r="G481" s="14">
        <v>3.1</v>
      </c>
      <c r="H481" s="8">
        <v>0.7</v>
      </c>
      <c r="I481" s="14">
        <v>0.2</v>
      </c>
      <c r="J481" s="8">
        <v>2.4</v>
      </c>
      <c r="K481" s="14">
        <v>0.3</v>
      </c>
      <c r="L481" s="8">
        <v>0.1</v>
      </c>
      <c r="M481" s="14">
        <v>1.1000000000000001</v>
      </c>
      <c r="N481" s="8">
        <v>0.3</v>
      </c>
      <c r="O481" s="14">
        <v>0.1</v>
      </c>
      <c r="P481" s="8">
        <v>0.6</v>
      </c>
      <c r="Q481" s="14">
        <v>246.6</v>
      </c>
      <c r="R481" s="8">
        <v>192.95</v>
      </c>
      <c r="S481" s="14">
        <v>261.47000000000003</v>
      </c>
      <c r="T481" s="8">
        <v>11.8</v>
      </c>
      <c r="U481" s="14">
        <v>13.27</v>
      </c>
      <c r="V481" s="4">
        <v>11.44</v>
      </c>
    </row>
    <row r="482" spans="2:22" x14ac:dyDescent="0.25">
      <c r="B482" s="16" t="s">
        <v>502</v>
      </c>
      <c r="C482" s="4">
        <v>1.5</v>
      </c>
      <c r="D482" s="8">
        <v>10</v>
      </c>
      <c r="E482" s="14">
        <v>4.0999999999999996</v>
      </c>
      <c r="F482" s="8">
        <v>0.2</v>
      </c>
      <c r="G482" s="14">
        <v>2.5</v>
      </c>
      <c r="H482" s="8">
        <v>0.8</v>
      </c>
      <c r="I482" s="14">
        <v>0.2</v>
      </c>
      <c r="J482" s="8">
        <v>1.8</v>
      </c>
      <c r="K482" s="14">
        <v>0.3</v>
      </c>
      <c r="L482" s="8">
        <v>0.2</v>
      </c>
      <c r="M482" s="14">
        <v>1.1000000000000001</v>
      </c>
      <c r="N482" s="8">
        <v>0.3</v>
      </c>
      <c r="O482" s="14">
        <v>0.1</v>
      </c>
      <c r="P482" s="8">
        <v>0.6</v>
      </c>
      <c r="Q482" s="14">
        <v>307.60000000000002</v>
      </c>
      <c r="R482" s="8">
        <v>241.36</v>
      </c>
      <c r="S482" s="14">
        <v>261.5</v>
      </c>
      <c r="T482" s="8">
        <v>10.94</v>
      </c>
      <c r="U482" s="14">
        <v>12.46</v>
      </c>
      <c r="V482" s="4">
        <v>10.62</v>
      </c>
    </row>
    <row r="483" spans="2:22" x14ac:dyDescent="0.25">
      <c r="B483" s="16" t="s">
        <v>503</v>
      </c>
      <c r="C483" s="4">
        <v>1.7</v>
      </c>
      <c r="D483" s="8">
        <v>14.2</v>
      </c>
      <c r="E483" s="14">
        <v>5.8</v>
      </c>
      <c r="F483" s="8">
        <v>0.3</v>
      </c>
      <c r="G483" s="14">
        <v>3.5</v>
      </c>
      <c r="H483" s="8">
        <v>1</v>
      </c>
      <c r="I483" s="14">
        <v>0.3</v>
      </c>
      <c r="J483" s="8">
        <v>2.6</v>
      </c>
      <c r="K483" s="14">
        <v>0.1</v>
      </c>
      <c r="L483" s="8">
        <v>0.2</v>
      </c>
      <c r="M483" s="14">
        <v>1.6</v>
      </c>
      <c r="N483" s="8">
        <v>0.5</v>
      </c>
      <c r="O483" s="14">
        <v>0.2</v>
      </c>
      <c r="P483" s="8">
        <v>0.9</v>
      </c>
      <c r="Q483" s="14">
        <v>220.14</v>
      </c>
      <c r="R483" s="8">
        <v>172.49</v>
      </c>
      <c r="S483" s="14">
        <v>262.08</v>
      </c>
      <c r="T483" s="8">
        <v>11.23</v>
      </c>
      <c r="U483" s="14">
        <v>12.7</v>
      </c>
      <c r="V483" s="4">
        <v>10.56</v>
      </c>
    </row>
    <row r="484" spans="2:22" x14ac:dyDescent="0.25">
      <c r="B484" s="16" t="s">
        <v>504</v>
      </c>
      <c r="C484" s="4">
        <v>1.4</v>
      </c>
      <c r="D484" s="8">
        <v>10.1</v>
      </c>
      <c r="E484" s="14">
        <v>3.9</v>
      </c>
      <c r="F484" s="8">
        <v>0.2</v>
      </c>
      <c r="G484" s="14">
        <v>2.5</v>
      </c>
      <c r="H484" s="8">
        <v>0.8</v>
      </c>
      <c r="I484" s="14">
        <v>0.2</v>
      </c>
      <c r="J484" s="8">
        <v>1.9</v>
      </c>
      <c r="K484" s="14">
        <v>0.2</v>
      </c>
      <c r="L484" s="8">
        <v>0.1</v>
      </c>
      <c r="M484" s="14">
        <v>1.1000000000000001</v>
      </c>
      <c r="N484" s="8">
        <v>0.3</v>
      </c>
      <c r="O484" s="14">
        <v>0.1</v>
      </c>
      <c r="P484" s="8">
        <v>0.5</v>
      </c>
      <c r="Q484" s="14">
        <v>313.7</v>
      </c>
      <c r="R484" s="8">
        <v>244.09</v>
      </c>
      <c r="S484" s="14">
        <v>261.18</v>
      </c>
      <c r="T484" s="8">
        <v>9.92</v>
      </c>
      <c r="U484" s="14">
        <v>11.11</v>
      </c>
      <c r="V484" s="4">
        <v>9.6300000000000008</v>
      </c>
    </row>
    <row r="485" spans="2:22" x14ac:dyDescent="0.25">
      <c r="B485" s="16" t="s">
        <v>505</v>
      </c>
      <c r="C485" s="4">
        <v>1.7</v>
      </c>
      <c r="D485" s="8">
        <v>12.5</v>
      </c>
      <c r="E485" s="14">
        <v>3.5</v>
      </c>
      <c r="F485" s="8">
        <v>0.4</v>
      </c>
      <c r="G485" s="14">
        <v>3.1</v>
      </c>
      <c r="H485" s="8">
        <v>0.7</v>
      </c>
      <c r="I485" s="14">
        <v>0.3</v>
      </c>
      <c r="J485" s="8">
        <v>2.5</v>
      </c>
      <c r="K485" s="14">
        <v>0.2</v>
      </c>
      <c r="L485" s="8">
        <v>0.2</v>
      </c>
      <c r="M485" s="14">
        <v>1</v>
      </c>
      <c r="N485" s="8">
        <v>0.1</v>
      </c>
      <c r="O485" s="14">
        <v>0.2</v>
      </c>
      <c r="P485" s="8">
        <v>0.5</v>
      </c>
      <c r="Q485" s="14">
        <v>235.18</v>
      </c>
      <c r="R485" s="8">
        <v>185.56</v>
      </c>
      <c r="S485" s="14">
        <v>262.07</v>
      </c>
      <c r="T485" s="8">
        <v>12.58</v>
      </c>
      <c r="U485" s="14">
        <v>13.67</v>
      </c>
      <c r="V485" s="4">
        <v>11.96</v>
      </c>
    </row>
    <row r="486" spans="2:22" x14ac:dyDescent="0.25">
      <c r="B486" s="16" t="s">
        <v>506</v>
      </c>
      <c r="C486" s="4">
        <v>1.5</v>
      </c>
      <c r="D486" s="8">
        <v>13.1</v>
      </c>
      <c r="E486" s="14">
        <v>5.2</v>
      </c>
      <c r="F486" s="8">
        <v>0.2</v>
      </c>
      <c r="G486" s="14">
        <v>3.2</v>
      </c>
      <c r="H486" s="8">
        <v>1.1000000000000001</v>
      </c>
      <c r="I486" s="14">
        <v>0.3</v>
      </c>
      <c r="J486" s="8">
        <v>2.5</v>
      </c>
      <c r="K486" s="14">
        <v>0.1</v>
      </c>
      <c r="L486" s="8">
        <v>0.2</v>
      </c>
      <c r="M486" s="14">
        <v>1.6</v>
      </c>
      <c r="N486" s="8">
        <v>0.3</v>
      </c>
      <c r="O486" s="14">
        <v>0.1</v>
      </c>
      <c r="P486" s="8">
        <v>0.8</v>
      </c>
      <c r="Q486" s="14">
        <v>243.86</v>
      </c>
      <c r="R486" s="8">
        <v>192.61</v>
      </c>
      <c r="S486" s="14">
        <v>262.25</v>
      </c>
      <c r="T486" s="8">
        <v>11.06</v>
      </c>
      <c r="U486" s="14">
        <v>11.9</v>
      </c>
      <c r="V486" s="4">
        <v>10.61</v>
      </c>
    </row>
    <row r="487" spans="2:22" x14ac:dyDescent="0.25">
      <c r="B487" s="16" t="s">
        <v>507</v>
      </c>
      <c r="C487" s="4">
        <v>1.6</v>
      </c>
      <c r="D487" s="8">
        <v>10.4</v>
      </c>
      <c r="E487" s="14">
        <v>3.8</v>
      </c>
      <c r="F487" s="8">
        <v>0.2</v>
      </c>
      <c r="G487" s="14">
        <v>2.5</v>
      </c>
      <c r="H487" s="8">
        <v>0.8</v>
      </c>
      <c r="I487" s="14">
        <v>0.4</v>
      </c>
      <c r="J487" s="8">
        <v>1.8</v>
      </c>
      <c r="K487" s="14">
        <v>0.1</v>
      </c>
      <c r="L487" s="8">
        <v>0.2</v>
      </c>
      <c r="M487" s="14">
        <v>1.1000000000000001</v>
      </c>
      <c r="N487" s="8">
        <v>0.2</v>
      </c>
      <c r="O487" s="14">
        <v>0.1</v>
      </c>
      <c r="P487" s="8">
        <v>0.6</v>
      </c>
      <c r="Q487" s="14">
        <v>221.34</v>
      </c>
      <c r="R487" s="8">
        <v>174.45</v>
      </c>
      <c r="S487" s="14">
        <v>262.43</v>
      </c>
      <c r="T487" s="8">
        <v>13.81</v>
      </c>
      <c r="U487" s="14">
        <v>16.27</v>
      </c>
      <c r="V487" s="4">
        <v>13.52</v>
      </c>
    </row>
    <row r="488" spans="2:22" x14ac:dyDescent="0.25">
      <c r="B488" s="16" t="s">
        <v>508</v>
      </c>
      <c r="C488" s="4">
        <v>1.5</v>
      </c>
      <c r="D488" s="8">
        <v>11.6</v>
      </c>
      <c r="E488" s="14">
        <v>3.4</v>
      </c>
      <c r="F488" s="8">
        <v>0.3</v>
      </c>
      <c r="G488" s="14">
        <v>2.7</v>
      </c>
      <c r="H488" s="8">
        <v>0.7</v>
      </c>
      <c r="I488" s="14">
        <v>0.3</v>
      </c>
      <c r="J488" s="8">
        <v>1.3</v>
      </c>
      <c r="K488" s="14">
        <v>0.2</v>
      </c>
      <c r="L488" s="8">
        <v>0.2</v>
      </c>
      <c r="M488" s="14">
        <v>0.9</v>
      </c>
      <c r="N488" s="8">
        <v>0.2</v>
      </c>
      <c r="O488" s="14">
        <v>0.2</v>
      </c>
      <c r="P488" s="8">
        <v>0.5</v>
      </c>
      <c r="Q488" s="14">
        <v>264.26</v>
      </c>
      <c r="R488" s="8">
        <v>207.4</v>
      </c>
      <c r="S488" s="14">
        <v>262.20999999999998</v>
      </c>
      <c r="T488" s="8">
        <v>11.7</v>
      </c>
      <c r="U488" s="14">
        <v>13.69</v>
      </c>
      <c r="V488" s="4">
        <v>11.52</v>
      </c>
    </row>
    <row r="489" spans="2:22" x14ac:dyDescent="0.25">
      <c r="B489" s="16" t="s">
        <v>509</v>
      </c>
      <c r="C489" s="4">
        <v>1.4</v>
      </c>
      <c r="D489" s="8">
        <v>10.4</v>
      </c>
      <c r="E489" s="14">
        <v>5.5</v>
      </c>
      <c r="F489" s="8">
        <v>0.3</v>
      </c>
      <c r="G489" s="14">
        <v>2.5</v>
      </c>
      <c r="H489" s="8">
        <v>1.5</v>
      </c>
      <c r="I489" s="14">
        <v>0.2</v>
      </c>
      <c r="J489" s="8">
        <v>1.9</v>
      </c>
      <c r="K489" s="14">
        <v>0.1</v>
      </c>
      <c r="L489" s="8">
        <v>0.1</v>
      </c>
      <c r="M489" s="14">
        <v>1.2</v>
      </c>
      <c r="N489" s="8">
        <v>0.6</v>
      </c>
      <c r="O489" s="14">
        <v>0.1</v>
      </c>
      <c r="P489" s="8">
        <v>0.6</v>
      </c>
      <c r="Q489" s="14">
        <v>301.66000000000003</v>
      </c>
      <c r="R489" s="8">
        <v>236.51</v>
      </c>
      <c r="S489" s="14">
        <v>262.33999999999997</v>
      </c>
      <c r="T489" s="8">
        <v>9.94</v>
      </c>
      <c r="U489" s="14">
        <v>11.25</v>
      </c>
      <c r="V489" s="4">
        <v>9.59</v>
      </c>
    </row>
    <row r="490" spans="2:22" x14ac:dyDescent="0.25">
      <c r="B490" s="16" t="s">
        <v>510</v>
      </c>
      <c r="C490" s="4">
        <v>1.6</v>
      </c>
      <c r="D490" s="8">
        <v>13.2</v>
      </c>
      <c r="E490" s="14">
        <v>5.0999999999999996</v>
      </c>
      <c r="F490" s="8">
        <v>0.4</v>
      </c>
      <c r="G490" s="14">
        <v>3.2</v>
      </c>
      <c r="H490" s="8">
        <v>0.8</v>
      </c>
      <c r="I490" s="14">
        <v>0.2</v>
      </c>
      <c r="J490" s="8">
        <v>2.2999999999999998</v>
      </c>
      <c r="K490" s="14">
        <v>0.2</v>
      </c>
      <c r="L490" s="8">
        <v>0</v>
      </c>
      <c r="M490" s="14">
        <v>1.5</v>
      </c>
      <c r="N490" s="8">
        <v>0.2</v>
      </c>
      <c r="O490" s="14">
        <v>0.1</v>
      </c>
      <c r="P490" s="8">
        <v>0.8</v>
      </c>
      <c r="Q490" s="14">
        <v>234.34</v>
      </c>
      <c r="R490" s="8">
        <v>184.42</v>
      </c>
      <c r="S490" s="14">
        <v>262.47000000000003</v>
      </c>
      <c r="T490" s="8">
        <v>11.71</v>
      </c>
      <c r="U490" s="14">
        <v>13.7</v>
      </c>
      <c r="V490" s="4">
        <v>11.71</v>
      </c>
    </row>
    <row r="491" spans="2:22" x14ac:dyDescent="0.25">
      <c r="B491" s="16" t="s">
        <v>511</v>
      </c>
      <c r="C491" s="4">
        <v>1.7</v>
      </c>
      <c r="D491" s="8">
        <v>10.5</v>
      </c>
      <c r="E491" s="14">
        <v>4.5</v>
      </c>
      <c r="F491" s="8">
        <v>0.3</v>
      </c>
      <c r="G491" s="14">
        <v>2.6</v>
      </c>
      <c r="H491" s="8">
        <v>0.9</v>
      </c>
      <c r="I491" s="14">
        <v>0.3</v>
      </c>
      <c r="J491" s="8">
        <v>1.8</v>
      </c>
      <c r="K491" s="14">
        <v>0.3</v>
      </c>
      <c r="L491" s="8">
        <v>0.4</v>
      </c>
      <c r="M491" s="14">
        <v>1.2</v>
      </c>
      <c r="N491" s="8">
        <v>0.2</v>
      </c>
      <c r="O491" s="14">
        <v>0.1</v>
      </c>
      <c r="P491" s="8">
        <v>0.6</v>
      </c>
      <c r="Q491" s="14">
        <v>251.24</v>
      </c>
      <c r="R491" s="8">
        <v>197.59</v>
      </c>
      <c r="S491" s="14">
        <v>262.62</v>
      </c>
      <c r="T491" s="8">
        <v>12.53</v>
      </c>
      <c r="U491" s="14">
        <v>13.6</v>
      </c>
      <c r="V491" s="4">
        <v>11.99</v>
      </c>
    </row>
    <row r="492" spans="2:22" x14ac:dyDescent="0.25">
      <c r="B492" s="16" t="s">
        <v>512</v>
      </c>
      <c r="C492" s="4">
        <v>1.3</v>
      </c>
      <c r="D492" s="8">
        <v>9.4</v>
      </c>
      <c r="E492" s="14">
        <v>3.7</v>
      </c>
      <c r="F492" s="8">
        <v>0.3</v>
      </c>
      <c r="G492" s="14">
        <v>2.2999999999999998</v>
      </c>
      <c r="H492" s="8">
        <v>0.8</v>
      </c>
      <c r="I492" s="14">
        <v>0.2</v>
      </c>
      <c r="J492" s="8">
        <v>1.5</v>
      </c>
      <c r="K492" s="14">
        <v>0.2</v>
      </c>
      <c r="L492" s="8">
        <v>0.1</v>
      </c>
      <c r="M492" s="14">
        <v>0.9</v>
      </c>
      <c r="N492" s="8">
        <v>0.2</v>
      </c>
      <c r="O492" s="14">
        <v>0.2</v>
      </c>
      <c r="P492" s="8">
        <v>0.5</v>
      </c>
      <c r="Q492" s="14">
        <v>365.54</v>
      </c>
      <c r="R492" s="8">
        <v>276.23</v>
      </c>
      <c r="S492" s="14">
        <v>261.89</v>
      </c>
      <c r="T492" s="8">
        <v>9.48</v>
      </c>
      <c r="U492" s="14">
        <v>10.1</v>
      </c>
      <c r="V492" s="4">
        <v>8.69</v>
      </c>
    </row>
    <row r="493" spans="2:22" x14ac:dyDescent="0.25">
      <c r="B493" s="16" t="s">
        <v>513</v>
      </c>
      <c r="C493" s="4">
        <v>1.3</v>
      </c>
      <c r="D493" s="8">
        <v>10.6</v>
      </c>
      <c r="E493" s="14">
        <v>4.4000000000000004</v>
      </c>
      <c r="F493" s="8">
        <v>0.1</v>
      </c>
      <c r="G493" s="14">
        <v>2.5</v>
      </c>
      <c r="H493" s="8">
        <v>0.9</v>
      </c>
      <c r="I493" s="14">
        <v>0.3</v>
      </c>
      <c r="J493" s="8">
        <v>1.8</v>
      </c>
      <c r="K493" s="14">
        <v>0.2</v>
      </c>
      <c r="L493" s="8">
        <v>0.1</v>
      </c>
      <c r="M493" s="14">
        <v>1.3</v>
      </c>
      <c r="N493" s="8">
        <v>0.3</v>
      </c>
      <c r="O493" s="14">
        <v>0.1</v>
      </c>
      <c r="P493" s="8">
        <v>0.6</v>
      </c>
      <c r="Q493" s="14">
        <v>278.72000000000003</v>
      </c>
      <c r="R493" s="8">
        <v>226.47</v>
      </c>
      <c r="S493" s="14">
        <v>263.07</v>
      </c>
      <c r="T493" s="8">
        <v>11.7</v>
      </c>
      <c r="U493" s="14">
        <v>12.72</v>
      </c>
      <c r="V493" s="4">
        <v>11.22</v>
      </c>
    </row>
    <row r="494" spans="2:22" x14ac:dyDescent="0.25">
      <c r="B494" s="16" t="s">
        <v>514</v>
      </c>
      <c r="C494" s="4">
        <v>1.3</v>
      </c>
      <c r="D494" s="8">
        <v>9.6999999999999993</v>
      </c>
      <c r="E494" s="14">
        <v>3.8</v>
      </c>
      <c r="F494" s="8">
        <v>0.2</v>
      </c>
      <c r="G494" s="14">
        <v>2.2999999999999998</v>
      </c>
      <c r="H494" s="8">
        <v>0.8</v>
      </c>
      <c r="I494" s="14">
        <v>0.2</v>
      </c>
      <c r="J494" s="8">
        <v>1.6</v>
      </c>
      <c r="K494" s="14">
        <v>0.1</v>
      </c>
      <c r="L494" s="8">
        <v>0.2</v>
      </c>
      <c r="M494" s="14">
        <v>1.1000000000000001</v>
      </c>
      <c r="N494" s="8">
        <v>0.2</v>
      </c>
      <c r="O494" s="14">
        <v>0.2</v>
      </c>
      <c r="P494" s="8">
        <v>0.6</v>
      </c>
      <c r="Q494" s="14">
        <v>320.33999999999997</v>
      </c>
      <c r="R494" s="8">
        <v>252.75</v>
      </c>
      <c r="S494" s="14">
        <v>263.58</v>
      </c>
      <c r="T494" s="8">
        <v>9.61</v>
      </c>
      <c r="U494" s="14">
        <v>10.92</v>
      </c>
      <c r="V494" s="4">
        <v>9.3800000000000008</v>
      </c>
    </row>
    <row r="495" spans="2:22" x14ac:dyDescent="0.25">
      <c r="B495" s="16" t="s">
        <v>515</v>
      </c>
      <c r="C495" s="4">
        <v>1.4</v>
      </c>
      <c r="D495" s="8">
        <v>11.7</v>
      </c>
      <c r="E495" s="14">
        <v>4.5</v>
      </c>
      <c r="F495" s="8">
        <v>0.2</v>
      </c>
      <c r="G495" s="14">
        <v>2.9</v>
      </c>
      <c r="H495" s="8">
        <v>0.9</v>
      </c>
      <c r="I495" s="14">
        <v>0.3</v>
      </c>
      <c r="J495" s="8">
        <v>2.1</v>
      </c>
      <c r="K495" s="14">
        <v>0.3</v>
      </c>
      <c r="L495" s="8">
        <v>0.2</v>
      </c>
      <c r="M495" s="14">
        <v>1.2</v>
      </c>
      <c r="N495" s="8">
        <v>0.2</v>
      </c>
      <c r="O495" s="14">
        <v>0.2</v>
      </c>
      <c r="P495" s="8">
        <v>0.7</v>
      </c>
      <c r="Q495" s="14">
        <v>253.76</v>
      </c>
      <c r="R495" s="8">
        <v>213.52</v>
      </c>
      <c r="S495" s="14">
        <v>263.99</v>
      </c>
      <c r="T495" s="8">
        <v>13.06</v>
      </c>
      <c r="U495" s="14">
        <v>14.79</v>
      </c>
      <c r="V495" s="4">
        <v>12.59</v>
      </c>
    </row>
    <row r="496" spans="2:22" x14ac:dyDescent="0.25">
      <c r="B496" s="16" t="s">
        <v>516</v>
      </c>
      <c r="C496" s="4">
        <v>1.8</v>
      </c>
      <c r="D496" s="8">
        <v>10.4</v>
      </c>
      <c r="E496" s="14">
        <v>4.4000000000000004</v>
      </c>
      <c r="F496" s="8">
        <v>0.3</v>
      </c>
      <c r="G496" s="14">
        <v>2.5</v>
      </c>
      <c r="H496" s="8">
        <v>0.8</v>
      </c>
      <c r="I496" s="14">
        <v>0.3</v>
      </c>
      <c r="J496" s="8">
        <v>1.7</v>
      </c>
      <c r="K496" s="14">
        <v>0.2</v>
      </c>
      <c r="L496" s="8">
        <v>0.1</v>
      </c>
      <c r="M496" s="14">
        <v>1.2</v>
      </c>
      <c r="N496" s="8">
        <v>0.2</v>
      </c>
      <c r="O496" s="14">
        <v>0</v>
      </c>
      <c r="P496" s="8">
        <v>0.6</v>
      </c>
      <c r="Q496" s="14">
        <v>252.42</v>
      </c>
      <c r="R496" s="8">
        <v>199.42</v>
      </c>
      <c r="S496" s="14">
        <v>264.39</v>
      </c>
      <c r="T496" s="8">
        <v>12.89</v>
      </c>
      <c r="U496" s="14">
        <v>14.12</v>
      </c>
      <c r="V496" s="4">
        <v>12.2</v>
      </c>
    </row>
    <row r="497" spans="2:22" x14ac:dyDescent="0.25">
      <c r="B497" s="16" t="s">
        <v>517</v>
      </c>
      <c r="C497" s="4">
        <v>1.1000000000000001</v>
      </c>
      <c r="D497" s="8">
        <v>9.6</v>
      </c>
      <c r="E497" s="14">
        <v>3.6</v>
      </c>
      <c r="F497" s="8">
        <v>0.2</v>
      </c>
      <c r="G497" s="14">
        <v>2.2999999999999998</v>
      </c>
      <c r="H497" s="8">
        <v>0.8</v>
      </c>
      <c r="I497" s="14">
        <v>0.1</v>
      </c>
      <c r="J497" s="8">
        <v>1.6</v>
      </c>
      <c r="K497" s="14">
        <v>0.3</v>
      </c>
      <c r="L497" s="8">
        <v>0.1</v>
      </c>
      <c r="M497" s="14">
        <v>1</v>
      </c>
      <c r="N497" s="8">
        <v>0.2</v>
      </c>
      <c r="O497" s="14">
        <v>0.2</v>
      </c>
      <c r="P497" s="8">
        <v>0.6</v>
      </c>
      <c r="Q497" s="14">
        <v>330.98</v>
      </c>
      <c r="R497" s="8">
        <v>261.81</v>
      </c>
      <c r="S497" s="14">
        <v>264.02</v>
      </c>
      <c r="T497" s="8">
        <v>9.5</v>
      </c>
      <c r="U497" s="14">
        <v>10.27</v>
      </c>
      <c r="V497" s="4">
        <v>8.93</v>
      </c>
    </row>
    <row r="498" spans="2:22" x14ac:dyDescent="0.25">
      <c r="B498" s="16" t="s">
        <v>518</v>
      </c>
      <c r="C498" s="4">
        <v>1.8</v>
      </c>
      <c r="D498" s="8">
        <v>9.9</v>
      </c>
      <c r="E498" s="14">
        <v>3.9</v>
      </c>
      <c r="F498" s="8">
        <v>0.2</v>
      </c>
      <c r="G498" s="14">
        <v>2.4</v>
      </c>
      <c r="H498" s="8">
        <v>0.9</v>
      </c>
      <c r="I498" s="14">
        <v>0.1</v>
      </c>
      <c r="J498" s="8">
        <v>1.7</v>
      </c>
      <c r="K498" s="14">
        <v>0.3</v>
      </c>
      <c r="L498" s="8">
        <v>0.1</v>
      </c>
      <c r="M498" s="14">
        <v>1.1000000000000001</v>
      </c>
      <c r="N498" s="8">
        <v>0.2</v>
      </c>
      <c r="O498" s="14">
        <v>0.1</v>
      </c>
      <c r="P498" s="8">
        <v>0.6</v>
      </c>
      <c r="Q498" s="14">
        <v>284.02</v>
      </c>
      <c r="R498" s="8">
        <v>225.69</v>
      </c>
      <c r="S498" s="14">
        <v>264.52999999999997</v>
      </c>
      <c r="T498" s="8">
        <v>11.36</v>
      </c>
      <c r="U498" s="14">
        <v>12.43</v>
      </c>
      <c r="V498" s="4">
        <v>10.82</v>
      </c>
    </row>
    <row r="499" spans="2:22" x14ac:dyDescent="0.25">
      <c r="B499" s="16" t="s">
        <v>519</v>
      </c>
      <c r="C499" s="4">
        <v>1.2</v>
      </c>
      <c r="D499" s="8">
        <v>9.3000000000000007</v>
      </c>
      <c r="E499" s="14">
        <v>3.7</v>
      </c>
      <c r="F499" s="8">
        <v>0.1</v>
      </c>
      <c r="G499" s="14">
        <v>2.2000000000000002</v>
      </c>
      <c r="H499" s="8">
        <v>0.8</v>
      </c>
      <c r="I499" s="14">
        <v>0.2</v>
      </c>
      <c r="J499" s="8">
        <v>1.7</v>
      </c>
      <c r="K499" s="14">
        <v>0.2</v>
      </c>
      <c r="L499" s="8">
        <v>0</v>
      </c>
      <c r="M499" s="14">
        <v>1</v>
      </c>
      <c r="N499" s="8">
        <v>0.2</v>
      </c>
      <c r="O499" s="14">
        <v>0</v>
      </c>
      <c r="P499" s="8">
        <v>0.6</v>
      </c>
      <c r="Q499" s="14">
        <v>324.06</v>
      </c>
      <c r="R499" s="8">
        <v>258.29000000000002</v>
      </c>
      <c r="S499" s="14">
        <v>263.57</v>
      </c>
      <c r="T499" s="8">
        <v>9.61</v>
      </c>
      <c r="U499" s="14">
        <v>10.85</v>
      </c>
      <c r="V499" s="4">
        <v>9.33</v>
      </c>
    </row>
    <row r="500" spans="2:22" x14ac:dyDescent="0.25">
      <c r="B500" s="16" t="s">
        <v>520</v>
      </c>
      <c r="C500" s="4">
        <v>1.4</v>
      </c>
      <c r="D500" s="8">
        <v>10.6</v>
      </c>
      <c r="E500" s="14">
        <v>4.3</v>
      </c>
      <c r="F500" s="8">
        <v>0.2</v>
      </c>
      <c r="G500" s="14">
        <v>2.8</v>
      </c>
      <c r="H500" s="8">
        <v>0.9</v>
      </c>
      <c r="I500" s="14">
        <v>0.3</v>
      </c>
      <c r="J500" s="8">
        <v>2</v>
      </c>
      <c r="K500" s="14">
        <v>0.3</v>
      </c>
      <c r="L500" s="8">
        <v>0.2</v>
      </c>
      <c r="M500" s="14">
        <v>1.3</v>
      </c>
      <c r="N500" s="8">
        <v>0.3</v>
      </c>
      <c r="O500" s="14">
        <v>0.2</v>
      </c>
      <c r="P500" s="8">
        <v>0.7</v>
      </c>
      <c r="Q500" s="14">
        <v>242.64</v>
      </c>
      <c r="R500" s="8">
        <v>191.95</v>
      </c>
      <c r="S500" s="14">
        <v>263.5</v>
      </c>
      <c r="T500" s="8">
        <v>12.29</v>
      </c>
      <c r="U500" s="14">
        <v>13.16</v>
      </c>
      <c r="V500" s="4">
        <v>11.66</v>
      </c>
    </row>
    <row r="501" spans="2:22" x14ac:dyDescent="0.25">
      <c r="B501" s="16" t="s">
        <v>521</v>
      </c>
      <c r="C501" s="4">
        <v>1.5</v>
      </c>
      <c r="D501" s="8">
        <v>10.9</v>
      </c>
      <c r="E501" s="14">
        <v>4.5999999999999996</v>
      </c>
      <c r="F501" s="8">
        <v>0.2</v>
      </c>
      <c r="G501" s="14">
        <v>2.7</v>
      </c>
      <c r="H501" s="8">
        <v>0.9</v>
      </c>
      <c r="I501" s="14">
        <v>0.3</v>
      </c>
      <c r="J501" s="8">
        <v>2.1</v>
      </c>
      <c r="K501" s="14">
        <v>0.2</v>
      </c>
      <c r="L501" s="8">
        <v>0.2</v>
      </c>
      <c r="M501" s="14">
        <v>1.4</v>
      </c>
      <c r="N501" s="8">
        <v>0.1</v>
      </c>
      <c r="O501" s="14">
        <v>0.1</v>
      </c>
      <c r="P501" s="8">
        <v>0.7</v>
      </c>
      <c r="Q501" s="14">
        <v>225.12</v>
      </c>
      <c r="R501" s="8">
        <v>177.62</v>
      </c>
      <c r="S501" s="14">
        <v>263.72000000000003</v>
      </c>
      <c r="T501" s="8">
        <v>13.49</v>
      </c>
      <c r="U501" s="14">
        <v>15.85</v>
      </c>
      <c r="V501" s="4">
        <v>13.2</v>
      </c>
    </row>
    <row r="502" spans="2:22" x14ac:dyDescent="0.25">
      <c r="B502" s="16" t="s">
        <v>522</v>
      </c>
      <c r="C502" s="4">
        <v>1.4</v>
      </c>
      <c r="D502" s="8">
        <v>11.6</v>
      </c>
      <c r="E502" s="14">
        <v>4.4000000000000004</v>
      </c>
      <c r="F502" s="8">
        <v>0.3</v>
      </c>
      <c r="G502" s="14">
        <v>2.7</v>
      </c>
      <c r="H502" s="8">
        <v>0.8</v>
      </c>
      <c r="I502" s="14">
        <v>0.3</v>
      </c>
      <c r="J502" s="8">
        <v>1.9</v>
      </c>
      <c r="K502" s="14">
        <v>0.2</v>
      </c>
      <c r="L502" s="8">
        <v>0.2</v>
      </c>
      <c r="M502" s="14">
        <v>1.3</v>
      </c>
      <c r="N502" s="8">
        <v>0.1</v>
      </c>
      <c r="O502" s="14">
        <v>0</v>
      </c>
      <c r="P502" s="8">
        <v>0.7</v>
      </c>
      <c r="Q502" s="14">
        <v>226.82</v>
      </c>
      <c r="R502" s="8">
        <v>179.96</v>
      </c>
      <c r="S502" s="14">
        <v>264.25</v>
      </c>
      <c r="T502" s="8">
        <v>13.47</v>
      </c>
      <c r="U502" s="14">
        <v>15.38</v>
      </c>
      <c r="V502" s="4">
        <v>13.26</v>
      </c>
    </row>
    <row r="503" spans="2:22" x14ac:dyDescent="0.25">
      <c r="B503" s="16" t="s">
        <v>523</v>
      </c>
      <c r="C503" s="4">
        <v>1.3</v>
      </c>
      <c r="D503" s="8">
        <v>10.199999999999999</v>
      </c>
      <c r="E503" s="14">
        <v>4.0999999999999996</v>
      </c>
      <c r="F503" s="8">
        <v>0.2</v>
      </c>
      <c r="G503" s="14">
        <v>2.5</v>
      </c>
      <c r="H503" s="8">
        <v>0.7</v>
      </c>
      <c r="I503" s="14">
        <v>0.2</v>
      </c>
      <c r="J503" s="8">
        <v>1.7</v>
      </c>
      <c r="K503" s="14">
        <v>0.1</v>
      </c>
      <c r="L503" s="8">
        <v>0.1</v>
      </c>
      <c r="M503" s="14">
        <v>1.2</v>
      </c>
      <c r="N503" s="8">
        <v>0.1</v>
      </c>
      <c r="O503" s="14">
        <v>0</v>
      </c>
      <c r="P503" s="8">
        <v>0.6</v>
      </c>
      <c r="Q503" s="14">
        <v>230.34</v>
      </c>
      <c r="R503" s="8">
        <v>181.66</v>
      </c>
      <c r="S503" s="14">
        <v>264</v>
      </c>
      <c r="T503" s="8">
        <v>12.96</v>
      </c>
      <c r="U503" s="14">
        <v>14.94</v>
      </c>
      <c r="V503" s="4">
        <v>12.78</v>
      </c>
    </row>
    <row r="504" spans="2:22" x14ac:dyDescent="0.25">
      <c r="B504" s="16" t="s">
        <v>524</v>
      </c>
      <c r="C504" s="4">
        <v>1.8</v>
      </c>
      <c r="D504" s="8">
        <v>11.1</v>
      </c>
      <c r="E504" s="14">
        <v>4.7</v>
      </c>
      <c r="F504" s="8">
        <v>0.3</v>
      </c>
      <c r="G504" s="14">
        <v>2.7</v>
      </c>
      <c r="H504" s="8">
        <v>1</v>
      </c>
      <c r="I504" s="14">
        <v>0.2</v>
      </c>
      <c r="J504" s="8">
        <v>2.1</v>
      </c>
      <c r="K504" s="14">
        <v>0.3</v>
      </c>
      <c r="L504" s="8">
        <v>0.1</v>
      </c>
      <c r="M504" s="14">
        <v>1.2</v>
      </c>
      <c r="N504" s="8">
        <v>0.3</v>
      </c>
      <c r="O504" s="14">
        <v>0.1</v>
      </c>
      <c r="P504" s="8">
        <v>0.7</v>
      </c>
      <c r="Q504" s="14">
        <v>262.66000000000003</v>
      </c>
      <c r="R504" s="8">
        <v>211.35</v>
      </c>
      <c r="S504" s="14">
        <v>264.27</v>
      </c>
      <c r="T504" s="8">
        <v>13.51</v>
      </c>
      <c r="U504" s="14">
        <v>14.89</v>
      </c>
      <c r="V504" s="4">
        <v>12.9</v>
      </c>
    </row>
    <row r="505" spans="2:22" x14ac:dyDescent="0.25">
      <c r="B505" s="16" t="s">
        <v>525</v>
      </c>
      <c r="C505" s="4">
        <v>1.3</v>
      </c>
      <c r="D505" s="8">
        <v>9</v>
      </c>
      <c r="E505" s="14">
        <v>3.7</v>
      </c>
      <c r="F505" s="8">
        <v>0.1</v>
      </c>
      <c r="G505" s="14">
        <v>2.1</v>
      </c>
      <c r="H505" s="8">
        <v>0.7</v>
      </c>
      <c r="I505" s="14">
        <v>0.3</v>
      </c>
      <c r="J505" s="8">
        <v>1.6</v>
      </c>
      <c r="K505" s="14">
        <v>0.2</v>
      </c>
      <c r="L505" s="8">
        <v>0.1</v>
      </c>
      <c r="M505" s="14">
        <v>1</v>
      </c>
      <c r="N505" s="8">
        <v>0.1</v>
      </c>
      <c r="O505" s="14">
        <v>0.2</v>
      </c>
      <c r="P505" s="8">
        <v>0.6</v>
      </c>
      <c r="Q505" s="14">
        <v>332.92</v>
      </c>
      <c r="R505" s="8">
        <v>262.66000000000003</v>
      </c>
      <c r="S505" s="14">
        <v>263.69</v>
      </c>
      <c r="T505" s="8">
        <v>10.6</v>
      </c>
      <c r="U505" s="14">
        <v>11.55</v>
      </c>
      <c r="V505" s="4">
        <v>10.07</v>
      </c>
    </row>
    <row r="506" spans="2:22" x14ac:dyDescent="0.25">
      <c r="B506" s="16" t="s">
        <v>526</v>
      </c>
      <c r="C506" s="4">
        <v>1.9</v>
      </c>
      <c r="D506" s="8">
        <v>12.8</v>
      </c>
      <c r="E506" s="14">
        <v>5.4</v>
      </c>
      <c r="F506" s="8">
        <v>0.4</v>
      </c>
      <c r="G506" s="14">
        <v>3</v>
      </c>
      <c r="H506" s="8">
        <v>1</v>
      </c>
      <c r="I506" s="14">
        <v>0.2</v>
      </c>
      <c r="J506" s="8">
        <v>2.2999999999999998</v>
      </c>
      <c r="K506" s="14">
        <v>0.1</v>
      </c>
      <c r="L506" s="8">
        <v>0.1</v>
      </c>
      <c r="M506" s="14">
        <v>1.5</v>
      </c>
      <c r="N506" s="8">
        <v>0.4</v>
      </c>
      <c r="O506" s="14">
        <v>0.2</v>
      </c>
      <c r="P506" s="8">
        <v>0.8</v>
      </c>
      <c r="Q506" s="14">
        <v>281.33999999999997</v>
      </c>
      <c r="R506" s="8">
        <v>220.76</v>
      </c>
      <c r="S506" s="14">
        <v>264.11</v>
      </c>
      <c r="T506" s="8">
        <v>10.99</v>
      </c>
      <c r="U506" s="14">
        <v>12.32</v>
      </c>
      <c r="V506" s="4">
        <v>10.51</v>
      </c>
    </row>
    <row r="507" spans="2:22" x14ac:dyDescent="0.25">
      <c r="B507" s="16" t="s">
        <v>527</v>
      </c>
      <c r="C507" s="4">
        <v>1.2</v>
      </c>
      <c r="D507" s="8">
        <v>9.8000000000000007</v>
      </c>
      <c r="E507" s="14">
        <v>3.8</v>
      </c>
      <c r="F507" s="8">
        <v>0.1</v>
      </c>
      <c r="G507" s="14">
        <v>2.5</v>
      </c>
      <c r="H507" s="8">
        <v>1.1000000000000001</v>
      </c>
      <c r="I507" s="14">
        <v>0.2</v>
      </c>
      <c r="J507" s="8">
        <v>1.7</v>
      </c>
      <c r="K507" s="14">
        <v>0.5</v>
      </c>
      <c r="L507" s="8">
        <v>0.1</v>
      </c>
      <c r="M507" s="14">
        <v>1.2</v>
      </c>
      <c r="N507" s="8">
        <v>0.5</v>
      </c>
      <c r="O507" s="14">
        <v>0.1</v>
      </c>
      <c r="P507" s="8">
        <v>0.6</v>
      </c>
      <c r="Q507" s="14">
        <v>314.66000000000003</v>
      </c>
      <c r="R507" s="8">
        <v>247.53</v>
      </c>
      <c r="S507" s="14">
        <v>264.08999999999997</v>
      </c>
      <c r="T507" s="8">
        <v>10</v>
      </c>
      <c r="U507" s="14">
        <v>11.03</v>
      </c>
      <c r="V507" s="4">
        <v>9.26</v>
      </c>
    </row>
    <row r="508" spans="2:22" x14ac:dyDescent="0.25">
      <c r="B508" s="16" t="s">
        <v>528</v>
      </c>
      <c r="C508" s="4">
        <v>1.3</v>
      </c>
      <c r="D508" s="8">
        <v>9.8000000000000007</v>
      </c>
      <c r="E508" s="14">
        <v>3.8</v>
      </c>
      <c r="F508" s="8">
        <v>0.2</v>
      </c>
      <c r="G508" s="14">
        <v>2.2999999999999998</v>
      </c>
      <c r="H508" s="8">
        <v>0.8</v>
      </c>
      <c r="I508" s="14">
        <v>0.2</v>
      </c>
      <c r="J508" s="8">
        <v>1.6</v>
      </c>
      <c r="K508" s="14">
        <v>0.2</v>
      </c>
      <c r="L508" s="8">
        <v>0.1</v>
      </c>
      <c r="M508" s="14">
        <v>1.1000000000000001</v>
      </c>
      <c r="N508" s="8">
        <v>0.2</v>
      </c>
      <c r="O508" s="14">
        <v>0.1</v>
      </c>
      <c r="P508" s="8">
        <v>0.5</v>
      </c>
      <c r="Q508" s="14">
        <v>293.32</v>
      </c>
      <c r="R508" s="8">
        <v>232.97</v>
      </c>
      <c r="S508" s="14">
        <v>264.56</v>
      </c>
      <c r="T508" s="8">
        <v>10.64</v>
      </c>
      <c r="U508" s="14">
        <v>11.4</v>
      </c>
      <c r="V508" s="4">
        <v>10.039999999999999</v>
      </c>
    </row>
    <row r="509" spans="2:22" x14ac:dyDescent="0.25">
      <c r="B509" s="16" t="s">
        <v>529</v>
      </c>
      <c r="C509" s="4">
        <v>1.6</v>
      </c>
      <c r="D509" s="8">
        <v>9.8000000000000007</v>
      </c>
      <c r="E509" s="14">
        <v>5.7</v>
      </c>
      <c r="F509" s="8">
        <v>0.3</v>
      </c>
      <c r="G509" s="14">
        <v>2.2999999999999998</v>
      </c>
      <c r="H509" s="8">
        <v>1.1000000000000001</v>
      </c>
      <c r="I509" s="14">
        <v>0.2</v>
      </c>
      <c r="J509" s="8">
        <v>1.3</v>
      </c>
      <c r="K509" s="14">
        <v>0.3</v>
      </c>
      <c r="L509" s="8">
        <v>0</v>
      </c>
      <c r="M509" s="14">
        <v>1.1000000000000001</v>
      </c>
      <c r="N509" s="8">
        <v>0.2</v>
      </c>
      <c r="O509" s="14">
        <v>0</v>
      </c>
      <c r="P509" s="8">
        <v>0.9</v>
      </c>
      <c r="Q509" s="14">
        <v>311.7</v>
      </c>
      <c r="R509" s="8">
        <v>247.37</v>
      </c>
      <c r="S509" s="14">
        <v>264.36</v>
      </c>
      <c r="T509" s="8">
        <v>10.119999999999999</v>
      </c>
      <c r="U509" s="14">
        <v>10.97</v>
      </c>
      <c r="V509" s="4">
        <v>9.44</v>
      </c>
    </row>
    <row r="510" spans="2:22" x14ac:dyDescent="0.25">
      <c r="B510" s="16" t="s">
        <v>530</v>
      </c>
      <c r="C510" s="4">
        <v>1.2</v>
      </c>
      <c r="D510" s="8">
        <v>9.6999999999999993</v>
      </c>
      <c r="E510" s="14">
        <v>5.3</v>
      </c>
      <c r="F510" s="8">
        <v>0.1</v>
      </c>
      <c r="G510" s="14">
        <v>2.2000000000000002</v>
      </c>
      <c r="H510" s="8">
        <v>1.1000000000000001</v>
      </c>
      <c r="I510" s="14">
        <v>0.2</v>
      </c>
      <c r="J510" s="8">
        <v>1.5</v>
      </c>
      <c r="K510" s="14">
        <v>0.5</v>
      </c>
      <c r="L510" s="8">
        <v>0.1</v>
      </c>
      <c r="M510" s="14">
        <v>1.1000000000000001</v>
      </c>
      <c r="N510" s="8">
        <v>0.2</v>
      </c>
      <c r="O510" s="14">
        <v>0.1</v>
      </c>
      <c r="P510" s="8">
        <v>0.6</v>
      </c>
      <c r="Q510" s="14">
        <v>309.48</v>
      </c>
      <c r="R510" s="8">
        <v>244.32</v>
      </c>
      <c r="S510" s="14">
        <v>263.92</v>
      </c>
      <c r="T510" s="8">
        <v>10.52</v>
      </c>
      <c r="U510" s="14">
        <v>10.97</v>
      </c>
      <c r="V510" s="4">
        <v>9.7200000000000006</v>
      </c>
    </row>
    <row r="511" spans="2:22" x14ac:dyDescent="0.25">
      <c r="B511" s="16" t="s">
        <v>531</v>
      </c>
      <c r="C511" s="4">
        <v>1.2</v>
      </c>
      <c r="D511" s="8">
        <v>10.7</v>
      </c>
      <c r="E511" s="14">
        <v>5.7</v>
      </c>
      <c r="F511" s="8">
        <v>0.2</v>
      </c>
      <c r="G511" s="14">
        <v>2.7</v>
      </c>
      <c r="H511" s="8">
        <v>1.2</v>
      </c>
      <c r="I511" s="14">
        <v>0.2</v>
      </c>
      <c r="J511" s="8">
        <v>1.7</v>
      </c>
      <c r="K511" s="14">
        <v>0.4</v>
      </c>
      <c r="L511" s="8">
        <v>0.2</v>
      </c>
      <c r="M511" s="14">
        <v>1.5</v>
      </c>
      <c r="N511" s="8">
        <v>0.2</v>
      </c>
      <c r="O511" s="14">
        <v>0.1</v>
      </c>
      <c r="P511" s="8">
        <v>1.1000000000000001</v>
      </c>
      <c r="Q511" s="14">
        <v>307.06</v>
      </c>
      <c r="R511" s="8">
        <v>240.94</v>
      </c>
      <c r="S511" s="14">
        <v>264.36</v>
      </c>
      <c r="T511" s="8">
        <v>11.69</v>
      </c>
      <c r="U511" s="14">
        <v>12.65</v>
      </c>
      <c r="V511" s="4">
        <v>11.2</v>
      </c>
    </row>
    <row r="512" spans="2:22" x14ac:dyDescent="0.25">
      <c r="B512" s="16" t="s">
        <v>532</v>
      </c>
      <c r="C512" s="4">
        <v>1.7</v>
      </c>
      <c r="D512" s="8">
        <v>11.5</v>
      </c>
      <c r="E512" s="14">
        <v>3.6</v>
      </c>
      <c r="F512" s="8">
        <v>0.3</v>
      </c>
      <c r="G512" s="14">
        <v>3.3</v>
      </c>
      <c r="H512" s="8">
        <v>0.8</v>
      </c>
      <c r="I512" s="14">
        <v>0.4</v>
      </c>
      <c r="J512" s="8">
        <v>2.5</v>
      </c>
      <c r="K512" s="14">
        <v>0.3</v>
      </c>
      <c r="L512" s="8">
        <v>0.1</v>
      </c>
      <c r="M512" s="14">
        <v>0.9</v>
      </c>
      <c r="N512" s="8">
        <v>0.5</v>
      </c>
      <c r="O512" s="14">
        <v>0.1</v>
      </c>
      <c r="P512" s="8">
        <v>0.5</v>
      </c>
      <c r="Q512" s="14">
        <v>229.36</v>
      </c>
      <c r="R512" s="8">
        <v>182.33</v>
      </c>
      <c r="S512" s="14">
        <v>264.58</v>
      </c>
      <c r="T512" s="8">
        <v>12.53</v>
      </c>
      <c r="U512" s="14">
        <v>14.51</v>
      </c>
      <c r="V512" s="4">
        <v>12.01</v>
      </c>
    </row>
    <row r="513" spans="2:22" x14ac:dyDescent="0.25">
      <c r="B513" s="16" t="s">
        <v>533</v>
      </c>
      <c r="C513" s="4">
        <v>1.2</v>
      </c>
      <c r="D513" s="8">
        <v>9</v>
      </c>
      <c r="E513" s="14">
        <v>3.5</v>
      </c>
      <c r="F513" s="8">
        <v>0.2</v>
      </c>
      <c r="G513" s="14">
        <v>2.5</v>
      </c>
      <c r="H513" s="8">
        <v>0.7</v>
      </c>
      <c r="I513" s="14">
        <v>0.1</v>
      </c>
      <c r="J513" s="8">
        <v>2.1</v>
      </c>
      <c r="K513" s="14">
        <v>0.1</v>
      </c>
      <c r="L513" s="8">
        <v>0.1</v>
      </c>
      <c r="M513" s="14">
        <v>0.9</v>
      </c>
      <c r="N513" s="8">
        <v>0.4</v>
      </c>
      <c r="O513" s="14">
        <v>0.1</v>
      </c>
      <c r="P513" s="8">
        <v>0.6</v>
      </c>
      <c r="Q513" s="14">
        <v>246.56</v>
      </c>
      <c r="R513" s="8">
        <v>195.09</v>
      </c>
      <c r="S513" s="14">
        <v>264.77999999999997</v>
      </c>
      <c r="T513" s="8">
        <v>12.04</v>
      </c>
      <c r="U513" s="14">
        <v>13.44</v>
      </c>
      <c r="V513" s="4">
        <v>11.81</v>
      </c>
    </row>
    <row r="514" spans="2:22" x14ac:dyDescent="0.25">
      <c r="B514" s="16" t="s">
        <v>534</v>
      </c>
      <c r="C514" s="4">
        <v>1.7</v>
      </c>
      <c r="D514" s="8">
        <v>9.8000000000000007</v>
      </c>
      <c r="E514" s="14">
        <v>3.8</v>
      </c>
      <c r="F514" s="8">
        <v>0.3</v>
      </c>
      <c r="G514" s="14">
        <v>2.6</v>
      </c>
      <c r="H514" s="8">
        <v>0.6</v>
      </c>
      <c r="I514" s="14">
        <v>0.3</v>
      </c>
      <c r="J514" s="8">
        <v>2</v>
      </c>
      <c r="K514" s="14">
        <v>0.1</v>
      </c>
      <c r="L514" s="8">
        <v>0.1</v>
      </c>
      <c r="M514" s="14">
        <v>0.7</v>
      </c>
      <c r="N514" s="8">
        <v>0.4</v>
      </c>
      <c r="O514" s="14">
        <v>0</v>
      </c>
      <c r="P514" s="8">
        <v>0.6</v>
      </c>
      <c r="Q514" s="14">
        <v>313.14</v>
      </c>
      <c r="R514" s="8">
        <v>248.2</v>
      </c>
      <c r="S514" s="14">
        <v>264.38</v>
      </c>
      <c r="T514" s="8">
        <v>9.56</v>
      </c>
      <c r="U514" s="14">
        <v>11.03</v>
      </c>
      <c r="V514" s="4">
        <v>9.01</v>
      </c>
    </row>
    <row r="515" spans="2:22" x14ac:dyDescent="0.25">
      <c r="B515" s="16" t="s">
        <v>535</v>
      </c>
      <c r="C515" s="4">
        <v>1.8</v>
      </c>
      <c r="D515" s="8">
        <v>10</v>
      </c>
      <c r="E515" s="14">
        <v>3.6</v>
      </c>
      <c r="F515" s="8">
        <v>0.3</v>
      </c>
      <c r="G515" s="14">
        <v>2.9</v>
      </c>
      <c r="H515" s="8">
        <v>0.7</v>
      </c>
      <c r="I515" s="14">
        <v>0.4</v>
      </c>
      <c r="J515" s="8">
        <v>2.2000000000000002</v>
      </c>
      <c r="K515" s="14">
        <v>0.3</v>
      </c>
      <c r="L515" s="8">
        <v>0.1</v>
      </c>
      <c r="M515" s="14">
        <v>0.9</v>
      </c>
      <c r="N515" s="8">
        <v>0.6</v>
      </c>
      <c r="O515" s="14">
        <v>0</v>
      </c>
      <c r="P515" s="8">
        <v>0.6</v>
      </c>
      <c r="Q515" s="14">
        <v>229.06</v>
      </c>
      <c r="R515" s="8">
        <v>182.16</v>
      </c>
      <c r="S515" s="14">
        <v>265.25</v>
      </c>
      <c r="T515" s="8">
        <v>12.3</v>
      </c>
      <c r="U515" s="14">
        <v>14.7</v>
      </c>
      <c r="V515" s="4">
        <v>12.2</v>
      </c>
    </row>
    <row r="516" spans="2:22" x14ac:dyDescent="0.25">
      <c r="B516" s="16" t="s">
        <v>536</v>
      </c>
      <c r="C516" s="4">
        <v>1.4</v>
      </c>
      <c r="D516" s="8">
        <v>9.3000000000000007</v>
      </c>
      <c r="E516" s="14">
        <v>3.4</v>
      </c>
      <c r="F516" s="8">
        <v>0.2</v>
      </c>
      <c r="G516" s="14">
        <v>2.6</v>
      </c>
      <c r="H516" s="8">
        <v>0.7</v>
      </c>
      <c r="I516" s="14">
        <v>0.2</v>
      </c>
      <c r="J516" s="8">
        <v>2.1</v>
      </c>
      <c r="K516" s="14">
        <v>0.2</v>
      </c>
      <c r="L516" s="8">
        <v>0</v>
      </c>
      <c r="M516" s="14">
        <v>0.8</v>
      </c>
      <c r="N516" s="8">
        <v>0.5</v>
      </c>
      <c r="O516" s="14">
        <v>0.1</v>
      </c>
      <c r="P516" s="8">
        <v>0.6</v>
      </c>
      <c r="Q516" s="14">
        <v>328.52</v>
      </c>
      <c r="R516" s="8">
        <v>260.43</v>
      </c>
      <c r="S516" s="14">
        <v>264.43</v>
      </c>
      <c r="T516" s="8">
        <v>9.39</v>
      </c>
      <c r="U516" s="14">
        <v>10.09</v>
      </c>
      <c r="V516" s="4">
        <v>8.73</v>
      </c>
    </row>
    <row r="517" spans="2:22" x14ac:dyDescent="0.25">
      <c r="B517" s="16" t="s">
        <v>537</v>
      </c>
      <c r="C517" s="4">
        <v>1.5</v>
      </c>
      <c r="D517" s="8">
        <v>10.6</v>
      </c>
      <c r="E517" s="14">
        <v>5</v>
      </c>
      <c r="F517" s="8">
        <v>0.3</v>
      </c>
      <c r="G517" s="14">
        <v>2.9</v>
      </c>
      <c r="H517" s="8">
        <v>1</v>
      </c>
      <c r="I517" s="14">
        <v>0.4</v>
      </c>
      <c r="J517" s="8">
        <v>2.2000000000000002</v>
      </c>
      <c r="K517" s="14">
        <v>0.3</v>
      </c>
      <c r="L517" s="8">
        <v>0.1</v>
      </c>
      <c r="M517" s="14">
        <v>1.1000000000000001</v>
      </c>
      <c r="N517" s="8">
        <v>0.4</v>
      </c>
      <c r="O517" s="14">
        <v>0.1</v>
      </c>
      <c r="P517" s="8">
        <v>0.7</v>
      </c>
      <c r="Q517" s="14">
        <v>237.76</v>
      </c>
      <c r="R517" s="8">
        <v>213.24</v>
      </c>
      <c r="S517" s="14">
        <v>264.95999999999998</v>
      </c>
      <c r="T517" s="8">
        <v>13.8</v>
      </c>
      <c r="U517" s="14">
        <v>14.63</v>
      </c>
      <c r="V517" s="4">
        <v>12.83</v>
      </c>
    </row>
    <row r="518" spans="2:22" x14ac:dyDescent="0.25">
      <c r="B518" s="16" t="s">
        <v>538</v>
      </c>
      <c r="C518" s="4">
        <v>1.4</v>
      </c>
      <c r="D518" s="8">
        <v>13.8</v>
      </c>
      <c r="E518" s="14">
        <v>5.5</v>
      </c>
      <c r="F518" s="8">
        <v>0.3</v>
      </c>
      <c r="G518" s="14">
        <v>3.6</v>
      </c>
      <c r="H518" s="8">
        <v>1</v>
      </c>
      <c r="I518" s="14">
        <v>0.3</v>
      </c>
      <c r="J518" s="8">
        <v>2.7</v>
      </c>
      <c r="K518" s="14">
        <v>0.2</v>
      </c>
      <c r="L518" s="8">
        <v>0.2</v>
      </c>
      <c r="M518" s="14">
        <v>1.5</v>
      </c>
      <c r="N518" s="8">
        <v>0.6</v>
      </c>
      <c r="O518" s="14">
        <v>0.1</v>
      </c>
      <c r="P518" s="8">
        <v>0.8</v>
      </c>
      <c r="Q518" s="14">
        <v>309.02</v>
      </c>
      <c r="R518" s="8">
        <v>244.31</v>
      </c>
      <c r="S518" s="14">
        <v>264.20999999999998</v>
      </c>
      <c r="T518" s="8">
        <v>10.56</v>
      </c>
      <c r="U518" s="14">
        <v>11.36</v>
      </c>
      <c r="V518" s="4">
        <v>9.86</v>
      </c>
    </row>
    <row r="519" spans="2:22" x14ac:dyDescent="0.25">
      <c r="B519" s="16" t="s">
        <v>539</v>
      </c>
      <c r="C519" s="4">
        <v>1.1000000000000001</v>
      </c>
      <c r="D519" s="8">
        <v>9</v>
      </c>
      <c r="E519" s="14">
        <v>4.0999999999999996</v>
      </c>
      <c r="F519" s="8">
        <v>0.2</v>
      </c>
      <c r="G519" s="14">
        <v>2.4</v>
      </c>
      <c r="H519" s="8">
        <v>0.7</v>
      </c>
      <c r="I519" s="14">
        <v>0.1</v>
      </c>
      <c r="J519" s="8">
        <v>1.9</v>
      </c>
      <c r="K519" s="14">
        <v>0</v>
      </c>
      <c r="L519" s="8">
        <v>0.2</v>
      </c>
      <c r="M519" s="14">
        <v>0.9</v>
      </c>
      <c r="N519" s="8">
        <v>0.3</v>
      </c>
      <c r="O519" s="14">
        <v>0.2</v>
      </c>
      <c r="P519" s="8">
        <v>0.5</v>
      </c>
      <c r="Q519" s="14">
        <v>322.98</v>
      </c>
      <c r="R519" s="8">
        <v>258.77999999999997</v>
      </c>
      <c r="S519" s="14">
        <v>266.67</v>
      </c>
      <c r="T519" s="8">
        <v>11.45</v>
      </c>
      <c r="U519" s="14">
        <v>12.5</v>
      </c>
      <c r="V519" s="4">
        <v>10.93</v>
      </c>
    </row>
    <row r="520" spans="2:22" x14ac:dyDescent="0.25">
      <c r="B520" s="16" t="s">
        <v>540</v>
      </c>
      <c r="C520" s="4">
        <v>1.5</v>
      </c>
      <c r="D520" s="8">
        <v>9.1999999999999993</v>
      </c>
      <c r="E520" s="14">
        <v>5.3</v>
      </c>
      <c r="F520" s="8">
        <v>0.3</v>
      </c>
      <c r="G520" s="14">
        <v>2.2999999999999998</v>
      </c>
      <c r="H520" s="8">
        <v>1.1000000000000001</v>
      </c>
      <c r="I520" s="14">
        <v>0.1</v>
      </c>
      <c r="J520" s="8">
        <v>1.8</v>
      </c>
      <c r="K520" s="14">
        <v>0.3</v>
      </c>
      <c r="L520" s="8">
        <v>0.2</v>
      </c>
      <c r="M520" s="14">
        <v>0.9</v>
      </c>
      <c r="N520" s="8">
        <v>0.5</v>
      </c>
      <c r="O520" s="14">
        <v>0.2</v>
      </c>
      <c r="P520" s="8">
        <v>0.7</v>
      </c>
      <c r="Q520" s="14">
        <v>336.72</v>
      </c>
      <c r="R520" s="8">
        <v>267.47000000000003</v>
      </c>
      <c r="S520" s="14">
        <v>264.64</v>
      </c>
      <c r="T520" s="8">
        <v>9.39</v>
      </c>
      <c r="U520" s="14">
        <v>10.130000000000001</v>
      </c>
      <c r="V520" s="4">
        <v>8.91</v>
      </c>
    </row>
    <row r="521" spans="2:22" x14ac:dyDescent="0.25">
      <c r="B521" s="16" t="s">
        <v>541</v>
      </c>
      <c r="C521" s="4">
        <v>1.6</v>
      </c>
      <c r="D521" s="8">
        <v>9.6</v>
      </c>
      <c r="E521" s="14">
        <v>3.8</v>
      </c>
      <c r="F521" s="8">
        <v>0.4</v>
      </c>
      <c r="G521" s="14">
        <v>2.5</v>
      </c>
      <c r="H521" s="8">
        <v>0.8</v>
      </c>
      <c r="I521" s="14">
        <v>0.1</v>
      </c>
      <c r="J521" s="8">
        <v>1.9</v>
      </c>
      <c r="K521" s="14">
        <v>0.2</v>
      </c>
      <c r="L521" s="8">
        <v>0.2</v>
      </c>
      <c r="M521" s="14">
        <v>1</v>
      </c>
      <c r="N521" s="8">
        <v>0.3</v>
      </c>
      <c r="O521" s="14">
        <v>0.2</v>
      </c>
      <c r="P521" s="8">
        <v>0.5</v>
      </c>
      <c r="Q521" s="14">
        <v>311.56</v>
      </c>
      <c r="R521" s="8">
        <v>246.97</v>
      </c>
      <c r="S521" s="14">
        <v>264.3</v>
      </c>
      <c r="T521" s="8">
        <v>10.31</v>
      </c>
      <c r="U521" s="14">
        <v>11.22</v>
      </c>
      <c r="V521" s="4">
        <v>9.5299999999999994</v>
      </c>
    </row>
    <row r="522" spans="2:22" x14ac:dyDescent="0.25">
      <c r="B522" s="16" t="s">
        <v>542</v>
      </c>
      <c r="C522" s="4">
        <v>1.7</v>
      </c>
      <c r="D522" s="8">
        <v>10.7</v>
      </c>
      <c r="E522" s="14">
        <v>4.3</v>
      </c>
      <c r="F522" s="8">
        <v>0.2</v>
      </c>
      <c r="G522" s="14">
        <v>2.8</v>
      </c>
      <c r="H522" s="8">
        <v>0.6</v>
      </c>
      <c r="I522" s="14">
        <v>0.3</v>
      </c>
      <c r="J522" s="8">
        <v>2.1</v>
      </c>
      <c r="K522" s="14">
        <v>0.1</v>
      </c>
      <c r="L522" s="8">
        <v>0.2</v>
      </c>
      <c r="M522" s="14">
        <v>1.1000000000000001</v>
      </c>
      <c r="N522" s="8">
        <v>0.2</v>
      </c>
      <c r="O522" s="14">
        <v>0.1</v>
      </c>
      <c r="P522" s="8">
        <v>0.6</v>
      </c>
      <c r="Q522" s="14">
        <v>272.10000000000002</v>
      </c>
      <c r="R522" s="8">
        <v>216.52</v>
      </c>
      <c r="S522" s="14">
        <v>265.24</v>
      </c>
      <c r="T522" s="8">
        <v>12.52</v>
      </c>
      <c r="U522" s="14">
        <v>14.75</v>
      </c>
      <c r="V522" s="4">
        <v>12.45</v>
      </c>
    </row>
    <row r="523" spans="2:22" x14ac:dyDescent="0.25">
      <c r="B523" s="16" t="s">
        <v>543</v>
      </c>
      <c r="C523" s="4">
        <v>2</v>
      </c>
      <c r="D523" s="8">
        <v>11.3</v>
      </c>
      <c r="E523" s="14">
        <v>4.8</v>
      </c>
      <c r="F523" s="8">
        <v>0.3</v>
      </c>
      <c r="G523" s="14">
        <v>2.8</v>
      </c>
      <c r="H523" s="8">
        <v>0.8</v>
      </c>
      <c r="I523" s="14">
        <v>0.2</v>
      </c>
      <c r="J523" s="8">
        <v>2.1</v>
      </c>
      <c r="K523" s="14">
        <v>0.1</v>
      </c>
      <c r="L523" s="8">
        <v>0</v>
      </c>
      <c r="M523" s="14">
        <v>1.2</v>
      </c>
      <c r="N523" s="8">
        <v>0.4</v>
      </c>
      <c r="O523" s="14">
        <v>0.1</v>
      </c>
      <c r="P523" s="8">
        <v>0.7</v>
      </c>
      <c r="Q523" s="14">
        <v>271.5</v>
      </c>
      <c r="R523" s="8">
        <v>216.63</v>
      </c>
      <c r="S523" s="14">
        <v>265.33999999999997</v>
      </c>
      <c r="T523" s="8">
        <v>12.96</v>
      </c>
      <c r="U523" s="14">
        <v>14.36</v>
      </c>
      <c r="V523" s="4">
        <v>12.1</v>
      </c>
    </row>
    <row r="524" spans="2:22" x14ac:dyDescent="0.25">
      <c r="B524" s="16" t="s">
        <v>544</v>
      </c>
      <c r="C524" s="4">
        <v>2.1</v>
      </c>
      <c r="D524" s="8">
        <v>9.1</v>
      </c>
      <c r="E524" s="14">
        <v>3.7</v>
      </c>
      <c r="F524" s="8">
        <v>0.2</v>
      </c>
      <c r="G524" s="14">
        <v>2.4</v>
      </c>
      <c r="H524" s="8">
        <v>0.7</v>
      </c>
      <c r="I524" s="14">
        <v>0.3</v>
      </c>
      <c r="J524" s="8">
        <v>1.7</v>
      </c>
      <c r="K524" s="14">
        <v>0.1</v>
      </c>
      <c r="L524" s="8">
        <v>0.1</v>
      </c>
      <c r="M524" s="14">
        <v>1</v>
      </c>
      <c r="N524" s="8">
        <v>0.4</v>
      </c>
      <c r="O524" s="14">
        <v>0.1</v>
      </c>
      <c r="P524" s="8">
        <v>0.6</v>
      </c>
      <c r="Q524" s="14">
        <v>239.4</v>
      </c>
      <c r="R524" s="8">
        <v>190.59</v>
      </c>
      <c r="S524" s="14">
        <v>265.33999999999997</v>
      </c>
      <c r="T524" s="8">
        <v>12.23</v>
      </c>
      <c r="U524" s="14">
        <v>13.93</v>
      </c>
      <c r="V524" s="4">
        <v>11.8</v>
      </c>
    </row>
    <row r="525" spans="2:22" x14ac:dyDescent="0.25">
      <c r="B525" s="16" t="s">
        <v>545</v>
      </c>
      <c r="C525" s="4">
        <v>2</v>
      </c>
      <c r="D525" s="8">
        <v>12.6</v>
      </c>
      <c r="E525" s="14">
        <v>4.4000000000000004</v>
      </c>
      <c r="F525" s="8">
        <v>0.2</v>
      </c>
      <c r="G525" s="14">
        <v>3.4</v>
      </c>
      <c r="H525" s="8">
        <v>0.9</v>
      </c>
      <c r="I525" s="14">
        <v>0.4</v>
      </c>
      <c r="J525" s="8">
        <v>2.5</v>
      </c>
      <c r="K525" s="14">
        <v>0.1</v>
      </c>
      <c r="L525" s="8">
        <v>0.1</v>
      </c>
      <c r="M525" s="14">
        <v>1.4</v>
      </c>
      <c r="N525" s="8">
        <v>0.4</v>
      </c>
      <c r="O525" s="14">
        <v>0.2</v>
      </c>
      <c r="P525" s="8">
        <v>0.7</v>
      </c>
      <c r="Q525" s="14">
        <v>220.76</v>
      </c>
      <c r="R525" s="8">
        <v>175.59</v>
      </c>
      <c r="S525" s="14">
        <v>265.58</v>
      </c>
      <c r="T525" s="8">
        <v>13.92</v>
      </c>
      <c r="U525" s="14">
        <v>15.13</v>
      </c>
      <c r="V525" s="4">
        <v>12.86</v>
      </c>
    </row>
    <row r="526" spans="2:22" x14ac:dyDescent="0.25">
      <c r="B526" s="16" t="s">
        <v>546</v>
      </c>
      <c r="C526" s="4">
        <v>1.9</v>
      </c>
      <c r="D526" s="8">
        <v>10</v>
      </c>
      <c r="E526" s="14">
        <v>3.9</v>
      </c>
      <c r="F526" s="8">
        <v>0.3</v>
      </c>
      <c r="G526" s="14">
        <v>2.6</v>
      </c>
      <c r="H526" s="8">
        <v>0.7</v>
      </c>
      <c r="I526" s="14">
        <v>0</v>
      </c>
      <c r="J526" s="8">
        <v>1.9</v>
      </c>
      <c r="K526" s="14">
        <v>0.2</v>
      </c>
      <c r="L526" s="8">
        <v>0.2</v>
      </c>
      <c r="M526" s="14">
        <v>1.1000000000000001</v>
      </c>
      <c r="N526" s="8">
        <v>0.3</v>
      </c>
      <c r="O526" s="14">
        <v>0.1</v>
      </c>
      <c r="P526" s="8">
        <v>0.6</v>
      </c>
      <c r="Q526" s="14">
        <v>299.2</v>
      </c>
      <c r="R526" s="8">
        <v>237.66</v>
      </c>
      <c r="S526" s="14">
        <v>265.08999999999997</v>
      </c>
      <c r="T526" s="8">
        <v>12.06</v>
      </c>
      <c r="U526" s="14">
        <v>12.94</v>
      </c>
      <c r="V526" s="4">
        <v>11.25</v>
      </c>
    </row>
    <row r="527" spans="2:22" x14ac:dyDescent="0.25">
      <c r="B527" s="16" t="s">
        <v>547</v>
      </c>
      <c r="C527" s="4">
        <v>1.7</v>
      </c>
      <c r="D527" s="8">
        <v>11.3</v>
      </c>
      <c r="E527" s="14">
        <v>4.4000000000000004</v>
      </c>
      <c r="F527" s="8">
        <v>0.4</v>
      </c>
      <c r="G527" s="14">
        <v>2.7</v>
      </c>
      <c r="H527" s="8">
        <v>0.6</v>
      </c>
      <c r="I527" s="14">
        <v>0.1</v>
      </c>
      <c r="J527" s="8">
        <v>2</v>
      </c>
      <c r="K527" s="14">
        <v>0.1</v>
      </c>
      <c r="L527" s="8">
        <v>0.2</v>
      </c>
      <c r="M527" s="14">
        <v>1.2</v>
      </c>
      <c r="N527" s="8">
        <v>0.2</v>
      </c>
      <c r="O527" s="14">
        <v>0.3</v>
      </c>
      <c r="P527" s="8">
        <v>0.6</v>
      </c>
      <c r="Q527" s="14">
        <v>220.46</v>
      </c>
      <c r="R527" s="8">
        <v>175.95</v>
      </c>
      <c r="S527" s="14">
        <v>265.95999999999998</v>
      </c>
      <c r="T527" s="8">
        <v>14.39</v>
      </c>
      <c r="U527" s="14">
        <v>15.5</v>
      </c>
      <c r="V527" s="4">
        <v>13.45</v>
      </c>
    </row>
    <row r="528" spans="2:22" x14ac:dyDescent="0.25">
      <c r="B528" s="16" t="s">
        <v>548</v>
      </c>
      <c r="C528" s="4">
        <v>2.4</v>
      </c>
      <c r="D528" s="8">
        <v>12.5</v>
      </c>
      <c r="E528" s="14">
        <v>4.4000000000000004</v>
      </c>
      <c r="F528" s="8">
        <v>0.4</v>
      </c>
      <c r="G528" s="14">
        <v>2.6</v>
      </c>
      <c r="H528" s="8">
        <v>0.8</v>
      </c>
      <c r="I528" s="14">
        <v>0.1</v>
      </c>
      <c r="J528" s="8">
        <v>2.1</v>
      </c>
      <c r="K528" s="14">
        <v>0.1</v>
      </c>
      <c r="L528" s="8">
        <v>0.3</v>
      </c>
      <c r="M528" s="14">
        <v>1</v>
      </c>
      <c r="N528" s="8">
        <v>0.3</v>
      </c>
      <c r="O528" s="14">
        <v>0.4</v>
      </c>
      <c r="P528" s="8">
        <v>0.6</v>
      </c>
      <c r="Q528" s="14">
        <v>241.3</v>
      </c>
      <c r="R528" s="8">
        <v>192.35</v>
      </c>
      <c r="S528" s="14">
        <v>265.98</v>
      </c>
      <c r="T528" s="8">
        <v>13.17</v>
      </c>
      <c r="U528" s="14">
        <v>14.27</v>
      </c>
      <c r="V528" s="4">
        <v>11.98</v>
      </c>
    </row>
    <row r="529" spans="2:22" x14ac:dyDescent="0.25">
      <c r="B529" s="16" t="s">
        <v>549</v>
      </c>
      <c r="C529" s="4">
        <v>1.7</v>
      </c>
      <c r="D529" s="8">
        <v>9.3000000000000007</v>
      </c>
      <c r="E529" s="14">
        <v>4</v>
      </c>
      <c r="F529" s="8">
        <v>0.2</v>
      </c>
      <c r="G529" s="14">
        <v>2.5</v>
      </c>
      <c r="H529" s="8">
        <v>0.8</v>
      </c>
      <c r="I529" s="14">
        <v>0.1</v>
      </c>
      <c r="J529" s="8">
        <v>1.8</v>
      </c>
      <c r="K529" s="14">
        <v>0.2</v>
      </c>
      <c r="L529" s="8">
        <v>0.2</v>
      </c>
      <c r="M529" s="14">
        <v>1</v>
      </c>
      <c r="N529" s="8">
        <v>0.3</v>
      </c>
      <c r="O529" s="14">
        <v>0.2</v>
      </c>
      <c r="P529" s="8">
        <v>0.6</v>
      </c>
      <c r="Q529" s="14">
        <v>334.68</v>
      </c>
      <c r="R529" s="8">
        <v>266.38</v>
      </c>
      <c r="S529" s="14">
        <v>265.39</v>
      </c>
      <c r="T529" s="8">
        <v>9.36</v>
      </c>
      <c r="U529" s="14">
        <v>10.130000000000001</v>
      </c>
      <c r="V529" s="4">
        <v>8.43</v>
      </c>
    </row>
    <row r="530" spans="2:22" x14ac:dyDescent="0.25">
      <c r="B530" s="16" t="s">
        <v>550</v>
      </c>
      <c r="C530" s="4">
        <v>2.1</v>
      </c>
      <c r="D530" s="8">
        <v>11.1</v>
      </c>
      <c r="E530" s="14">
        <v>5</v>
      </c>
      <c r="F530" s="8">
        <v>0.3</v>
      </c>
      <c r="G530" s="14">
        <v>3</v>
      </c>
      <c r="H530" s="8">
        <v>1.1000000000000001</v>
      </c>
      <c r="I530" s="14">
        <v>0.1</v>
      </c>
      <c r="J530" s="8">
        <v>2.4</v>
      </c>
      <c r="K530" s="14">
        <v>0.3</v>
      </c>
      <c r="L530" s="8">
        <v>0.2</v>
      </c>
      <c r="M530" s="14">
        <v>1.3</v>
      </c>
      <c r="N530" s="8">
        <v>0.4</v>
      </c>
      <c r="O530" s="14">
        <v>0.2</v>
      </c>
      <c r="P530" s="8">
        <v>0.8</v>
      </c>
      <c r="Q530" s="14">
        <v>300.02</v>
      </c>
      <c r="R530" s="8">
        <v>239.1</v>
      </c>
      <c r="S530" s="14">
        <v>265.97000000000003</v>
      </c>
      <c r="T530" s="8">
        <v>11.28</v>
      </c>
      <c r="U530" s="14">
        <v>12.41</v>
      </c>
      <c r="V530" s="4">
        <v>10.39</v>
      </c>
    </row>
    <row r="531" spans="2:22" x14ac:dyDescent="0.25">
      <c r="B531" s="16" t="s">
        <v>551</v>
      </c>
      <c r="C531" s="4">
        <v>1.8</v>
      </c>
      <c r="D531" s="8">
        <v>13.3</v>
      </c>
      <c r="E531" s="14">
        <v>5.7</v>
      </c>
      <c r="F531" s="8">
        <v>0.2</v>
      </c>
      <c r="G531" s="14">
        <v>3.4</v>
      </c>
      <c r="H531" s="8">
        <v>1</v>
      </c>
      <c r="I531" s="14">
        <v>0.2</v>
      </c>
      <c r="J531" s="8">
        <v>2.6</v>
      </c>
      <c r="K531" s="14">
        <v>0.2</v>
      </c>
      <c r="L531" s="8">
        <v>0.3</v>
      </c>
      <c r="M531" s="14">
        <v>1.6</v>
      </c>
      <c r="N531" s="8">
        <v>0.2</v>
      </c>
      <c r="O531" s="14">
        <v>0.3</v>
      </c>
      <c r="P531" s="8">
        <v>0.8</v>
      </c>
      <c r="Q531" s="14">
        <v>231.54</v>
      </c>
      <c r="R531" s="8">
        <v>184.98</v>
      </c>
      <c r="S531" s="14">
        <v>266.32</v>
      </c>
      <c r="T531" s="8">
        <v>11.06</v>
      </c>
      <c r="U531" s="14">
        <v>12.1</v>
      </c>
      <c r="V531" s="4">
        <v>10.47</v>
      </c>
    </row>
    <row r="532" spans="2:22" x14ac:dyDescent="0.25">
      <c r="B532" s="16" t="s">
        <v>552</v>
      </c>
      <c r="C532" s="4">
        <v>1.9</v>
      </c>
      <c r="D532" s="8">
        <v>9.6</v>
      </c>
      <c r="E532" s="14">
        <v>3.9</v>
      </c>
      <c r="F532" s="8">
        <v>0.2</v>
      </c>
      <c r="G532" s="14">
        <v>2.4</v>
      </c>
      <c r="H532" s="8">
        <v>0.8</v>
      </c>
      <c r="I532" s="14">
        <v>0.1</v>
      </c>
      <c r="J532" s="8">
        <v>1.6</v>
      </c>
      <c r="K532" s="14">
        <v>0.3</v>
      </c>
      <c r="L532" s="8">
        <v>0.2</v>
      </c>
      <c r="M532" s="14">
        <v>1</v>
      </c>
      <c r="N532" s="8">
        <v>0.2</v>
      </c>
      <c r="O532" s="14">
        <v>0.2</v>
      </c>
      <c r="P532" s="8">
        <v>0.5</v>
      </c>
      <c r="Q532" s="14">
        <v>321.42</v>
      </c>
      <c r="R532" s="8">
        <v>249.45</v>
      </c>
      <c r="S532" s="14">
        <v>265.93</v>
      </c>
      <c r="T532" s="8">
        <v>12.36</v>
      </c>
      <c r="U532" s="14">
        <v>13.72</v>
      </c>
      <c r="V532" s="4">
        <v>11.34</v>
      </c>
    </row>
    <row r="533" spans="2:22" x14ac:dyDescent="0.25">
      <c r="B533" s="16" t="s">
        <v>553</v>
      </c>
      <c r="C533" s="4">
        <v>1.8</v>
      </c>
      <c r="D533" s="8">
        <v>9.6</v>
      </c>
      <c r="E533" s="14">
        <v>4</v>
      </c>
      <c r="F533" s="8">
        <v>0.1</v>
      </c>
      <c r="G533" s="14">
        <v>2.5</v>
      </c>
      <c r="H533" s="8">
        <v>0.7</v>
      </c>
      <c r="I533" s="14">
        <v>0.1</v>
      </c>
      <c r="J533" s="8">
        <v>1.8</v>
      </c>
      <c r="K533" s="14">
        <v>0.2</v>
      </c>
      <c r="L533" s="8">
        <v>0.1</v>
      </c>
      <c r="M533" s="14">
        <v>1</v>
      </c>
      <c r="N533" s="8">
        <v>0.2</v>
      </c>
      <c r="O533" s="14">
        <v>0</v>
      </c>
      <c r="P533" s="8">
        <v>0.6</v>
      </c>
      <c r="Q533" s="14">
        <v>316.44</v>
      </c>
      <c r="R533" s="8">
        <v>252.41</v>
      </c>
      <c r="S533" s="14">
        <v>265.77999999999997</v>
      </c>
      <c r="T533" s="8">
        <v>10.45</v>
      </c>
      <c r="U533" s="14">
        <v>11.67</v>
      </c>
      <c r="V533" s="4">
        <v>9.48</v>
      </c>
    </row>
    <row r="534" spans="2:22" x14ac:dyDescent="0.25">
      <c r="B534" s="16" t="s">
        <v>554</v>
      </c>
      <c r="C534" s="4">
        <v>1.7</v>
      </c>
      <c r="D534" s="8">
        <v>9.1</v>
      </c>
      <c r="E534" s="14">
        <v>3.7</v>
      </c>
      <c r="F534" s="8">
        <v>0.2</v>
      </c>
      <c r="G534" s="14">
        <v>2.2000000000000002</v>
      </c>
      <c r="H534" s="8">
        <v>0.7</v>
      </c>
      <c r="I534" s="14">
        <v>0.1</v>
      </c>
      <c r="J534" s="8">
        <v>1.7</v>
      </c>
      <c r="K534" s="14">
        <v>0.1</v>
      </c>
      <c r="L534" s="8">
        <v>0.2</v>
      </c>
      <c r="M534" s="14">
        <v>1</v>
      </c>
      <c r="N534" s="8">
        <v>0.2</v>
      </c>
      <c r="O534" s="14">
        <v>0.3</v>
      </c>
      <c r="P534" s="8">
        <v>0.5</v>
      </c>
      <c r="Q534" s="14">
        <v>323.45999999999998</v>
      </c>
      <c r="R534" s="8">
        <v>258.31</v>
      </c>
      <c r="S534" s="14">
        <v>265.95</v>
      </c>
      <c r="T534" s="8">
        <v>11</v>
      </c>
      <c r="U534" s="14">
        <v>11.3</v>
      </c>
      <c r="V534" s="4">
        <v>10.1</v>
      </c>
    </row>
    <row r="535" spans="2:22" x14ac:dyDescent="0.25">
      <c r="B535" s="16" t="s">
        <v>555</v>
      </c>
      <c r="C535" s="4">
        <v>2.1</v>
      </c>
      <c r="D535" s="8">
        <v>9.5</v>
      </c>
      <c r="E535" s="14">
        <v>4</v>
      </c>
      <c r="F535" s="8">
        <v>0.9</v>
      </c>
      <c r="G535" s="14">
        <v>2.5</v>
      </c>
      <c r="H535" s="8">
        <v>0.9</v>
      </c>
      <c r="I535" s="14">
        <v>0.1</v>
      </c>
      <c r="J535" s="8">
        <v>1.7</v>
      </c>
      <c r="K535" s="14">
        <v>0.2</v>
      </c>
      <c r="L535" s="8">
        <v>0.1</v>
      </c>
      <c r="M535" s="14">
        <v>1.1000000000000001</v>
      </c>
      <c r="N535" s="8">
        <v>0.3</v>
      </c>
      <c r="O535" s="14">
        <v>0</v>
      </c>
      <c r="P535" s="8">
        <v>0.6</v>
      </c>
      <c r="Q535" s="14">
        <v>243.6</v>
      </c>
      <c r="R535" s="8">
        <v>194.26</v>
      </c>
      <c r="S535" s="14">
        <v>266.25</v>
      </c>
      <c r="T535" s="8">
        <v>12.26</v>
      </c>
      <c r="U535" s="14">
        <v>14.1</v>
      </c>
      <c r="V535" s="4">
        <v>11.78</v>
      </c>
    </row>
    <row r="536" spans="2:22" x14ac:dyDescent="0.25">
      <c r="B536" s="16" t="s">
        <v>556</v>
      </c>
      <c r="C536" s="4">
        <v>1.7</v>
      </c>
      <c r="D536" s="8">
        <v>13</v>
      </c>
      <c r="E536" s="14">
        <v>5.4</v>
      </c>
      <c r="F536" s="8">
        <v>0.2</v>
      </c>
      <c r="G536" s="14">
        <v>3.4</v>
      </c>
      <c r="H536" s="8">
        <v>0.8</v>
      </c>
      <c r="I536" s="14">
        <v>0.2</v>
      </c>
      <c r="J536" s="8">
        <v>2.5</v>
      </c>
      <c r="K536" s="14">
        <v>0.2</v>
      </c>
      <c r="L536" s="8">
        <v>0</v>
      </c>
      <c r="M536" s="14">
        <v>1.5</v>
      </c>
      <c r="N536" s="8">
        <v>0.1</v>
      </c>
      <c r="O536" s="14">
        <v>0.1</v>
      </c>
      <c r="P536" s="8">
        <v>0.9</v>
      </c>
      <c r="Q536" s="14">
        <v>230.9</v>
      </c>
      <c r="R536" s="8">
        <v>184.73</v>
      </c>
      <c r="S536" s="14">
        <v>266.5</v>
      </c>
      <c r="T536" s="8">
        <v>13.65</v>
      </c>
      <c r="U536" s="14">
        <v>15.04</v>
      </c>
      <c r="V536" s="4">
        <v>13.11</v>
      </c>
    </row>
    <row r="537" spans="2:22" x14ac:dyDescent="0.25">
      <c r="B537" s="16" t="s">
        <v>557</v>
      </c>
      <c r="C537" s="4">
        <v>1.8</v>
      </c>
      <c r="D537" s="8">
        <v>9.5</v>
      </c>
      <c r="E537" s="14">
        <v>3.9</v>
      </c>
      <c r="F537" s="8">
        <v>0.1</v>
      </c>
      <c r="G537" s="14">
        <v>2.5</v>
      </c>
      <c r="H537" s="8">
        <v>1.1000000000000001</v>
      </c>
      <c r="I537" s="14">
        <v>0.2</v>
      </c>
      <c r="J537" s="8">
        <v>1.6</v>
      </c>
      <c r="K537" s="14">
        <v>0.4</v>
      </c>
      <c r="L537" s="8">
        <v>0.2</v>
      </c>
      <c r="M537" s="14">
        <v>1.1000000000000001</v>
      </c>
      <c r="N537" s="8">
        <v>0.4</v>
      </c>
      <c r="O537" s="14">
        <v>0.1</v>
      </c>
      <c r="P537" s="8">
        <v>0.5</v>
      </c>
      <c r="Q537" s="14">
        <v>313.22000000000003</v>
      </c>
      <c r="R537" s="8">
        <v>249.54</v>
      </c>
      <c r="S537" s="14">
        <v>265.88</v>
      </c>
      <c r="T537" s="8">
        <v>10.58</v>
      </c>
      <c r="U537" s="14">
        <v>10.95</v>
      </c>
      <c r="V537" s="4">
        <v>9.43</v>
      </c>
    </row>
    <row r="538" spans="2:22" x14ac:dyDescent="0.25">
      <c r="B538" s="16" t="s">
        <v>558</v>
      </c>
      <c r="C538" s="4">
        <v>1.5</v>
      </c>
      <c r="D538" s="8">
        <v>10.9</v>
      </c>
      <c r="E538" s="14">
        <v>4.8</v>
      </c>
      <c r="F538" s="8">
        <v>0.2</v>
      </c>
      <c r="G538" s="14">
        <v>3</v>
      </c>
      <c r="H538" s="8">
        <v>1.1000000000000001</v>
      </c>
      <c r="I538" s="14">
        <v>0.3</v>
      </c>
      <c r="J538" s="8">
        <v>2.4</v>
      </c>
      <c r="K538" s="14">
        <v>0.2</v>
      </c>
      <c r="L538" s="8">
        <v>0.1</v>
      </c>
      <c r="M538" s="14">
        <v>1.4</v>
      </c>
      <c r="N538" s="8">
        <v>0.3</v>
      </c>
      <c r="O538" s="14">
        <v>0.1</v>
      </c>
      <c r="P538" s="8">
        <v>0.7</v>
      </c>
      <c r="Q538" s="14">
        <v>271.64</v>
      </c>
      <c r="R538" s="8">
        <v>217.49</v>
      </c>
      <c r="S538" s="14">
        <v>266.48</v>
      </c>
      <c r="T538" s="8">
        <v>10.83</v>
      </c>
      <c r="U538" s="14">
        <v>12.34</v>
      </c>
      <c r="V538" s="4">
        <v>10.56</v>
      </c>
    </row>
    <row r="539" spans="2:22" x14ac:dyDescent="0.25">
      <c r="B539" s="16" t="s">
        <v>559</v>
      </c>
      <c r="C539" s="4">
        <v>1.8</v>
      </c>
      <c r="D539" s="8">
        <v>10.9</v>
      </c>
      <c r="E539" s="14">
        <v>5.2</v>
      </c>
      <c r="F539" s="8">
        <v>0.2</v>
      </c>
      <c r="G539" s="14">
        <v>2.9</v>
      </c>
      <c r="H539" s="8">
        <v>0.9</v>
      </c>
      <c r="I539" s="14">
        <v>0.3</v>
      </c>
      <c r="J539" s="8">
        <v>2.1</v>
      </c>
      <c r="K539" s="14">
        <v>0.2</v>
      </c>
      <c r="L539" s="8">
        <v>0.1</v>
      </c>
      <c r="M539" s="14">
        <v>1.2</v>
      </c>
      <c r="N539" s="8">
        <v>0.2</v>
      </c>
      <c r="O539" s="14">
        <v>0.1</v>
      </c>
      <c r="P539" s="8">
        <v>0.8</v>
      </c>
      <c r="Q539" s="14">
        <v>335.4</v>
      </c>
      <c r="R539" s="8">
        <v>262.73</v>
      </c>
      <c r="S539" s="14">
        <v>265.89</v>
      </c>
      <c r="T539" s="8">
        <v>9.5299999999999994</v>
      </c>
      <c r="U539" s="14">
        <v>10.199999999999999</v>
      </c>
      <c r="V539" s="4">
        <v>8.9</v>
      </c>
    </row>
    <row r="540" spans="2:22" x14ac:dyDescent="0.25">
      <c r="B540" s="16" t="s">
        <v>560</v>
      </c>
      <c r="C540" s="4">
        <v>1.5</v>
      </c>
      <c r="D540" s="8">
        <v>10.8</v>
      </c>
      <c r="E540" s="14">
        <v>3.3</v>
      </c>
      <c r="F540" s="8">
        <v>0.2</v>
      </c>
      <c r="G540" s="14">
        <v>2.8</v>
      </c>
      <c r="H540" s="8">
        <v>0.7</v>
      </c>
      <c r="I540" s="14">
        <v>0.3</v>
      </c>
      <c r="J540" s="8">
        <v>2.1</v>
      </c>
      <c r="K540" s="14">
        <v>0.2</v>
      </c>
      <c r="L540" s="8">
        <v>0.2</v>
      </c>
      <c r="M540" s="14">
        <v>1.3</v>
      </c>
      <c r="N540" s="8">
        <v>0.3</v>
      </c>
      <c r="O540" s="14">
        <v>0.1</v>
      </c>
      <c r="P540" s="8">
        <v>0.4</v>
      </c>
      <c r="Q540" s="14">
        <v>273.5</v>
      </c>
      <c r="R540" s="8">
        <v>217.94</v>
      </c>
      <c r="S540" s="14">
        <v>266.16000000000003</v>
      </c>
      <c r="T540" s="8">
        <v>11.2</v>
      </c>
      <c r="U540" s="14">
        <v>12.3</v>
      </c>
      <c r="V540" s="4">
        <v>10.8</v>
      </c>
    </row>
    <row r="541" spans="2:22" x14ac:dyDescent="0.25">
      <c r="B541" s="16" t="s">
        <v>561</v>
      </c>
      <c r="C541" s="4">
        <v>1.9</v>
      </c>
      <c r="D541" s="8">
        <v>13.7</v>
      </c>
      <c r="E541" s="14">
        <v>4.7</v>
      </c>
      <c r="F541" s="8">
        <v>0.2</v>
      </c>
      <c r="G541" s="14">
        <v>3.4</v>
      </c>
      <c r="H541" s="8">
        <v>0.9</v>
      </c>
      <c r="I541" s="14">
        <v>0.3</v>
      </c>
      <c r="J541" s="8">
        <v>2</v>
      </c>
      <c r="K541" s="14">
        <v>0.4</v>
      </c>
      <c r="L541" s="8">
        <v>0.3</v>
      </c>
      <c r="M541" s="14">
        <v>1.3</v>
      </c>
      <c r="N541" s="8">
        <v>0.3</v>
      </c>
      <c r="O541" s="14">
        <v>0.2</v>
      </c>
      <c r="P541" s="8">
        <v>0.6</v>
      </c>
      <c r="Q541" s="14">
        <v>229.76</v>
      </c>
      <c r="R541" s="8">
        <v>183.16</v>
      </c>
      <c r="S541" s="14">
        <v>266.18</v>
      </c>
      <c r="T541" s="8">
        <v>13.1</v>
      </c>
      <c r="U541" s="14">
        <v>15.5</v>
      </c>
      <c r="V541" s="4">
        <v>13.14</v>
      </c>
    </row>
    <row r="542" spans="2:22" x14ac:dyDescent="0.25">
      <c r="B542" s="16" t="s">
        <v>562</v>
      </c>
      <c r="C542" s="4">
        <v>0.1</v>
      </c>
      <c r="D542" s="8">
        <v>1.6</v>
      </c>
      <c r="E542" s="14">
        <v>1.1000000000000001</v>
      </c>
      <c r="F542" s="8">
        <v>0.4</v>
      </c>
      <c r="G542" s="14">
        <v>0.4</v>
      </c>
      <c r="H542" s="8">
        <v>0.1</v>
      </c>
      <c r="I542" s="14">
        <v>0.1</v>
      </c>
      <c r="J542" s="8">
        <v>0.1</v>
      </c>
      <c r="K542" s="14">
        <v>0.2</v>
      </c>
      <c r="L542" s="8">
        <v>0.1</v>
      </c>
      <c r="M542" s="14">
        <v>0.1</v>
      </c>
      <c r="N542" s="8">
        <v>0.1</v>
      </c>
      <c r="O542" s="14">
        <v>0.1</v>
      </c>
      <c r="P542" s="8">
        <v>0</v>
      </c>
      <c r="Q542" s="14">
        <v>100.88</v>
      </c>
      <c r="R542" s="8">
        <v>78.680000000000007</v>
      </c>
      <c r="S542" s="14">
        <v>268.93</v>
      </c>
      <c r="T542" s="8">
        <v>1.57</v>
      </c>
      <c r="U542" s="14">
        <v>1.86</v>
      </c>
      <c r="V542" s="4">
        <v>1.7</v>
      </c>
    </row>
    <row r="543" spans="2:22" x14ac:dyDescent="0.25">
      <c r="B543" s="16" t="s">
        <v>564</v>
      </c>
      <c r="C543" s="4">
        <v>1.8</v>
      </c>
      <c r="D543" s="8">
        <v>2.9</v>
      </c>
      <c r="E543" s="14">
        <v>10.199999999999999</v>
      </c>
      <c r="F543" s="8">
        <v>0.6</v>
      </c>
      <c r="G543" s="14">
        <v>3.5</v>
      </c>
      <c r="H543" s="8">
        <v>1.6</v>
      </c>
      <c r="I543" s="14">
        <v>0.3</v>
      </c>
      <c r="J543" s="8">
        <v>0.8</v>
      </c>
      <c r="K543" s="14">
        <v>0.9</v>
      </c>
      <c r="L543" s="8">
        <v>0.3</v>
      </c>
      <c r="M543" s="14">
        <v>0.6</v>
      </c>
      <c r="N543" s="8">
        <v>0.4</v>
      </c>
      <c r="O543" s="14">
        <v>0.2</v>
      </c>
      <c r="P543" s="8">
        <v>0.8</v>
      </c>
      <c r="Q543" s="14">
        <v>69.38</v>
      </c>
      <c r="R543" s="8">
        <v>54.94</v>
      </c>
      <c r="S543" s="14">
        <v>263.54000000000002</v>
      </c>
      <c r="T543" s="8">
        <v>11.05</v>
      </c>
      <c r="U543" s="14">
        <v>10.16</v>
      </c>
      <c r="V543" s="4">
        <v>11.58</v>
      </c>
    </row>
    <row r="544" spans="2:22" x14ac:dyDescent="0.25">
      <c r="B544" s="16" t="s">
        <v>565</v>
      </c>
      <c r="C544" s="4">
        <v>1.4</v>
      </c>
      <c r="D544" s="8">
        <v>4.5999999999999996</v>
      </c>
      <c r="E544" s="14">
        <v>3.3</v>
      </c>
      <c r="F544" s="8">
        <v>0.7</v>
      </c>
      <c r="G544" s="14">
        <v>1</v>
      </c>
      <c r="H544" s="8">
        <v>0.3</v>
      </c>
      <c r="I544" s="14">
        <v>0.1</v>
      </c>
      <c r="J544" s="8">
        <v>0.1</v>
      </c>
      <c r="K544" s="14">
        <v>0.1</v>
      </c>
      <c r="L544" s="8">
        <v>0.1</v>
      </c>
      <c r="M544" s="14">
        <v>0.1</v>
      </c>
      <c r="N544" s="8">
        <v>0.2</v>
      </c>
      <c r="O544" s="14">
        <v>0.2</v>
      </c>
      <c r="P544" s="8">
        <v>0.1</v>
      </c>
      <c r="Q544" s="14">
        <v>129.06</v>
      </c>
      <c r="R544" s="8">
        <v>101.84</v>
      </c>
      <c r="S544" s="14">
        <v>262.99</v>
      </c>
      <c r="T544" s="8">
        <v>4.54</v>
      </c>
      <c r="U544" s="14">
        <v>6</v>
      </c>
      <c r="V544" s="4">
        <v>4.7300000000000004</v>
      </c>
    </row>
    <row r="545" spans="2:22" x14ac:dyDescent="0.25">
      <c r="B545" s="16" t="s">
        <v>566</v>
      </c>
      <c r="C545" s="4">
        <v>2.2999999999999998</v>
      </c>
      <c r="D545" s="8">
        <v>1.4</v>
      </c>
      <c r="E545" s="14">
        <v>7.6</v>
      </c>
      <c r="F545" s="8">
        <v>0.7</v>
      </c>
      <c r="G545" s="14">
        <v>2.5</v>
      </c>
      <c r="H545" s="8">
        <v>1</v>
      </c>
      <c r="I545" s="14">
        <v>0.5</v>
      </c>
      <c r="J545" s="8">
        <v>0.7</v>
      </c>
      <c r="K545" s="14">
        <v>1.1000000000000001</v>
      </c>
      <c r="L545" s="8">
        <v>0.2</v>
      </c>
      <c r="M545" s="14">
        <v>0.4</v>
      </c>
      <c r="N545" s="8">
        <v>1.1000000000000001</v>
      </c>
      <c r="O545" s="14">
        <v>0.3</v>
      </c>
      <c r="P545" s="8">
        <v>0.9</v>
      </c>
      <c r="Q545" s="14">
        <v>106.08</v>
      </c>
      <c r="R545" s="8">
        <v>83.72</v>
      </c>
      <c r="S545" s="14">
        <v>263.32</v>
      </c>
      <c r="T545" s="8">
        <v>7.79</v>
      </c>
      <c r="U545" s="14">
        <v>7.83</v>
      </c>
      <c r="V545" s="4">
        <v>8.68</v>
      </c>
    </row>
    <row r="546" spans="2:22" x14ac:dyDescent="0.25">
      <c r="B546" s="16" t="s">
        <v>567</v>
      </c>
      <c r="C546" s="4">
        <v>1.8</v>
      </c>
      <c r="D546" s="8">
        <v>1.4</v>
      </c>
      <c r="E546" s="14">
        <v>5</v>
      </c>
      <c r="F546" s="8">
        <v>0.3</v>
      </c>
      <c r="G546" s="14">
        <v>1.8</v>
      </c>
      <c r="H546" s="8">
        <v>0.7</v>
      </c>
      <c r="I546" s="14">
        <v>0.2</v>
      </c>
      <c r="J546" s="8">
        <v>0.7</v>
      </c>
      <c r="K546" s="14">
        <v>0.5</v>
      </c>
      <c r="L546" s="8">
        <v>0.1</v>
      </c>
      <c r="M546" s="14">
        <v>0.2</v>
      </c>
      <c r="N546" s="8">
        <v>0.3</v>
      </c>
      <c r="O546" s="14">
        <v>0.1</v>
      </c>
      <c r="P546" s="8">
        <v>0.1</v>
      </c>
      <c r="Q546" s="14">
        <v>110.96</v>
      </c>
      <c r="R546" s="8">
        <v>89.86</v>
      </c>
      <c r="S546" s="14">
        <v>264.33</v>
      </c>
      <c r="T546" s="8">
        <v>9</v>
      </c>
      <c r="U546" s="14">
        <v>9.7100000000000009</v>
      </c>
      <c r="V546" s="4">
        <v>10.01</v>
      </c>
    </row>
    <row r="547" spans="2:22" x14ac:dyDescent="0.25">
      <c r="B547" s="16" t="s">
        <v>568</v>
      </c>
      <c r="C547" s="4">
        <v>2.9</v>
      </c>
      <c r="D547" s="8">
        <v>0.8</v>
      </c>
      <c r="E547" s="14">
        <v>7.2</v>
      </c>
      <c r="F547" s="8">
        <v>1.1000000000000001</v>
      </c>
      <c r="G547" s="14">
        <v>2.7</v>
      </c>
      <c r="H547" s="8">
        <v>1.3</v>
      </c>
      <c r="I547" s="14">
        <v>0.3</v>
      </c>
      <c r="J547" s="8">
        <v>0.9</v>
      </c>
      <c r="K547" s="14">
        <v>1.1000000000000001</v>
      </c>
      <c r="L547" s="8">
        <v>0.4</v>
      </c>
      <c r="M547" s="14">
        <v>0.3</v>
      </c>
      <c r="N547" s="8">
        <v>0.5</v>
      </c>
      <c r="O547" s="14">
        <v>0.2</v>
      </c>
      <c r="P547" s="8">
        <v>0.2</v>
      </c>
      <c r="Q547" s="14">
        <v>84.08</v>
      </c>
      <c r="R547" s="8">
        <v>66.8</v>
      </c>
      <c r="S547" s="14">
        <v>264.58999999999997</v>
      </c>
      <c r="T547" s="8">
        <v>8.73</v>
      </c>
      <c r="U547" s="14">
        <v>7.86</v>
      </c>
      <c r="V547" s="4">
        <v>9.6</v>
      </c>
    </row>
    <row r="548" spans="2:22" x14ac:dyDescent="0.25">
      <c r="B548" s="16" t="s">
        <v>569</v>
      </c>
      <c r="C548" s="4">
        <v>1.3</v>
      </c>
      <c r="D548" s="8">
        <v>1.9</v>
      </c>
      <c r="E548" s="14">
        <v>4</v>
      </c>
      <c r="F548" s="8">
        <v>0.5</v>
      </c>
      <c r="G548" s="14">
        <v>1.7</v>
      </c>
      <c r="H548" s="8">
        <v>0.8</v>
      </c>
      <c r="I548" s="14">
        <v>0.2</v>
      </c>
      <c r="J548" s="8">
        <v>0.5</v>
      </c>
      <c r="K548" s="14">
        <v>0.6</v>
      </c>
      <c r="L548" s="8">
        <v>0.2</v>
      </c>
      <c r="M548" s="14">
        <v>0.2</v>
      </c>
      <c r="N548" s="8">
        <v>0.2</v>
      </c>
      <c r="O548" s="14">
        <v>0.1</v>
      </c>
      <c r="P548" s="8">
        <v>0.1</v>
      </c>
      <c r="Q548" s="14">
        <v>160.84</v>
      </c>
      <c r="R548" s="8">
        <v>127.57</v>
      </c>
      <c r="S548" s="14">
        <v>264.91000000000003</v>
      </c>
      <c r="T548" s="8">
        <v>4.3899999999999997</v>
      </c>
      <c r="U548" s="14">
        <v>4.49</v>
      </c>
      <c r="V548" s="4">
        <v>4.96</v>
      </c>
    </row>
    <row r="549" spans="2:22" x14ac:dyDescent="0.25">
      <c r="B549" s="16" t="s">
        <v>570</v>
      </c>
      <c r="C549" s="4">
        <v>1</v>
      </c>
      <c r="D549" s="8">
        <v>2</v>
      </c>
      <c r="E549" s="14">
        <v>4.5</v>
      </c>
      <c r="F549" s="8">
        <v>0.4</v>
      </c>
      <c r="G549" s="14">
        <v>1.6</v>
      </c>
      <c r="H549" s="8">
        <v>0.6</v>
      </c>
      <c r="I549" s="14">
        <v>0.2</v>
      </c>
      <c r="J549" s="8">
        <v>0.6</v>
      </c>
      <c r="K549" s="14">
        <v>0.5</v>
      </c>
      <c r="L549" s="8">
        <v>0.2</v>
      </c>
      <c r="M549" s="14">
        <v>0</v>
      </c>
      <c r="N549" s="8">
        <v>0.4</v>
      </c>
      <c r="O549" s="14">
        <v>0.1</v>
      </c>
      <c r="P549" s="8">
        <v>0.2</v>
      </c>
      <c r="Q549" s="14">
        <v>270.5</v>
      </c>
      <c r="R549" s="8">
        <v>215.09</v>
      </c>
      <c r="S549" s="14">
        <v>265.17</v>
      </c>
      <c r="T549" s="8">
        <v>3.24</v>
      </c>
      <c r="U549" s="14">
        <v>4.33</v>
      </c>
      <c r="V549" s="4">
        <v>3.85</v>
      </c>
    </row>
    <row r="550" spans="2:22" x14ac:dyDescent="0.25">
      <c r="B550" s="16" t="s">
        <v>571</v>
      </c>
      <c r="C550" s="4">
        <v>1</v>
      </c>
      <c r="D550" s="8">
        <v>11.1</v>
      </c>
      <c r="E550" s="14">
        <v>3.4</v>
      </c>
      <c r="F550" s="8">
        <v>0.4</v>
      </c>
      <c r="G550" s="14">
        <v>0.9</v>
      </c>
      <c r="H550" s="8">
        <v>1.6</v>
      </c>
      <c r="I550" s="14">
        <v>0.4</v>
      </c>
      <c r="J550" s="8">
        <v>0.6</v>
      </c>
      <c r="K550" s="14">
        <v>0.4</v>
      </c>
      <c r="L550" s="8">
        <v>0</v>
      </c>
      <c r="M550" s="14">
        <v>0.2</v>
      </c>
      <c r="N550" s="8">
        <v>0.2</v>
      </c>
      <c r="O550" s="14">
        <v>0.1</v>
      </c>
      <c r="P550" s="8">
        <v>0.2</v>
      </c>
      <c r="Q550" s="14">
        <v>195.22</v>
      </c>
      <c r="R550" s="8">
        <v>151.47</v>
      </c>
      <c r="S550" s="14">
        <v>259.07</v>
      </c>
      <c r="T550" s="8">
        <v>13.17</v>
      </c>
      <c r="U550" s="14">
        <v>13.7</v>
      </c>
      <c r="V550" s="4">
        <v>13.36</v>
      </c>
    </row>
    <row r="551" spans="2:22" x14ac:dyDescent="0.25">
      <c r="B551" s="16" t="s">
        <v>572</v>
      </c>
      <c r="C551" s="4">
        <v>0.7</v>
      </c>
      <c r="D551" s="8">
        <v>7.5</v>
      </c>
      <c r="E551" s="14">
        <v>0.8</v>
      </c>
      <c r="F551" s="8">
        <v>0.1</v>
      </c>
      <c r="G551" s="14">
        <v>1.1000000000000001</v>
      </c>
      <c r="H551" s="8">
        <v>1.4</v>
      </c>
      <c r="I551" s="14">
        <v>0.2</v>
      </c>
      <c r="J551" s="8">
        <v>0.2</v>
      </c>
      <c r="K551" s="14">
        <v>0.1</v>
      </c>
      <c r="L551" s="8">
        <v>0.1</v>
      </c>
      <c r="M551" s="14">
        <v>0.4</v>
      </c>
      <c r="N551" s="8">
        <v>0.2</v>
      </c>
      <c r="O551" s="14">
        <v>0</v>
      </c>
      <c r="P551" s="8">
        <v>0.2</v>
      </c>
      <c r="Q551" s="14">
        <v>360.22</v>
      </c>
      <c r="R551" s="8">
        <v>278.87</v>
      </c>
      <c r="S551" s="14">
        <v>258.05</v>
      </c>
      <c r="T551" s="8">
        <v>8.1</v>
      </c>
      <c r="U551" s="14">
        <v>8.7200000000000006</v>
      </c>
      <c r="V551" s="4">
        <v>8.6</v>
      </c>
    </row>
    <row r="552" spans="2:22" x14ac:dyDescent="0.25">
      <c r="B552" s="16" t="s">
        <v>573</v>
      </c>
      <c r="C552" s="4">
        <v>0.9</v>
      </c>
      <c r="D552" s="8">
        <v>10.1</v>
      </c>
      <c r="E552" s="14">
        <v>5.4</v>
      </c>
      <c r="F552" s="8">
        <v>0.2</v>
      </c>
      <c r="G552" s="14">
        <v>3</v>
      </c>
      <c r="H552" s="8">
        <v>1.4</v>
      </c>
      <c r="I552" s="14">
        <v>0.2</v>
      </c>
      <c r="J552" s="8">
        <v>1.6</v>
      </c>
      <c r="K552" s="14">
        <v>0.9</v>
      </c>
      <c r="L552" s="8">
        <v>0.1</v>
      </c>
      <c r="M552" s="14">
        <v>0.8</v>
      </c>
      <c r="N552" s="8">
        <v>0.4</v>
      </c>
      <c r="O552" s="14">
        <v>0.1</v>
      </c>
      <c r="P552" s="8">
        <v>0.5</v>
      </c>
      <c r="Q552" s="14">
        <v>332.36</v>
      </c>
      <c r="R552" s="8">
        <v>253.34</v>
      </c>
      <c r="S552" s="14">
        <v>257.10000000000002</v>
      </c>
      <c r="T552" s="8">
        <v>12.3</v>
      </c>
      <c r="U552" s="14">
        <v>12.07</v>
      </c>
      <c r="V552" s="4">
        <v>12.3</v>
      </c>
    </row>
    <row r="553" spans="2:22" x14ac:dyDescent="0.25">
      <c r="B553" s="16" t="s">
        <v>574</v>
      </c>
      <c r="C553" s="4">
        <v>0.7</v>
      </c>
      <c r="D553" s="8">
        <v>7</v>
      </c>
      <c r="E553" s="14">
        <v>2.9</v>
      </c>
      <c r="F553" s="8">
        <v>0.1</v>
      </c>
      <c r="G553" s="14">
        <v>1.4</v>
      </c>
      <c r="H553" s="8">
        <v>0.2</v>
      </c>
      <c r="I553" s="14">
        <v>0</v>
      </c>
      <c r="J553" s="8">
        <v>1.2</v>
      </c>
      <c r="K553" s="14">
        <v>0.7</v>
      </c>
      <c r="L553" s="8">
        <v>0.1</v>
      </c>
      <c r="M553" s="14">
        <v>0.5</v>
      </c>
      <c r="N553" s="8">
        <v>0.6</v>
      </c>
      <c r="O553" s="14">
        <v>0.1</v>
      </c>
      <c r="P553" s="8">
        <v>0.4</v>
      </c>
      <c r="Q553" s="14">
        <v>468.52</v>
      </c>
      <c r="R553" s="8">
        <v>359.25</v>
      </c>
      <c r="S553" s="14">
        <v>255.97</v>
      </c>
      <c r="T553" s="8">
        <v>7.6</v>
      </c>
      <c r="U553" s="14">
        <v>8.1300000000000008</v>
      </c>
      <c r="V553" s="4">
        <v>6.95</v>
      </c>
    </row>
    <row r="554" spans="2:22" x14ac:dyDescent="0.25">
      <c r="B554" s="16" t="s">
        <v>575</v>
      </c>
      <c r="C554" s="4">
        <v>0.9</v>
      </c>
      <c r="D554" s="8">
        <v>7.1</v>
      </c>
      <c r="E554" s="14">
        <v>3.1</v>
      </c>
      <c r="F554" s="8">
        <v>0.1</v>
      </c>
      <c r="G554" s="14">
        <v>1.6</v>
      </c>
      <c r="H554" s="8">
        <v>0.4</v>
      </c>
      <c r="I554" s="14">
        <v>0.1</v>
      </c>
      <c r="J554" s="8">
        <v>1.6</v>
      </c>
      <c r="K554" s="14">
        <v>0.4</v>
      </c>
      <c r="L554" s="8">
        <v>0.1</v>
      </c>
      <c r="M554" s="14">
        <v>0.8</v>
      </c>
      <c r="N554" s="8">
        <v>0.6</v>
      </c>
      <c r="O554" s="14">
        <v>0.1</v>
      </c>
      <c r="P554" s="8">
        <v>0.4</v>
      </c>
      <c r="Q554" s="14">
        <v>441.74</v>
      </c>
      <c r="R554" s="8">
        <v>344.78</v>
      </c>
      <c r="S554" s="14">
        <v>255.22</v>
      </c>
      <c r="T554" s="8">
        <v>7.25</v>
      </c>
      <c r="U554" s="14">
        <v>7.73</v>
      </c>
      <c r="V554" s="4">
        <v>6.7</v>
      </c>
    </row>
    <row r="555" spans="2:22" x14ac:dyDescent="0.25">
      <c r="B555" s="16" t="s">
        <v>576</v>
      </c>
      <c r="C555" s="4">
        <v>1.2</v>
      </c>
      <c r="D555" s="8">
        <v>12.6</v>
      </c>
      <c r="E555" s="14">
        <v>5.3</v>
      </c>
      <c r="F555" s="8">
        <v>0.1</v>
      </c>
      <c r="G555" s="14">
        <v>2.8</v>
      </c>
      <c r="H555" s="8">
        <v>0.3</v>
      </c>
      <c r="I555" s="14">
        <v>0.1</v>
      </c>
      <c r="J555" s="8">
        <v>2.5</v>
      </c>
      <c r="K555" s="14">
        <v>0.6</v>
      </c>
      <c r="L555" s="8">
        <v>0</v>
      </c>
      <c r="M555" s="14">
        <v>1.3</v>
      </c>
      <c r="N555" s="8">
        <v>0.8</v>
      </c>
      <c r="O555" s="14">
        <v>0</v>
      </c>
      <c r="P555" s="8">
        <v>1</v>
      </c>
      <c r="Q555" s="14">
        <v>302.66000000000003</v>
      </c>
      <c r="R555" s="8">
        <v>196.53</v>
      </c>
      <c r="S555" s="14">
        <v>256.14999999999998</v>
      </c>
      <c r="T555" s="8">
        <v>12.03</v>
      </c>
      <c r="U555" s="14">
        <v>13.1</v>
      </c>
      <c r="V555" s="4">
        <v>11.71</v>
      </c>
    </row>
    <row r="556" spans="2:22" x14ac:dyDescent="0.25">
      <c r="B556" s="16" t="s">
        <v>577</v>
      </c>
      <c r="C556" s="4">
        <v>0.7</v>
      </c>
      <c r="D556" s="8">
        <v>8</v>
      </c>
      <c r="E556" s="14">
        <v>3.2</v>
      </c>
      <c r="F556" s="8">
        <v>0.1</v>
      </c>
      <c r="G556" s="14">
        <v>1.6</v>
      </c>
      <c r="H556" s="8">
        <v>0.3</v>
      </c>
      <c r="I556" s="14">
        <v>0</v>
      </c>
      <c r="J556" s="8">
        <v>1.4</v>
      </c>
      <c r="K556" s="14">
        <v>0.3</v>
      </c>
      <c r="L556" s="8">
        <v>0.1</v>
      </c>
      <c r="M556" s="14">
        <v>0.6</v>
      </c>
      <c r="N556" s="8">
        <v>0.5</v>
      </c>
      <c r="O556" s="14">
        <v>0.1</v>
      </c>
      <c r="P556" s="8">
        <v>0.3</v>
      </c>
      <c r="Q556" s="14">
        <v>452.58</v>
      </c>
      <c r="R556" s="8">
        <v>346.36</v>
      </c>
      <c r="S556" s="14">
        <v>255.27</v>
      </c>
      <c r="T556" s="8">
        <v>8.74</v>
      </c>
      <c r="U556" s="14">
        <v>9.1</v>
      </c>
      <c r="V556" s="4">
        <v>8.0299999999999994</v>
      </c>
    </row>
    <row r="557" spans="2:22" x14ac:dyDescent="0.25">
      <c r="B557" s="16" t="s">
        <v>578</v>
      </c>
      <c r="C557" s="4">
        <v>1</v>
      </c>
      <c r="D557" s="8">
        <v>10.5</v>
      </c>
      <c r="E557" s="14">
        <v>3.6</v>
      </c>
      <c r="F557" s="8">
        <v>0.2</v>
      </c>
      <c r="G557" s="14">
        <v>1.8</v>
      </c>
      <c r="H557" s="8">
        <v>0.6</v>
      </c>
      <c r="I557" s="14">
        <v>0.1</v>
      </c>
      <c r="J557" s="8">
        <v>1.7</v>
      </c>
      <c r="K557" s="14">
        <v>0.2</v>
      </c>
      <c r="L557" s="8">
        <v>0.1</v>
      </c>
      <c r="M557" s="14">
        <v>0.9</v>
      </c>
      <c r="N557" s="8">
        <v>0.5</v>
      </c>
      <c r="O557" s="14">
        <v>0</v>
      </c>
      <c r="P557" s="8">
        <v>0.6</v>
      </c>
      <c r="Q557" s="14">
        <v>258.32</v>
      </c>
      <c r="R557" s="8">
        <v>197.25</v>
      </c>
      <c r="S557" s="14">
        <v>255.88</v>
      </c>
      <c r="T557" s="8">
        <v>15.46</v>
      </c>
      <c r="U557" s="14">
        <v>16.32</v>
      </c>
      <c r="V557" s="4">
        <v>14.63</v>
      </c>
    </row>
    <row r="558" spans="2:22" x14ac:dyDescent="0.25">
      <c r="B558" s="16" t="s">
        <v>579</v>
      </c>
      <c r="C558" s="4">
        <v>1</v>
      </c>
      <c r="D558" s="8">
        <v>14.5</v>
      </c>
      <c r="E558" s="14">
        <v>5</v>
      </c>
      <c r="F558" s="8">
        <v>0.3</v>
      </c>
      <c r="G558" s="14">
        <v>3</v>
      </c>
      <c r="H558" s="8">
        <v>0.6</v>
      </c>
      <c r="I558" s="14">
        <v>0.2</v>
      </c>
      <c r="J558" s="8">
        <v>2.6</v>
      </c>
      <c r="K558" s="14">
        <v>0.6</v>
      </c>
      <c r="L558" s="8">
        <v>0.2</v>
      </c>
      <c r="M558" s="14">
        <v>1.2</v>
      </c>
      <c r="N558" s="8">
        <v>1.1000000000000001</v>
      </c>
      <c r="O558" s="14">
        <v>0.1</v>
      </c>
      <c r="P558" s="8">
        <v>1.1000000000000001</v>
      </c>
      <c r="Q558" s="14">
        <v>256.60000000000002</v>
      </c>
      <c r="R558" s="8">
        <v>196.73</v>
      </c>
      <c r="S558" s="14">
        <v>255.71</v>
      </c>
      <c r="T558" s="8">
        <v>13.32</v>
      </c>
      <c r="U558" s="14">
        <v>14</v>
      </c>
      <c r="V558" s="4">
        <v>12.66</v>
      </c>
    </row>
    <row r="559" spans="2:22" x14ac:dyDescent="0.25">
      <c r="B559" s="16" t="s">
        <v>580</v>
      </c>
      <c r="C559" s="4">
        <v>1</v>
      </c>
      <c r="D559" s="8">
        <v>12.4</v>
      </c>
      <c r="E559" s="14">
        <v>4.7</v>
      </c>
      <c r="F559" s="8">
        <v>0.1</v>
      </c>
      <c r="G559" s="14">
        <v>2.5</v>
      </c>
      <c r="H559" s="8">
        <v>0.6</v>
      </c>
      <c r="I559" s="14">
        <v>0.2</v>
      </c>
      <c r="J559" s="8">
        <v>2.2999999999999998</v>
      </c>
      <c r="K559" s="14">
        <v>0.4</v>
      </c>
      <c r="L559" s="8">
        <v>0.1</v>
      </c>
      <c r="M559" s="14">
        <v>1.1000000000000001</v>
      </c>
      <c r="N559" s="8">
        <v>0.7</v>
      </c>
      <c r="O559" s="14">
        <v>0.1</v>
      </c>
      <c r="P559" s="8">
        <v>0.8</v>
      </c>
      <c r="Q559" s="14">
        <v>293.83999999999997</v>
      </c>
      <c r="R559" s="8">
        <v>225.3</v>
      </c>
      <c r="S559" s="14">
        <v>255.4</v>
      </c>
      <c r="T559" s="8">
        <v>12.03</v>
      </c>
      <c r="U559" s="14">
        <v>12.85</v>
      </c>
      <c r="V559" s="4">
        <v>11.54</v>
      </c>
    </row>
    <row r="560" spans="2:22" x14ac:dyDescent="0.25">
      <c r="B560" s="16" t="s">
        <v>581</v>
      </c>
      <c r="C560" s="4">
        <v>1.1000000000000001</v>
      </c>
      <c r="D560" s="8">
        <v>13</v>
      </c>
      <c r="E560" s="14">
        <v>5.4</v>
      </c>
      <c r="F560" s="8">
        <v>0.3</v>
      </c>
      <c r="G560" s="14">
        <v>2.5</v>
      </c>
      <c r="H560" s="8">
        <v>0.3</v>
      </c>
      <c r="I560" s="14">
        <v>0.2</v>
      </c>
      <c r="J560" s="8">
        <v>2.2000000000000002</v>
      </c>
      <c r="K560" s="14">
        <v>0.4</v>
      </c>
      <c r="L560" s="8">
        <v>0.1</v>
      </c>
      <c r="M560" s="14">
        <v>1.1000000000000001</v>
      </c>
      <c r="N560" s="8">
        <v>0.3</v>
      </c>
      <c r="O560" s="14">
        <v>0</v>
      </c>
      <c r="P560" s="8">
        <v>1</v>
      </c>
      <c r="Q560" s="14">
        <v>268.18</v>
      </c>
      <c r="R560" s="8">
        <v>213.98</v>
      </c>
      <c r="S560" s="14">
        <v>255.85</v>
      </c>
      <c r="T560" s="8">
        <v>13.86</v>
      </c>
      <c r="U560" s="14">
        <v>15.67</v>
      </c>
      <c r="V560" s="4">
        <v>13.6</v>
      </c>
    </row>
    <row r="561" spans="2:22" x14ac:dyDescent="0.25">
      <c r="B561" s="16" t="s">
        <v>582</v>
      </c>
      <c r="C561" s="4">
        <v>1</v>
      </c>
      <c r="D561" s="8">
        <v>9.4</v>
      </c>
      <c r="E561" s="14">
        <v>6</v>
      </c>
      <c r="F561" s="8">
        <v>0.1</v>
      </c>
      <c r="G561" s="14">
        <v>1.9</v>
      </c>
      <c r="H561" s="8">
        <v>0.2</v>
      </c>
      <c r="I561" s="14">
        <v>0.1</v>
      </c>
      <c r="J561" s="8">
        <v>1.8</v>
      </c>
      <c r="K561" s="14">
        <v>0.5</v>
      </c>
      <c r="L561" s="8">
        <v>0</v>
      </c>
      <c r="M561" s="14">
        <v>1</v>
      </c>
      <c r="N561" s="8">
        <v>0.7</v>
      </c>
      <c r="O561" s="14">
        <v>0.1</v>
      </c>
      <c r="P561" s="8">
        <v>0.5</v>
      </c>
      <c r="Q561" s="14">
        <v>318.68</v>
      </c>
      <c r="R561" s="8">
        <v>244</v>
      </c>
      <c r="S561" s="14">
        <v>255.6</v>
      </c>
      <c r="T561" s="8">
        <v>10.73</v>
      </c>
      <c r="U561" s="14">
        <v>10.7</v>
      </c>
      <c r="V561" s="4">
        <v>9.93</v>
      </c>
    </row>
    <row r="562" spans="2:22" x14ac:dyDescent="0.25">
      <c r="B562" s="16" t="s">
        <v>583</v>
      </c>
      <c r="C562" s="4">
        <v>1.1000000000000001</v>
      </c>
      <c r="D562" s="8">
        <v>7.9</v>
      </c>
      <c r="E562" s="14">
        <v>4</v>
      </c>
      <c r="F562" s="8">
        <v>0.2</v>
      </c>
      <c r="G562" s="14">
        <v>1.1000000000000001</v>
      </c>
      <c r="H562" s="8">
        <v>0.3</v>
      </c>
      <c r="I562" s="14">
        <v>0.1</v>
      </c>
      <c r="J562" s="8">
        <v>1.2</v>
      </c>
      <c r="K562" s="14">
        <v>0.4</v>
      </c>
      <c r="L562" s="8">
        <v>0.2</v>
      </c>
      <c r="M562" s="14">
        <v>0.6</v>
      </c>
      <c r="N562" s="8">
        <v>0.5</v>
      </c>
      <c r="O562" s="14">
        <v>0.1</v>
      </c>
      <c r="P562" s="8">
        <v>0.2</v>
      </c>
      <c r="Q562" s="14">
        <v>312.68</v>
      </c>
      <c r="R562" s="8">
        <v>239.79</v>
      </c>
      <c r="S562" s="14">
        <v>254.88</v>
      </c>
      <c r="T562" s="8">
        <v>10.82</v>
      </c>
      <c r="U562" s="14">
        <v>11.1</v>
      </c>
      <c r="V562" s="4">
        <v>10.23</v>
      </c>
    </row>
    <row r="563" spans="2:22" x14ac:dyDescent="0.25">
      <c r="B563" s="16" t="s">
        <v>584</v>
      </c>
      <c r="C563" s="4">
        <v>0.8</v>
      </c>
      <c r="D563" s="8">
        <v>8.8000000000000007</v>
      </c>
      <c r="E563" s="14">
        <v>5.5</v>
      </c>
      <c r="F563" s="8">
        <v>0</v>
      </c>
      <c r="G563" s="14">
        <v>1.5</v>
      </c>
      <c r="H563" s="8">
        <v>0.3</v>
      </c>
      <c r="I563" s="14">
        <v>0.1</v>
      </c>
      <c r="J563" s="8">
        <v>1.7</v>
      </c>
      <c r="K563" s="14">
        <v>0.6</v>
      </c>
      <c r="L563" s="8">
        <v>0.1</v>
      </c>
      <c r="M563" s="14">
        <v>0.9</v>
      </c>
      <c r="N563" s="8">
        <v>0.8</v>
      </c>
      <c r="O563" s="14">
        <v>0.1</v>
      </c>
      <c r="P563" s="8">
        <v>0.4</v>
      </c>
      <c r="Q563" s="14">
        <v>365.94</v>
      </c>
      <c r="R563" s="8">
        <v>280.73</v>
      </c>
      <c r="S563" s="14">
        <v>254.2</v>
      </c>
      <c r="T563" s="8">
        <v>9.35</v>
      </c>
      <c r="U563" s="14">
        <v>9.56</v>
      </c>
      <c r="V563" s="4">
        <v>8.6999999999999993</v>
      </c>
    </row>
    <row r="564" spans="2:22" x14ac:dyDescent="0.25">
      <c r="B564" s="16" t="s">
        <v>585</v>
      </c>
      <c r="C564" s="4">
        <v>0.6</v>
      </c>
      <c r="D564" s="8">
        <v>6.8</v>
      </c>
      <c r="E564" s="14">
        <v>3.4</v>
      </c>
      <c r="F564" s="8">
        <v>0</v>
      </c>
      <c r="G564" s="14">
        <v>1.2</v>
      </c>
      <c r="H564" s="8">
        <v>0.2</v>
      </c>
      <c r="I564" s="14">
        <v>0.1</v>
      </c>
      <c r="J564" s="8">
        <v>1.2</v>
      </c>
      <c r="K564" s="14">
        <v>0.3</v>
      </c>
      <c r="L564" s="8">
        <v>0</v>
      </c>
      <c r="M564" s="14">
        <v>0.6</v>
      </c>
      <c r="N564" s="8">
        <v>0.7</v>
      </c>
      <c r="O564" s="14">
        <v>0.1</v>
      </c>
      <c r="P564" s="8">
        <v>0.3</v>
      </c>
      <c r="Q564" s="14">
        <v>461.32</v>
      </c>
      <c r="R564" s="8">
        <v>354.5</v>
      </c>
      <c r="S564" s="14">
        <v>254.07</v>
      </c>
      <c r="T564" s="8">
        <v>7.89</v>
      </c>
      <c r="U564" s="14">
        <v>8.51</v>
      </c>
      <c r="V564" s="4">
        <v>7.56</v>
      </c>
    </row>
    <row r="565" spans="2:22" x14ac:dyDescent="0.25">
      <c r="B565" s="16" t="s">
        <v>586</v>
      </c>
      <c r="C565" s="4">
        <v>0.9</v>
      </c>
      <c r="D565" s="8">
        <v>8.8000000000000007</v>
      </c>
      <c r="E565" s="14">
        <v>5.5</v>
      </c>
      <c r="F565" s="8">
        <v>0.1</v>
      </c>
      <c r="G565" s="14">
        <v>1.7</v>
      </c>
      <c r="H565" s="8">
        <v>0.3</v>
      </c>
      <c r="I565" s="14">
        <v>0.1</v>
      </c>
      <c r="J565" s="8">
        <v>1.7</v>
      </c>
      <c r="K565" s="14">
        <v>0.6</v>
      </c>
      <c r="L565" s="8">
        <v>0</v>
      </c>
      <c r="M565" s="14">
        <v>1</v>
      </c>
      <c r="N565" s="8">
        <v>0.7</v>
      </c>
      <c r="O565" s="14">
        <v>0.1</v>
      </c>
      <c r="P565" s="8">
        <v>0.3</v>
      </c>
      <c r="Q565" s="14">
        <v>317.66000000000003</v>
      </c>
      <c r="R565" s="8">
        <v>244.06</v>
      </c>
      <c r="S565" s="14">
        <v>254.82</v>
      </c>
      <c r="T565" s="8">
        <v>10.25</v>
      </c>
      <c r="U565" s="14">
        <v>10.9</v>
      </c>
      <c r="V565" s="4">
        <v>9.9600000000000009</v>
      </c>
    </row>
    <row r="566" spans="2:22" x14ac:dyDescent="0.25">
      <c r="B566" s="16" t="s">
        <v>587</v>
      </c>
      <c r="C566" s="4">
        <v>0.8</v>
      </c>
      <c r="D566" s="8">
        <v>7.3</v>
      </c>
      <c r="E566" s="14">
        <v>4.5999999999999996</v>
      </c>
      <c r="F566" s="8">
        <v>0.1</v>
      </c>
      <c r="G566" s="14">
        <v>1.3</v>
      </c>
      <c r="H566" s="8">
        <v>0.4</v>
      </c>
      <c r="I566" s="14">
        <v>0.1</v>
      </c>
      <c r="J566" s="8">
        <v>1.5</v>
      </c>
      <c r="K566" s="14">
        <v>0.5</v>
      </c>
      <c r="L566" s="8">
        <v>0.1</v>
      </c>
      <c r="M566" s="14">
        <v>0.6</v>
      </c>
      <c r="N566" s="8">
        <v>0.6</v>
      </c>
      <c r="O566" s="14">
        <v>0</v>
      </c>
      <c r="P566" s="8">
        <v>0.3</v>
      </c>
      <c r="Q566" s="14">
        <v>325.5</v>
      </c>
      <c r="R566" s="8">
        <v>248.06</v>
      </c>
      <c r="S566" s="14">
        <v>254.71</v>
      </c>
      <c r="T566" s="8">
        <v>8.18</v>
      </c>
      <c r="U566" s="14">
        <v>9.1300000000000008</v>
      </c>
      <c r="V566" s="4">
        <v>8.09</v>
      </c>
    </row>
    <row r="567" spans="2:22" x14ac:dyDescent="0.25">
      <c r="B567" s="16" t="s">
        <v>588</v>
      </c>
      <c r="C567" s="4">
        <v>1</v>
      </c>
      <c r="D567" s="8">
        <v>6.9</v>
      </c>
      <c r="E567" s="14">
        <v>4.2</v>
      </c>
      <c r="F567" s="8">
        <v>0.2</v>
      </c>
      <c r="G567" s="14">
        <v>1.2</v>
      </c>
      <c r="H567" s="8">
        <v>0.3</v>
      </c>
      <c r="I567" s="14">
        <v>0.1</v>
      </c>
      <c r="J567" s="8">
        <v>1.3</v>
      </c>
      <c r="K567" s="14">
        <v>0.4</v>
      </c>
      <c r="L567" s="8">
        <v>0.2</v>
      </c>
      <c r="M567" s="14">
        <v>0.6</v>
      </c>
      <c r="N567" s="8">
        <v>0.6</v>
      </c>
      <c r="O567" s="14">
        <v>0.1</v>
      </c>
      <c r="P567" s="8">
        <v>0.2</v>
      </c>
      <c r="Q567" s="14">
        <v>454.92</v>
      </c>
      <c r="R567" s="8">
        <v>313.39999999999998</v>
      </c>
      <c r="S567" s="14">
        <v>253.88</v>
      </c>
      <c r="T567" s="8">
        <v>7.35</v>
      </c>
      <c r="U567" s="14">
        <v>7.93</v>
      </c>
      <c r="V567" s="4">
        <v>6.83</v>
      </c>
    </row>
    <row r="568" spans="2:22" x14ac:dyDescent="0.25">
      <c r="B568" s="16" t="s">
        <v>589</v>
      </c>
      <c r="C568" s="4">
        <v>1</v>
      </c>
      <c r="D568" s="8">
        <v>9.1</v>
      </c>
      <c r="E568" s="14">
        <v>5.6</v>
      </c>
      <c r="F568" s="8">
        <v>0</v>
      </c>
      <c r="G568" s="14">
        <v>2</v>
      </c>
      <c r="H568" s="8">
        <v>0.3</v>
      </c>
      <c r="I568" s="14">
        <v>0.1</v>
      </c>
      <c r="J568" s="8">
        <v>2</v>
      </c>
      <c r="K568" s="14">
        <v>0.4</v>
      </c>
      <c r="L568" s="8">
        <v>0</v>
      </c>
      <c r="M568" s="14">
        <v>1</v>
      </c>
      <c r="N568" s="8">
        <v>0.5</v>
      </c>
      <c r="O568" s="14">
        <v>0.2</v>
      </c>
      <c r="P568" s="8">
        <v>0.4</v>
      </c>
      <c r="Q568" s="14">
        <v>423.16</v>
      </c>
      <c r="R568" s="8">
        <v>313.2</v>
      </c>
      <c r="S568" s="14">
        <v>253.93</v>
      </c>
      <c r="T568" s="8">
        <v>7.93</v>
      </c>
      <c r="U568" s="14">
        <v>8.51</v>
      </c>
      <c r="V568" s="4">
        <v>7.73</v>
      </c>
    </row>
    <row r="569" spans="2:22" x14ac:dyDescent="0.25">
      <c r="B569" s="16" t="s">
        <v>590</v>
      </c>
      <c r="C569" s="4">
        <v>0.9</v>
      </c>
      <c r="D569" s="8">
        <v>6.8</v>
      </c>
      <c r="E569" s="14">
        <v>3.9</v>
      </c>
      <c r="F569" s="8">
        <v>0.1</v>
      </c>
      <c r="G569" s="14">
        <v>1.3</v>
      </c>
      <c r="H569" s="8">
        <v>0.3</v>
      </c>
      <c r="I569" s="14">
        <v>0.1</v>
      </c>
      <c r="J569" s="8">
        <v>1.6</v>
      </c>
      <c r="K569" s="14">
        <v>0.4</v>
      </c>
      <c r="L569" s="8">
        <v>0</v>
      </c>
      <c r="M569" s="14">
        <v>0.7</v>
      </c>
      <c r="N569" s="8">
        <v>0.5</v>
      </c>
      <c r="O569" s="14">
        <v>0.1</v>
      </c>
      <c r="P569" s="8">
        <v>0.2</v>
      </c>
      <c r="Q569" s="14">
        <v>409.04</v>
      </c>
      <c r="R569" s="8">
        <v>305.64999999999998</v>
      </c>
      <c r="S569" s="14">
        <v>253.96</v>
      </c>
      <c r="T569" s="8">
        <v>7.58</v>
      </c>
      <c r="U569" s="14">
        <v>8.0299999999999994</v>
      </c>
      <c r="V569" s="4">
        <v>7.4</v>
      </c>
    </row>
    <row r="570" spans="2:22" x14ac:dyDescent="0.25">
      <c r="B570" s="16" t="s">
        <v>591</v>
      </c>
      <c r="C570" s="4">
        <v>1.1000000000000001</v>
      </c>
      <c r="D570" s="8">
        <v>8.6999999999999993</v>
      </c>
      <c r="E570" s="14">
        <v>5.0999999999999996</v>
      </c>
      <c r="F570" s="8">
        <v>0.1</v>
      </c>
      <c r="G570" s="14">
        <v>1.8</v>
      </c>
      <c r="H570" s="8">
        <v>0.3</v>
      </c>
      <c r="I570" s="14">
        <v>0.1</v>
      </c>
      <c r="J570" s="8">
        <v>1.8</v>
      </c>
      <c r="K570" s="14">
        <v>0.4</v>
      </c>
      <c r="L570" s="8">
        <v>0.1</v>
      </c>
      <c r="M570" s="14">
        <v>1</v>
      </c>
      <c r="N570" s="8">
        <v>0.4</v>
      </c>
      <c r="O570" s="14">
        <v>0.1</v>
      </c>
      <c r="P570" s="8">
        <v>0.4</v>
      </c>
      <c r="Q570" s="14">
        <v>307.04000000000002</v>
      </c>
      <c r="R570" s="8">
        <v>235.24</v>
      </c>
      <c r="S570" s="14">
        <v>253.91</v>
      </c>
      <c r="T570" s="8">
        <v>10.23</v>
      </c>
      <c r="U570" s="14">
        <v>10.33</v>
      </c>
      <c r="V570" s="4">
        <v>9.6300000000000008</v>
      </c>
    </row>
    <row r="571" spans="2:22" x14ac:dyDescent="0.25">
      <c r="B571" s="16" t="s">
        <v>592</v>
      </c>
      <c r="C571" s="4">
        <v>0.6</v>
      </c>
      <c r="D571" s="8">
        <v>8</v>
      </c>
      <c r="E571" s="14">
        <v>4</v>
      </c>
      <c r="F571" s="8">
        <v>0</v>
      </c>
      <c r="G571" s="14">
        <v>1.6</v>
      </c>
      <c r="H571" s="8">
        <v>0.5</v>
      </c>
      <c r="I571" s="14">
        <v>0.1</v>
      </c>
      <c r="J571" s="8">
        <v>1.7</v>
      </c>
      <c r="K571" s="14">
        <v>0.3</v>
      </c>
      <c r="L571" s="8">
        <v>0</v>
      </c>
      <c r="M571" s="14">
        <v>1</v>
      </c>
      <c r="N571" s="8">
        <v>0.5</v>
      </c>
      <c r="O571" s="14">
        <v>0.1</v>
      </c>
      <c r="P571" s="8">
        <v>0.5</v>
      </c>
      <c r="Q571" s="14">
        <v>299.02</v>
      </c>
      <c r="R571" s="8">
        <v>224.05</v>
      </c>
      <c r="S571" s="14">
        <v>254.12</v>
      </c>
      <c r="T571" s="8">
        <v>11.77</v>
      </c>
      <c r="U571" s="14">
        <v>12.56</v>
      </c>
      <c r="V571" s="4">
        <v>11.07</v>
      </c>
    </row>
    <row r="572" spans="2:22" x14ac:dyDescent="0.25">
      <c r="B572" s="16" t="s">
        <v>593</v>
      </c>
      <c r="C572" s="4">
        <v>0.8</v>
      </c>
      <c r="D572" s="8">
        <v>5.8</v>
      </c>
      <c r="E572" s="14">
        <v>3.8</v>
      </c>
      <c r="F572" s="8">
        <v>0.1</v>
      </c>
      <c r="G572" s="14">
        <v>1.1000000000000001</v>
      </c>
      <c r="H572" s="8">
        <v>0.4</v>
      </c>
      <c r="I572" s="14">
        <v>0</v>
      </c>
      <c r="J572" s="8">
        <v>1</v>
      </c>
      <c r="K572" s="14">
        <v>0.3</v>
      </c>
      <c r="L572" s="8">
        <v>0.1</v>
      </c>
      <c r="M572" s="14">
        <v>0.6</v>
      </c>
      <c r="N572" s="8">
        <v>0.5</v>
      </c>
      <c r="O572" s="14">
        <v>0.1</v>
      </c>
      <c r="P572" s="8">
        <v>0.2</v>
      </c>
      <c r="Q572" s="14">
        <v>426.82</v>
      </c>
      <c r="R572" s="8">
        <v>324.54000000000002</v>
      </c>
      <c r="S572" s="14">
        <v>253.32</v>
      </c>
      <c r="T572" s="8">
        <v>9.23</v>
      </c>
      <c r="U572" s="14">
        <v>9.57</v>
      </c>
      <c r="V572" s="4">
        <v>8.75</v>
      </c>
    </row>
    <row r="573" spans="2:22" x14ac:dyDescent="0.25">
      <c r="B573" s="16" t="s">
        <v>594</v>
      </c>
      <c r="C573" s="4">
        <v>1.1000000000000001</v>
      </c>
      <c r="D573" s="8">
        <v>11.1</v>
      </c>
      <c r="E573" s="14">
        <v>3.7</v>
      </c>
      <c r="F573" s="8">
        <v>0.1</v>
      </c>
      <c r="G573" s="14">
        <v>2.4</v>
      </c>
      <c r="H573" s="8">
        <v>0.3</v>
      </c>
      <c r="I573" s="14">
        <v>0.1</v>
      </c>
      <c r="J573" s="8">
        <v>1.8</v>
      </c>
      <c r="K573" s="14">
        <v>0.3</v>
      </c>
      <c r="L573" s="8">
        <v>0</v>
      </c>
      <c r="M573" s="14">
        <v>1.1000000000000001</v>
      </c>
      <c r="N573" s="8">
        <v>0.4</v>
      </c>
      <c r="O573" s="14">
        <v>0.1</v>
      </c>
      <c r="P573" s="8">
        <v>0.5</v>
      </c>
      <c r="Q573" s="14">
        <v>279.89999999999998</v>
      </c>
      <c r="R573" s="8">
        <v>214.03</v>
      </c>
      <c r="S573" s="14">
        <v>254.7</v>
      </c>
      <c r="T573" s="8">
        <v>11.46</v>
      </c>
      <c r="U573" s="14">
        <v>12.4</v>
      </c>
      <c r="V573" s="4">
        <v>11.03</v>
      </c>
    </row>
    <row r="574" spans="2:22" x14ac:dyDescent="0.25">
      <c r="B574" s="16" t="s">
        <v>595</v>
      </c>
      <c r="C574" s="4">
        <v>0.7</v>
      </c>
      <c r="D574" s="8">
        <v>9.1999999999999993</v>
      </c>
      <c r="E574" s="14">
        <v>3.5</v>
      </c>
      <c r="F574" s="8">
        <v>0.1</v>
      </c>
      <c r="G574" s="14">
        <v>1.8</v>
      </c>
      <c r="H574" s="8">
        <v>0.6</v>
      </c>
      <c r="I574" s="14">
        <v>0</v>
      </c>
      <c r="J574" s="8">
        <v>1.6</v>
      </c>
      <c r="K574" s="14">
        <v>0</v>
      </c>
      <c r="L574" s="8">
        <v>0</v>
      </c>
      <c r="M574" s="14">
        <v>0.9</v>
      </c>
      <c r="N574" s="8">
        <v>0.4</v>
      </c>
      <c r="O574" s="14">
        <v>0.1</v>
      </c>
      <c r="P574" s="8">
        <v>0.5</v>
      </c>
      <c r="Q574" s="14">
        <v>385.24</v>
      </c>
      <c r="R574" s="8">
        <v>293.42</v>
      </c>
      <c r="S574" s="14">
        <v>254.01</v>
      </c>
      <c r="T574" s="8">
        <v>9.26</v>
      </c>
      <c r="U574" s="14">
        <v>9.5399999999999991</v>
      </c>
      <c r="V574" s="4">
        <v>8.9600000000000009</v>
      </c>
    </row>
    <row r="575" spans="2:22" ht="15.75" thickBot="1" x14ac:dyDescent="0.3">
      <c r="B575" s="16" t="s">
        <v>619</v>
      </c>
      <c r="C575" s="4">
        <v>0.8</v>
      </c>
      <c r="D575" s="8">
        <v>8.3000000000000007</v>
      </c>
      <c r="E575" s="14">
        <v>3.4</v>
      </c>
      <c r="F575" s="8">
        <v>0.2</v>
      </c>
      <c r="G575" s="14">
        <v>1.9</v>
      </c>
      <c r="H575" s="8">
        <v>0.5</v>
      </c>
      <c r="I575" s="14">
        <v>0.1</v>
      </c>
      <c r="J575" s="8">
        <v>1.7</v>
      </c>
      <c r="K575" s="14">
        <v>0.1</v>
      </c>
      <c r="L575" s="8">
        <v>0.1</v>
      </c>
      <c r="M575" s="14">
        <v>0.9</v>
      </c>
      <c r="N575" s="8">
        <v>0.3</v>
      </c>
      <c r="O575" s="14">
        <v>0.1</v>
      </c>
      <c r="P575" s="8">
        <v>0.6</v>
      </c>
      <c r="Q575" s="14">
        <v>402.62</v>
      </c>
      <c r="R575" s="8">
        <v>304.32</v>
      </c>
      <c r="S575" s="14">
        <v>251.94</v>
      </c>
      <c r="T575" s="8">
        <v>8.59</v>
      </c>
      <c r="U575" s="14">
        <v>8.9499999999999993</v>
      </c>
      <c r="V575" s="4">
        <v>8.1300000000000008</v>
      </c>
    </row>
    <row r="576" spans="2:22" ht="15.75" thickBot="1" x14ac:dyDescent="0.3">
      <c r="B576" s="26" t="s">
        <v>596</v>
      </c>
      <c r="C576" s="40">
        <f t="shared" ref="C576:V576" si="0">AVERAGE(C4:C575)</f>
        <v>1.0218531468531467</v>
      </c>
      <c r="D576" s="28">
        <f t="shared" si="0"/>
        <v>9.0125874125874148</v>
      </c>
      <c r="E576" s="38">
        <f t="shared" si="0"/>
        <v>4.1215034965034985</v>
      </c>
      <c r="F576" s="28">
        <f t="shared" si="0"/>
        <v>0.23059440559440555</v>
      </c>
      <c r="G576" s="38">
        <f t="shared" si="0"/>
        <v>2.1277972027972036</v>
      </c>
      <c r="H576" s="28">
        <f t="shared" si="0"/>
        <v>0.39527972027972025</v>
      </c>
      <c r="I576" s="38">
        <f t="shared" si="0"/>
        <v>0.12989510489510517</v>
      </c>
      <c r="J576" s="28">
        <f t="shared" si="0"/>
        <v>1.7818181818181824</v>
      </c>
      <c r="K576" s="38">
        <f t="shared" si="0"/>
        <v>0.56783216783216828</v>
      </c>
      <c r="L576" s="28">
        <f t="shared" si="0"/>
        <v>0.11118881118881195</v>
      </c>
      <c r="M576" s="38">
        <f t="shared" si="0"/>
        <v>0.7791958041958047</v>
      </c>
      <c r="N576" s="28">
        <f t="shared" si="0"/>
        <v>0.62027972027971989</v>
      </c>
      <c r="O576" s="38">
        <f t="shared" si="0"/>
        <v>0.10034965034965092</v>
      </c>
      <c r="P576" s="28">
        <f t="shared" si="0"/>
        <v>0.56101398601398733</v>
      </c>
      <c r="Q576" s="38">
        <f t="shared" si="0"/>
        <v>327.44653846153818</v>
      </c>
      <c r="R576" s="28">
        <f t="shared" si="0"/>
        <v>253.36833916083896</v>
      </c>
      <c r="S576" s="38">
        <f t="shared" si="0"/>
        <v>258.12585664335671</v>
      </c>
      <c r="T576" s="28">
        <f t="shared" si="0"/>
        <v>9.6789860139860124</v>
      </c>
      <c r="U576" s="38">
        <f t="shared" si="0"/>
        <v>10.625419580419592</v>
      </c>
      <c r="V576" s="28">
        <f t="shared" si="0"/>
        <v>9.464493006993008</v>
      </c>
    </row>
    <row r="577" spans="2:22" ht="15.75" thickBot="1" x14ac:dyDescent="0.3">
      <c r="B577" s="26" t="s">
        <v>597</v>
      </c>
      <c r="C577" s="40">
        <f t="shared" ref="C577:V577" si="1">MIN(C4:C575)</f>
        <v>0.1</v>
      </c>
      <c r="D577" s="28">
        <f t="shared" si="1"/>
        <v>0.8</v>
      </c>
      <c r="E577" s="38">
        <f t="shared" si="1"/>
        <v>0.5</v>
      </c>
      <c r="F577" s="28">
        <f t="shared" si="1"/>
        <v>0</v>
      </c>
      <c r="G577" s="38">
        <f t="shared" si="1"/>
        <v>0.4</v>
      </c>
      <c r="H577" s="28">
        <f t="shared" si="1"/>
        <v>0</v>
      </c>
      <c r="I577" s="38">
        <f t="shared" si="1"/>
        <v>0</v>
      </c>
      <c r="J577" s="28">
        <f t="shared" si="1"/>
        <v>0.1</v>
      </c>
      <c r="K577" s="38">
        <f t="shared" si="1"/>
        <v>0</v>
      </c>
      <c r="L577" s="28">
        <f t="shared" si="1"/>
        <v>0</v>
      </c>
      <c r="M577" s="38">
        <f t="shared" si="1"/>
        <v>0</v>
      </c>
      <c r="N577" s="28">
        <f t="shared" si="1"/>
        <v>0.1</v>
      </c>
      <c r="O577" s="38">
        <f t="shared" si="1"/>
        <v>0</v>
      </c>
      <c r="P577" s="28">
        <f t="shared" si="1"/>
        <v>0</v>
      </c>
      <c r="Q577" s="38">
        <f t="shared" si="1"/>
        <v>40.380000000000003</v>
      </c>
      <c r="R577" s="28">
        <f t="shared" si="1"/>
        <v>32.01</v>
      </c>
      <c r="S577" s="38">
        <f t="shared" si="1"/>
        <v>249.9</v>
      </c>
      <c r="T577" s="28">
        <f t="shared" si="1"/>
        <v>1.57</v>
      </c>
      <c r="U577" s="38">
        <f t="shared" si="1"/>
        <v>1.86</v>
      </c>
      <c r="V577" s="28">
        <f t="shared" si="1"/>
        <v>1.7</v>
      </c>
    </row>
    <row r="578" spans="2:22" ht="15.75" thickBot="1" x14ac:dyDescent="0.3">
      <c r="B578" s="29" t="s">
        <v>598</v>
      </c>
      <c r="C578" s="40">
        <f t="shared" ref="C578:V578" si="2">MAX(C4:C575)</f>
        <v>4.5999999999999996</v>
      </c>
      <c r="D578" s="28">
        <f t="shared" si="2"/>
        <v>19.5</v>
      </c>
      <c r="E578" s="38">
        <f t="shared" si="2"/>
        <v>26</v>
      </c>
      <c r="F578" s="28">
        <f t="shared" si="2"/>
        <v>1.7</v>
      </c>
      <c r="G578" s="38">
        <f t="shared" si="2"/>
        <v>10.6</v>
      </c>
      <c r="H578" s="28">
        <f t="shared" si="2"/>
        <v>4.5999999999999996</v>
      </c>
      <c r="I578" s="38">
        <f t="shared" si="2"/>
        <v>1.7</v>
      </c>
      <c r="J578" s="28">
        <f t="shared" si="2"/>
        <v>3.1</v>
      </c>
      <c r="K578" s="38">
        <f t="shared" si="2"/>
        <v>4.4000000000000004</v>
      </c>
      <c r="L578" s="28">
        <f t="shared" si="2"/>
        <v>0.9</v>
      </c>
      <c r="M578" s="38">
        <f t="shared" si="2"/>
        <v>1.6</v>
      </c>
      <c r="N578" s="28">
        <f t="shared" si="2"/>
        <v>3</v>
      </c>
      <c r="O578" s="38">
        <f t="shared" si="2"/>
        <v>0.5</v>
      </c>
      <c r="P578" s="28">
        <f t="shared" si="2"/>
        <v>1.4</v>
      </c>
      <c r="Q578" s="38">
        <f t="shared" si="2"/>
        <v>498.74</v>
      </c>
      <c r="R578" s="28">
        <f t="shared" si="2"/>
        <v>381.71</v>
      </c>
      <c r="S578" s="38">
        <f t="shared" si="2"/>
        <v>268.93</v>
      </c>
      <c r="T578" s="28">
        <f t="shared" si="2"/>
        <v>16.829999999999998</v>
      </c>
      <c r="U578" s="38">
        <f t="shared" si="2"/>
        <v>16.95</v>
      </c>
      <c r="V578" s="28">
        <f t="shared" si="2"/>
        <v>18.93</v>
      </c>
    </row>
    <row r="579" spans="2:22" ht="15.75" thickBot="1" x14ac:dyDescent="0.3">
      <c r="C579" s="51" t="s">
        <v>600</v>
      </c>
      <c r="D579" s="32" t="s">
        <v>601</v>
      </c>
      <c r="E579" s="52" t="s">
        <v>602</v>
      </c>
      <c r="F579" s="32" t="s">
        <v>603</v>
      </c>
      <c r="G579" s="52" t="s">
        <v>604</v>
      </c>
      <c r="H579" s="32" t="s">
        <v>605</v>
      </c>
      <c r="I579" s="52" t="s">
        <v>606</v>
      </c>
      <c r="J579" s="32" t="s">
        <v>607</v>
      </c>
      <c r="K579" s="52" t="s">
        <v>608</v>
      </c>
      <c r="L579" s="32" t="s">
        <v>609</v>
      </c>
      <c r="M579" s="52" t="s">
        <v>610</v>
      </c>
      <c r="N579" s="32" t="s">
        <v>611</v>
      </c>
      <c r="O579" s="52" t="s">
        <v>612</v>
      </c>
      <c r="P579" s="32" t="s">
        <v>613</v>
      </c>
      <c r="Q579" s="52" t="s">
        <v>1</v>
      </c>
      <c r="R579" s="32" t="s">
        <v>614</v>
      </c>
      <c r="S579" s="52" t="s">
        <v>615</v>
      </c>
      <c r="T579" s="32" t="s">
        <v>616</v>
      </c>
      <c r="U579" s="52" t="s">
        <v>617</v>
      </c>
      <c r="V579" s="32" t="s">
        <v>618</v>
      </c>
    </row>
    <row r="580" spans="2:22" ht="15.75" thickBot="1" x14ac:dyDescent="0.3">
      <c r="C580" s="53">
        <v>3</v>
      </c>
      <c r="D580" s="54">
        <v>5</v>
      </c>
      <c r="E580" s="55">
        <v>7</v>
      </c>
      <c r="F580" s="54">
        <v>9</v>
      </c>
      <c r="G580" s="55">
        <v>11</v>
      </c>
      <c r="H580" s="54">
        <v>13</v>
      </c>
      <c r="I580" s="55">
        <v>15</v>
      </c>
      <c r="J580" s="54">
        <v>17</v>
      </c>
      <c r="K580" s="55">
        <v>19</v>
      </c>
      <c r="L580" s="54">
        <v>21</v>
      </c>
      <c r="M580" s="55">
        <v>23</v>
      </c>
      <c r="N580" s="54">
        <v>25</v>
      </c>
      <c r="O580" s="55">
        <v>27</v>
      </c>
      <c r="P580" s="54">
        <v>29</v>
      </c>
    </row>
  </sheetData>
  <mergeCells count="1">
    <mergeCell ref="C2:V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79"/>
  <sheetViews>
    <sheetView showGridLines="0" zoomScale="80" zoomScaleNormal="80" workbookViewId="0">
      <selection activeCell="P591" sqref="P591"/>
    </sheetView>
  </sheetViews>
  <sheetFormatPr baseColWidth="10" defaultRowHeight="15" x14ac:dyDescent="0.25"/>
  <cols>
    <col min="1" max="1" width="2.140625" customWidth="1"/>
    <col min="2" max="2" width="23.28515625" bestFit="1" customWidth="1"/>
    <col min="3" max="17" width="13.28515625" customWidth="1"/>
    <col min="21" max="23" width="12.5703125" customWidth="1"/>
  </cols>
  <sheetData>
    <row r="1" spans="2:23" ht="15.75" thickBot="1" x14ac:dyDescent="0.3"/>
    <row r="2" spans="2:23" ht="27" thickBot="1" x14ac:dyDescent="0.3">
      <c r="B2" s="31" t="s">
        <v>642</v>
      </c>
      <c r="C2" s="140" t="s">
        <v>620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2"/>
    </row>
    <row r="3" spans="2:23" ht="15.75" thickBot="1" x14ac:dyDescent="0.3">
      <c r="B3" s="100" t="s">
        <v>0</v>
      </c>
      <c r="C3" s="101" t="s">
        <v>621</v>
      </c>
      <c r="D3" s="101" t="s">
        <v>622</v>
      </c>
      <c r="E3" s="101" t="s">
        <v>623</v>
      </c>
      <c r="F3" s="101" t="s">
        <v>624</v>
      </c>
      <c r="G3" s="101" t="s">
        <v>625</v>
      </c>
      <c r="H3" s="101" t="s">
        <v>626</v>
      </c>
      <c r="I3" s="101" t="s">
        <v>627</v>
      </c>
      <c r="J3" s="101" t="s">
        <v>628</v>
      </c>
      <c r="K3" s="101" t="s">
        <v>629</v>
      </c>
      <c r="L3" s="101" t="s">
        <v>630</v>
      </c>
      <c r="M3" s="101" t="s">
        <v>631</v>
      </c>
      <c r="N3" s="101" t="s">
        <v>632</v>
      </c>
      <c r="O3" s="101" t="s">
        <v>633</v>
      </c>
      <c r="P3" s="101" t="s">
        <v>634</v>
      </c>
      <c r="Q3" s="101" t="s">
        <v>635</v>
      </c>
      <c r="R3" s="101" t="s">
        <v>636</v>
      </c>
      <c r="S3" s="101" t="s">
        <v>637</v>
      </c>
      <c r="T3" s="101" t="s">
        <v>638</v>
      </c>
      <c r="U3" s="101" t="s">
        <v>639</v>
      </c>
      <c r="V3" s="101" t="s">
        <v>640</v>
      </c>
      <c r="W3" s="102" t="s">
        <v>641</v>
      </c>
    </row>
    <row r="4" spans="2:23" x14ac:dyDescent="0.25">
      <c r="B4" s="13" t="s">
        <v>20</v>
      </c>
      <c r="C4" s="10">
        <v>0.3</v>
      </c>
      <c r="D4" s="7">
        <v>3</v>
      </c>
      <c r="E4" s="11">
        <v>0.5</v>
      </c>
      <c r="F4" s="7">
        <v>0.2</v>
      </c>
      <c r="G4" s="11">
        <v>0.9</v>
      </c>
      <c r="H4" s="7">
        <v>0.1</v>
      </c>
      <c r="I4" s="11">
        <v>0</v>
      </c>
      <c r="J4" s="7">
        <v>0.5</v>
      </c>
      <c r="K4" s="11">
        <v>0.4</v>
      </c>
      <c r="L4" s="7">
        <v>0.1</v>
      </c>
      <c r="M4" s="11">
        <v>0.4</v>
      </c>
      <c r="N4" s="7">
        <v>0.5</v>
      </c>
      <c r="O4" s="11">
        <v>0.1</v>
      </c>
      <c r="P4" s="7">
        <v>0.3</v>
      </c>
      <c r="Q4" s="11">
        <v>0.3</v>
      </c>
      <c r="R4" s="7">
        <v>253.88</v>
      </c>
      <c r="S4" s="11">
        <v>253.4</v>
      </c>
      <c r="T4" s="7">
        <v>254.79</v>
      </c>
      <c r="U4" s="11">
        <v>3.09</v>
      </c>
      <c r="V4" s="7">
        <v>3.32</v>
      </c>
      <c r="W4" s="11">
        <v>3.26</v>
      </c>
    </row>
    <row r="5" spans="2:23" x14ac:dyDescent="0.25">
      <c r="B5" s="16" t="s">
        <v>21</v>
      </c>
      <c r="C5" s="4">
        <v>0.2</v>
      </c>
      <c r="D5" s="8">
        <v>2.5</v>
      </c>
      <c r="E5" s="14">
        <v>0.8</v>
      </c>
      <c r="F5" s="8">
        <v>0.2</v>
      </c>
      <c r="G5" s="14">
        <v>0.9</v>
      </c>
      <c r="H5" s="8">
        <v>0.2</v>
      </c>
      <c r="I5" s="14">
        <v>0</v>
      </c>
      <c r="J5" s="8">
        <v>0.6</v>
      </c>
      <c r="K5" s="14">
        <v>0.2</v>
      </c>
      <c r="L5" s="8">
        <v>0.1</v>
      </c>
      <c r="M5" s="14">
        <v>0.5</v>
      </c>
      <c r="N5" s="8">
        <v>0.1</v>
      </c>
      <c r="O5" s="14">
        <v>0.1</v>
      </c>
      <c r="P5" s="8">
        <v>0.5</v>
      </c>
      <c r="Q5" s="14">
        <v>0.3</v>
      </c>
      <c r="R5" s="8">
        <v>254.96</v>
      </c>
      <c r="S5" s="14">
        <v>254.16</v>
      </c>
      <c r="T5" s="8">
        <v>255.02</v>
      </c>
      <c r="U5" s="14">
        <v>2.89</v>
      </c>
      <c r="V5" s="8">
        <v>3.01</v>
      </c>
      <c r="W5" s="14">
        <v>2.93</v>
      </c>
    </row>
    <row r="6" spans="2:23" x14ac:dyDescent="0.25">
      <c r="B6" s="16" t="s">
        <v>22</v>
      </c>
      <c r="C6" s="4">
        <v>0.1</v>
      </c>
      <c r="D6" s="8">
        <v>2.6</v>
      </c>
      <c r="E6" s="14">
        <v>1</v>
      </c>
      <c r="F6" s="8">
        <v>0.1</v>
      </c>
      <c r="G6" s="14">
        <v>1</v>
      </c>
      <c r="H6" s="8">
        <v>0</v>
      </c>
      <c r="I6" s="14">
        <v>0.2</v>
      </c>
      <c r="J6" s="8">
        <v>0.6</v>
      </c>
      <c r="K6" s="14">
        <v>0.2</v>
      </c>
      <c r="L6" s="8">
        <v>0.1</v>
      </c>
      <c r="M6" s="14">
        <v>0.5</v>
      </c>
      <c r="N6" s="8">
        <v>0.4</v>
      </c>
      <c r="O6" s="14">
        <v>0.2</v>
      </c>
      <c r="P6" s="8">
        <v>0.5</v>
      </c>
      <c r="Q6" s="14">
        <v>0.4</v>
      </c>
      <c r="R6" s="8">
        <v>254.71</v>
      </c>
      <c r="S6" s="14">
        <v>253.62</v>
      </c>
      <c r="T6" s="8">
        <v>254.36</v>
      </c>
      <c r="U6" s="14">
        <v>2.9</v>
      </c>
      <c r="V6" s="8">
        <v>3.08</v>
      </c>
      <c r="W6" s="14">
        <v>3.15</v>
      </c>
    </row>
    <row r="7" spans="2:23" x14ac:dyDescent="0.25">
      <c r="B7" s="16" t="s">
        <v>23</v>
      </c>
      <c r="C7" s="4">
        <v>0.1</v>
      </c>
      <c r="D7" s="8">
        <v>2.6</v>
      </c>
      <c r="E7" s="14">
        <v>1</v>
      </c>
      <c r="F7" s="8">
        <v>0.2</v>
      </c>
      <c r="G7" s="14">
        <v>1</v>
      </c>
      <c r="H7" s="8">
        <v>0.1</v>
      </c>
      <c r="I7" s="14">
        <v>0.1</v>
      </c>
      <c r="J7" s="8">
        <v>0.6</v>
      </c>
      <c r="K7" s="14">
        <v>0.3</v>
      </c>
      <c r="L7" s="8">
        <v>0.1</v>
      </c>
      <c r="M7" s="14">
        <v>0.4</v>
      </c>
      <c r="N7" s="8">
        <v>0.4</v>
      </c>
      <c r="O7" s="14">
        <v>0.3</v>
      </c>
      <c r="P7" s="8">
        <v>0.4</v>
      </c>
      <c r="Q7" s="14">
        <v>0.3</v>
      </c>
      <c r="R7" s="8">
        <v>254.02</v>
      </c>
      <c r="S7" s="14">
        <v>253.34</v>
      </c>
      <c r="T7" s="8">
        <v>254.34</v>
      </c>
      <c r="U7" s="14">
        <v>2.93</v>
      </c>
      <c r="V7" s="8">
        <v>3.04</v>
      </c>
      <c r="W7" s="14">
        <v>3.06</v>
      </c>
    </row>
    <row r="8" spans="2:23" x14ac:dyDescent="0.25">
      <c r="B8" s="16" t="s">
        <v>24</v>
      </c>
      <c r="C8" s="4">
        <v>0.2</v>
      </c>
      <c r="D8" s="8">
        <v>2.7</v>
      </c>
      <c r="E8" s="14">
        <v>0.8</v>
      </c>
      <c r="F8" s="8">
        <v>0.2</v>
      </c>
      <c r="G8" s="14">
        <v>1.1000000000000001</v>
      </c>
      <c r="H8" s="8">
        <v>0.1</v>
      </c>
      <c r="I8" s="14">
        <v>0.1</v>
      </c>
      <c r="J8" s="8">
        <v>0.7</v>
      </c>
      <c r="K8" s="14">
        <v>0.1</v>
      </c>
      <c r="L8" s="8">
        <v>0.1</v>
      </c>
      <c r="M8" s="14">
        <v>0.5</v>
      </c>
      <c r="N8" s="8">
        <v>0.2</v>
      </c>
      <c r="O8" s="14">
        <v>0.1</v>
      </c>
      <c r="P8" s="8">
        <v>0.5</v>
      </c>
      <c r="Q8" s="14">
        <v>0.3</v>
      </c>
      <c r="R8" s="8">
        <v>254.16</v>
      </c>
      <c r="S8" s="14">
        <v>253.38</v>
      </c>
      <c r="T8" s="8">
        <v>254.15</v>
      </c>
      <c r="U8" s="14">
        <v>2.93</v>
      </c>
      <c r="V8" s="8">
        <v>3.09</v>
      </c>
      <c r="W8" s="14">
        <v>3.14</v>
      </c>
    </row>
    <row r="9" spans="2:23" x14ac:dyDescent="0.25">
      <c r="B9" s="16" t="s">
        <v>25</v>
      </c>
      <c r="C9" s="4">
        <v>0.2</v>
      </c>
      <c r="D9" s="8">
        <v>2.4</v>
      </c>
      <c r="E9" s="14">
        <v>0.6</v>
      </c>
      <c r="F9" s="8">
        <v>0.2</v>
      </c>
      <c r="G9" s="14">
        <v>1</v>
      </c>
      <c r="H9" s="8">
        <v>0.2</v>
      </c>
      <c r="I9" s="14">
        <v>0.2</v>
      </c>
      <c r="J9" s="8">
        <v>0.5</v>
      </c>
      <c r="K9" s="14">
        <v>0.2</v>
      </c>
      <c r="L9" s="8">
        <v>0.1</v>
      </c>
      <c r="M9" s="14">
        <v>0.3</v>
      </c>
      <c r="N9" s="8">
        <v>0.1</v>
      </c>
      <c r="O9" s="14">
        <v>0.1</v>
      </c>
      <c r="P9" s="8">
        <v>0.1</v>
      </c>
      <c r="Q9" s="14">
        <v>0.2</v>
      </c>
      <c r="R9" s="8">
        <v>254.65</v>
      </c>
      <c r="S9" s="14">
        <v>253.54</v>
      </c>
      <c r="T9" s="8">
        <v>254.99</v>
      </c>
      <c r="U9" s="14">
        <v>2.69</v>
      </c>
      <c r="V9" s="8">
        <v>2.75</v>
      </c>
      <c r="W9" s="14">
        <v>2.7</v>
      </c>
    </row>
    <row r="10" spans="2:23" x14ac:dyDescent="0.25">
      <c r="B10" s="16" t="s">
        <v>26</v>
      </c>
      <c r="C10" s="4">
        <v>0.2</v>
      </c>
      <c r="D10" s="8">
        <v>2.5</v>
      </c>
      <c r="E10" s="14">
        <v>0.8</v>
      </c>
      <c r="F10" s="8">
        <v>0.2</v>
      </c>
      <c r="G10" s="14">
        <v>1</v>
      </c>
      <c r="H10" s="8">
        <v>0.1</v>
      </c>
      <c r="I10" s="14">
        <v>0.2</v>
      </c>
      <c r="J10" s="8">
        <v>0.6</v>
      </c>
      <c r="K10" s="14">
        <v>0.3</v>
      </c>
      <c r="L10" s="8">
        <v>0.2</v>
      </c>
      <c r="M10" s="14">
        <v>0.3</v>
      </c>
      <c r="N10" s="8">
        <v>0.5</v>
      </c>
      <c r="O10" s="14">
        <v>0.3</v>
      </c>
      <c r="P10" s="8">
        <v>0.1</v>
      </c>
      <c r="Q10" s="14">
        <v>0.5</v>
      </c>
      <c r="R10" s="8">
        <v>254.62</v>
      </c>
      <c r="S10" s="14">
        <v>253.81</v>
      </c>
      <c r="T10" s="8">
        <v>255.16</v>
      </c>
      <c r="U10" s="14">
        <v>2.75</v>
      </c>
      <c r="V10" s="8">
        <v>2.93</v>
      </c>
      <c r="W10" s="14">
        <v>2.95</v>
      </c>
    </row>
    <row r="11" spans="2:23" x14ac:dyDescent="0.25">
      <c r="B11" s="16" t="s">
        <v>27</v>
      </c>
      <c r="C11" s="4">
        <v>0.4</v>
      </c>
      <c r="D11" s="8">
        <v>2.5</v>
      </c>
      <c r="E11" s="14">
        <v>0.8</v>
      </c>
      <c r="F11" s="8">
        <v>0.2</v>
      </c>
      <c r="G11" s="14">
        <v>0.9</v>
      </c>
      <c r="H11" s="8">
        <v>0.2</v>
      </c>
      <c r="I11" s="14">
        <v>0.3</v>
      </c>
      <c r="J11" s="8">
        <v>0.4</v>
      </c>
      <c r="K11" s="14">
        <v>0.3</v>
      </c>
      <c r="L11" s="8">
        <v>0.2</v>
      </c>
      <c r="M11" s="14">
        <v>0.2</v>
      </c>
      <c r="N11" s="8">
        <v>0.4</v>
      </c>
      <c r="O11" s="14">
        <v>0.1</v>
      </c>
      <c r="P11" s="8">
        <v>0.1</v>
      </c>
      <c r="Q11" s="14">
        <v>0.3</v>
      </c>
      <c r="R11" s="8">
        <v>255.09</v>
      </c>
      <c r="S11" s="14">
        <v>253.98</v>
      </c>
      <c r="T11" s="8">
        <v>255.47</v>
      </c>
      <c r="U11" s="14">
        <v>2.78</v>
      </c>
      <c r="V11" s="8">
        <v>2.85</v>
      </c>
      <c r="W11" s="14">
        <v>2.95</v>
      </c>
    </row>
    <row r="12" spans="2:23" x14ac:dyDescent="0.25">
      <c r="B12" s="16" t="s">
        <v>28</v>
      </c>
      <c r="C12" s="4">
        <v>0.4</v>
      </c>
      <c r="D12" s="8">
        <v>2.7</v>
      </c>
      <c r="E12" s="14">
        <v>0.6</v>
      </c>
      <c r="F12" s="8">
        <v>0.3</v>
      </c>
      <c r="G12" s="14">
        <v>0.9</v>
      </c>
      <c r="H12" s="8">
        <v>0.1</v>
      </c>
      <c r="I12" s="14">
        <v>0.3</v>
      </c>
      <c r="J12" s="8">
        <v>0.4</v>
      </c>
      <c r="K12" s="14">
        <v>0.1</v>
      </c>
      <c r="L12" s="8">
        <v>0.2</v>
      </c>
      <c r="M12" s="14">
        <v>0.4</v>
      </c>
      <c r="N12" s="8">
        <v>0.2</v>
      </c>
      <c r="O12" s="14">
        <v>0.2</v>
      </c>
      <c r="P12" s="8">
        <v>0.4</v>
      </c>
      <c r="Q12" s="14">
        <v>0.1</v>
      </c>
      <c r="R12" s="8">
        <v>256.76</v>
      </c>
      <c r="S12" s="14">
        <v>255.19</v>
      </c>
      <c r="T12" s="8">
        <v>256.97000000000003</v>
      </c>
      <c r="U12" s="14">
        <v>2.97</v>
      </c>
      <c r="V12" s="8">
        <v>2.96</v>
      </c>
      <c r="W12" s="14">
        <v>2.9</v>
      </c>
    </row>
    <row r="13" spans="2:23" x14ac:dyDescent="0.25">
      <c r="B13" s="16" t="s">
        <v>29</v>
      </c>
      <c r="C13" s="4">
        <v>0.2</v>
      </c>
      <c r="D13" s="8">
        <v>2.7</v>
      </c>
      <c r="E13" s="14">
        <v>0.6</v>
      </c>
      <c r="F13" s="8">
        <v>0.1</v>
      </c>
      <c r="G13" s="14">
        <v>0.9</v>
      </c>
      <c r="H13" s="8">
        <v>0.2</v>
      </c>
      <c r="I13" s="14">
        <v>0.1</v>
      </c>
      <c r="J13" s="8">
        <v>0.5</v>
      </c>
      <c r="K13" s="14">
        <v>0.3</v>
      </c>
      <c r="L13" s="8">
        <v>0.1</v>
      </c>
      <c r="M13" s="14">
        <v>0.2</v>
      </c>
      <c r="N13" s="8">
        <v>0.3</v>
      </c>
      <c r="O13" s="14">
        <v>0.1</v>
      </c>
      <c r="P13" s="8">
        <v>0.2</v>
      </c>
      <c r="Q13" s="14">
        <v>0.3</v>
      </c>
      <c r="R13" s="8">
        <v>256.02</v>
      </c>
      <c r="S13" s="14">
        <v>255</v>
      </c>
      <c r="T13" s="8">
        <v>256.44</v>
      </c>
      <c r="U13" s="14">
        <v>2.77</v>
      </c>
      <c r="V13" s="8">
        <v>2.93</v>
      </c>
      <c r="W13" s="14">
        <v>2.95</v>
      </c>
    </row>
    <row r="14" spans="2:23" x14ac:dyDescent="0.25">
      <c r="B14" s="16" t="s">
        <v>30</v>
      </c>
      <c r="C14" s="4">
        <v>0.3</v>
      </c>
      <c r="D14" s="8">
        <v>2.5</v>
      </c>
      <c r="E14" s="14">
        <v>0.8</v>
      </c>
      <c r="F14" s="8">
        <v>0.2</v>
      </c>
      <c r="G14" s="14">
        <v>0.8</v>
      </c>
      <c r="H14" s="8">
        <v>0.1</v>
      </c>
      <c r="I14" s="14">
        <v>0.1</v>
      </c>
      <c r="J14" s="8">
        <v>0.6</v>
      </c>
      <c r="K14" s="14">
        <v>0.3</v>
      </c>
      <c r="L14" s="8">
        <v>0.1</v>
      </c>
      <c r="M14" s="14">
        <v>0.1</v>
      </c>
      <c r="N14" s="8">
        <v>0.3</v>
      </c>
      <c r="O14" s="14">
        <v>0.1</v>
      </c>
      <c r="P14" s="8">
        <v>0.3</v>
      </c>
      <c r="Q14" s="14">
        <v>0.4</v>
      </c>
      <c r="R14" s="8">
        <v>257.58</v>
      </c>
      <c r="S14" s="14">
        <v>255.97</v>
      </c>
      <c r="T14" s="8">
        <v>257.70999999999998</v>
      </c>
      <c r="U14" s="14">
        <v>2.82</v>
      </c>
      <c r="V14" s="8">
        <v>2.97</v>
      </c>
      <c r="W14" s="14">
        <v>2.93</v>
      </c>
    </row>
    <row r="15" spans="2:23" x14ac:dyDescent="0.25">
      <c r="B15" s="16" t="s">
        <v>31</v>
      </c>
      <c r="C15" s="4">
        <v>0.2</v>
      </c>
      <c r="D15" s="8">
        <v>2.7</v>
      </c>
      <c r="E15" s="14">
        <v>0.6</v>
      </c>
      <c r="F15" s="8">
        <v>0.1</v>
      </c>
      <c r="G15" s="14">
        <v>1</v>
      </c>
      <c r="H15" s="8">
        <v>0.1</v>
      </c>
      <c r="I15" s="14">
        <v>0.2</v>
      </c>
      <c r="J15" s="8">
        <v>0.7</v>
      </c>
      <c r="K15" s="14">
        <v>0.2</v>
      </c>
      <c r="L15" s="8">
        <v>0.3</v>
      </c>
      <c r="M15" s="14">
        <v>0.4</v>
      </c>
      <c r="N15" s="8">
        <v>0.2</v>
      </c>
      <c r="O15" s="14">
        <v>0.2</v>
      </c>
      <c r="P15" s="8">
        <v>0.3</v>
      </c>
      <c r="Q15" s="14">
        <v>0</v>
      </c>
      <c r="R15" s="8">
        <v>258.39</v>
      </c>
      <c r="S15" s="14">
        <v>256.70999999999998</v>
      </c>
      <c r="T15" s="8">
        <v>258.52999999999997</v>
      </c>
      <c r="U15" s="14">
        <v>2.8</v>
      </c>
      <c r="V15" s="8">
        <v>2.97</v>
      </c>
      <c r="W15" s="14">
        <v>2.91</v>
      </c>
    </row>
    <row r="16" spans="2:23" x14ac:dyDescent="0.25">
      <c r="B16" s="16" t="s">
        <v>32</v>
      </c>
      <c r="C16" s="4">
        <v>0.2</v>
      </c>
      <c r="D16" s="8">
        <v>2.2000000000000002</v>
      </c>
      <c r="E16" s="14">
        <v>0.7</v>
      </c>
      <c r="F16" s="8">
        <v>0.3</v>
      </c>
      <c r="G16" s="14">
        <v>1</v>
      </c>
      <c r="H16" s="8">
        <v>0.2</v>
      </c>
      <c r="I16" s="14">
        <v>0.2</v>
      </c>
      <c r="J16" s="8">
        <v>0.7</v>
      </c>
      <c r="K16" s="14">
        <v>0.2</v>
      </c>
      <c r="L16" s="8">
        <v>0.2</v>
      </c>
      <c r="M16" s="14">
        <v>0.5</v>
      </c>
      <c r="N16" s="8">
        <v>0.4</v>
      </c>
      <c r="O16" s="14">
        <v>0.2</v>
      </c>
      <c r="P16" s="8">
        <v>0.5</v>
      </c>
      <c r="Q16" s="14">
        <v>0.3</v>
      </c>
      <c r="R16" s="8">
        <v>258.56</v>
      </c>
      <c r="S16" s="14">
        <v>258.02</v>
      </c>
      <c r="T16" s="8">
        <v>259.32</v>
      </c>
      <c r="U16" s="14">
        <v>2.78</v>
      </c>
      <c r="V16" s="8">
        <v>2.77</v>
      </c>
      <c r="W16" s="14">
        <v>2.76</v>
      </c>
    </row>
    <row r="17" spans="2:23" x14ac:dyDescent="0.25">
      <c r="B17" s="16" t="s">
        <v>33</v>
      </c>
      <c r="C17" s="4">
        <v>0.2</v>
      </c>
      <c r="D17" s="8">
        <v>2.8</v>
      </c>
      <c r="E17" s="14">
        <v>0.6</v>
      </c>
      <c r="F17" s="8">
        <v>0.2</v>
      </c>
      <c r="G17" s="14">
        <v>0.8</v>
      </c>
      <c r="H17" s="8">
        <v>0.2</v>
      </c>
      <c r="I17" s="14">
        <v>0.2</v>
      </c>
      <c r="J17" s="8">
        <v>0.5</v>
      </c>
      <c r="K17" s="14">
        <v>0.2</v>
      </c>
      <c r="L17" s="8">
        <v>0.3</v>
      </c>
      <c r="M17" s="14">
        <v>0.3</v>
      </c>
      <c r="N17" s="8">
        <v>0.5</v>
      </c>
      <c r="O17" s="14">
        <v>0.3</v>
      </c>
      <c r="P17" s="8">
        <v>0.1</v>
      </c>
      <c r="Q17" s="14">
        <v>0.3</v>
      </c>
      <c r="R17" s="8">
        <v>256.93</v>
      </c>
      <c r="S17" s="14">
        <v>256.58</v>
      </c>
      <c r="T17" s="8">
        <v>257.82</v>
      </c>
      <c r="U17" s="14">
        <v>2.95</v>
      </c>
      <c r="V17" s="8">
        <v>3.06</v>
      </c>
      <c r="W17" s="14">
        <v>3.04</v>
      </c>
    </row>
    <row r="18" spans="2:23" x14ac:dyDescent="0.25">
      <c r="B18" s="16" t="s">
        <v>34</v>
      </c>
      <c r="C18" s="4">
        <v>0.4</v>
      </c>
      <c r="D18" s="8">
        <v>2.8</v>
      </c>
      <c r="E18" s="14">
        <v>0.6</v>
      </c>
      <c r="F18" s="8">
        <v>0.3</v>
      </c>
      <c r="G18" s="14">
        <v>1</v>
      </c>
      <c r="H18" s="8">
        <v>0.3</v>
      </c>
      <c r="I18" s="14">
        <v>0.3</v>
      </c>
      <c r="J18" s="8">
        <v>0.5</v>
      </c>
      <c r="K18" s="14">
        <v>0.1</v>
      </c>
      <c r="L18" s="8">
        <v>0</v>
      </c>
      <c r="M18" s="14">
        <v>0.3</v>
      </c>
      <c r="N18" s="8">
        <v>0.4</v>
      </c>
      <c r="O18" s="14">
        <v>0.1</v>
      </c>
      <c r="P18" s="8">
        <v>0.2</v>
      </c>
      <c r="Q18" s="14">
        <v>0.2</v>
      </c>
      <c r="R18" s="8">
        <v>257.38</v>
      </c>
      <c r="S18" s="14">
        <v>256.17</v>
      </c>
      <c r="T18" s="8">
        <v>257.93</v>
      </c>
      <c r="U18" s="14">
        <v>2.9</v>
      </c>
      <c r="V18" s="8">
        <v>3.05</v>
      </c>
      <c r="W18" s="14">
        <v>3.01</v>
      </c>
    </row>
    <row r="19" spans="2:23" x14ac:dyDescent="0.25">
      <c r="B19" s="16" t="s">
        <v>35</v>
      </c>
      <c r="C19" s="4">
        <v>0.1</v>
      </c>
      <c r="D19" s="8">
        <v>2.2999999999999998</v>
      </c>
      <c r="E19" s="14">
        <v>0.9</v>
      </c>
      <c r="F19" s="8">
        <v>0.1</v>
      </c>
      <c r="G19" s="14">
        <v>1</v>
      </c>
      <c r="H19" s="8">
        <v>0.1</v>
      </c>
      <c r="I19" s="14">
        <v>0</v>
      </c>
      <c r="J19" s="8">
        <v>0.7</v>
      </c>
      <c r="K19" s="14">
        <v>0.1</v>
      </c>
      <c r="L19" s="8">
        <v>0.1</v>
      </c>
      <c r="M19" s="14">
        <v>0.5</v>
      </c>
      <c r="N19" s="8">
        <v>0.2</v>
      </c>
      <c r="O19" s="14">
        <v>0</v>
      </c>
      <c r="P19" s="8">
        <v>0.4</v>
      </c>
      <c r="Q19" s="14">
        <v>0</v>
      </c>
      <c r="R19" s="8">
        <v>258.63</v>
      </c>
      <c r="S19" s="14">
        <v>258.12</v>
      </c>
      <c r="T19" s="8">
        <v>259.26</v>
      </c>
      <c r="U19" s="14">
        <v>2.73</v>
      </c>
      <c r="V19" s="8">
        <v>2.83</v>
      </c>
      <c r="W19" s="14">
        <v>2.97</v>
      </c>
    </row>
    <row r="20" spans="2:23" x14ac:dyDescent="0.25">
      <c r="B20" s="16" t="s">
        <v>36</v>
      </c>
      <c r="C20" s="4">
        <v>0.1</v>
      </c>
      <c r="D20" s="8">
        <v>2.2999999999999998</v>
      </c>
      <c r="E20" s="14">
        <v>0.5</v>
      </c>
      <c r="F20" s="8">
        <v>0.1</v>
      </c>
      <c r="G20" s="14">
        <v>1</v>
      </c>
      <c r="H20" s="8">
        <v>0.2</v>
      </c>
      <c r="I20" s="14">
        <v>0.1</v>
      </c>
      <c r="J20" s="8">
        <v>0.5</v>
      </c>
      <c r="K20" s="14">
        <v>0.2</v>
      </c>
      <c r="L20" s="8">
        <v>0.2</v>
      </c>
      <c r="M20" s="14">
        <v>0.4</v>
      </c>
      <c r="N20" s="8">
        <v>0.4</v>
      </c>
      <c r="O20" s="14">
        <v>0.1</v>
      </c>
      <c r="P20" s="8">
        <v>0.3</v>
      </c>
      <c r="Q20" s="14">
        <v>0.2</v>
      </c>
      <c r="R20" s="8">
        <v>259.25</v>
      </c>
      <c r="S20" s="14">
        <v>258.20999999999998</v>
      </c>
      <c r="T20" s="8">
        <v>259.47000000000003</v>
      </c>
      <c r="U20" s="14">
        <v>2.63</v>
      </c>
      <c r="V20" s="8">
        <v>2.75</v>
      </c>
      <c r="W20" s="14">
        <v>2.69</v>
      </c>
    </row>
    <row r="21" spans="2:23" x14ac:dyDescent="0.25">
      <c r="B21" s="16" t="s">
        <v>37</v>
      </c>
      <c r="C21" s="4">
        <v>0.2</v>
      </c>
      <c r="D21" s="8">
        <v>2.6</v>
      </c>
      <c r="E21" s="14">
        <v>0.6</v>
      </c>
      <c r="F21" s="8">
        <v>0.1</v>
      </c>
      <c r="G21" s="14">
        <v>0.9</v>
      </c>
      <c r="H21" s="8">
        <v>0.1</v>
      </c>
      <c r="I21" s="14">
        <v>0.1</v>
      </c>
      <c r="J21" s="8">
        <v>0.6</v>
      </c>
      <c r="K21" s="14">
        <v>0.3</v>
      </c>
      <c r="L21" s="8">
        <v>0.1</v>
      </c>
      <c r="M21" s="14">
        <v>0.3</v>
      </c>
      <c r="N21" s="8">
        <v>0.3</v>
      </c>
      <c r="O21" s="14">
        <v>0.1</v>
      </c>
      <c r="P21" s="8">
        <v>0.2</v>
      </c>
      <c r="Q21" s="14">
        <v>0.1</v>
      </c>
      <c r="R21" s="8">
        <v>258.83999999999997</v>
      </c>
      <c r="S21" s="14">
        <v>258.08999999999997</v>
      </c>
      <c r="T21" s="8">
        <v>259.01</v>
      </c>
      <c r="U21" s="14">
        <v>2.75</v>
      </c>
      <c r="V21" s="8">
        <v>2.9</v>
      </c>
      <c r="W21" s="14">
        <v>3</v>
      </c>
    </row>
    <row r="22" spans="2:23" x14ac:dyDescent="0.25">
      <c r="B22" s="16" t="s">
        <v>38</v>
      </c>
      <c r="C22" s="4">
        <v>0.4</v>
      </c>
      <c r="D22" s="8">
        <v>2.5</v>
      </c>
      <c r="E22" s="14">
        <v>0.6</v>
      </c>
      <c r="F22" s="8">
        <v>0.1</v>
      </c>
      <c r="G22" s="14">
        <v>1</v>
      </c>
      <c r="H22" s="8">
        <v>0.1</v>
      </c>
      <c r="I22" s="14">
        <v>0.3</v>
      </c>
      <c r="J22" s="8">
        <v>0.7</v>
      </c>
      <c r="K22" s="14">
        <v>0.1</v>
      </c>
      <c r="L22" s="8">
        <v>0.2</v>
      </c>
      <c r="M22" s="14">
        <v>0.5</v>
      </c>
      <c r="N22" s="8">
        <v>0.2</v>
      </c>
      <c r="O22" s="14">
        <v>0.2</v>
      </c>
      <c r="P22" s="8">
        <v>0.4</v>
      </c>
      <c r="Q22" s="14">
        <v>0.3</v>
      </c>
      <c r="R22" s="8">
        <v>259.94</v>
      </c>
      <c r="S22" s="14">
        <v>258.48</v>
      </c>
      <c r="T22" s="8">
        <v>260.35000000000002</v>
      </c>
      <c r="U22" s="14">
        <v>2.7</v>
      </c>
      <c r="V22" s="8">
        <v>3</v>
      </c>
      <c r="W22" s="14">
        <v>2.73</v>
      </c>
    </row>
    <row r="23" spans="2:23" x14ac:dyDescent="0.25">
      <c r="B23" s="16" t="s">
        <v>39</v>
      </c>
      <c r="C23" s="4">
        <v>0.1</v>
      </c>
      <c r="D23" s="8">
        <v>2.4</v>
      </c>
      <c r="E23" s="14">
        <v>0.5</v>
      </c>
      <c r="F23" s="8">
        <v>0.1</v>
      </c>
      <c r="G23" s="14">
        <v>1</v>
      </c>
      <c r="H23" s="8">
        <v>0.1</v>
      </c>
      <c r="I23" s="14">
        <v>0.2</v>
      </c>
      <c r="J23" s="8">
        <v>0.7</v>
      </c>
      <c r="K23" s="14">
        <v>0.3</v>
      </c>
      <c r="L23" s="8">
        <v>0.2</v>
      </c>
      <c r="M23" s="14">
        <v>0.3</v>
      </c>
      <c r="N23" s="8">
        <v>0.3</v>
      </c>
      <c r="O23" s="14">
        <v>0.1</v>
      </c>
      <c r="P23" s="8">
        <v>0.3</v>
      </c>
      <c r="Q23" s="14">
        <v>0.2</v>
      </c>
      <c r="R23" s="8">
        <v>258.04000000000002</v>
      </c>
      <c r="S23" s="14">
        <v>257.43</v>
      </c>
      <c r="T23" s="8">
        <v>258.73</v>
      </c>
      <c r="U23" s="14">
        <v>2.63</v>
      </c>
      <c r="V23" s="8">
        <v>2.69</v>
      </c>
      <c r="W23" s="14">
        <v>2.74</v>
      </c>
    </row>
    <row r="24" spans="2:23" x14ac:dyDescent="0.25">
      <c r="B24" s="16" t="s">
        <v>40</v>
      </c>
      <c r="C24" s="4">
        <v>0.2</v>
      </c>
      <c r="D24" s="8">
        <v>2.1</v>
      </c>
      <c r="E24" s="14">
        <v>0.9</v>
      </c>
      <c r="F24" s="8">
        <v>0</v>
      </c>
      <c r="G24" s="14">
        <v>1</v>
      </c>
      <c r="H24" s="8">
        <v>0.1</v>
      </c>
      <c r="I24" s="14">
        <v>0</v>
      </c>
      <c r="J24" s="8">
        <v>0.7</v>
      </c>
      <c r="K24" s="14">
        <v>0.1</v>
      </c>
      <c r="L24" s="8">
        <v>0.1</v>
      </c>
      <c r="M24" s="14">
        <v>0.5</v>
      </c>
      <c r="N24" s="8">
        <v>0.2</v>
      </c>
      <c r="O24" s="14">
        <v>0</v>
      </c>
      <c r="P24" s="8">
        <v>0.4</v>
      </c>
      <c r="Q24" s="14">
        <v>0.2</v>
      </c>
      <c r="R24" s="8">
        <v>259.13</v>
      </c>
      <c r="S24" s="14">
        <v>258.07</v>
      </c>
      <c r="T24" s="8">
        <v>259.13</v>
      </c>
      <c r="U24" s="14">
        <v>2.58</v>
      </c>
      <c r="V24" s="8">
        <v>2.63</v>
      </c>
      <c r="W24" s="14">
        <v>2.66</v>
      </c>
    </row>
    <row r="25" spans="2:23" x14ac:dyDescent="0.25">
      <c r="B25" s="16" t="s">
        <v>41</v>
      </c>
      <c r="C25" s="4">
        <v>0.2</v>
      </c>
      <c r="D25" s="8">
        <v>2.4</v>
      </c>
      <c r="E25" s="14">
        <v>0.6</v>
      </c>
      <c r="F25" s="8">
        <v>0</v>
      </c>
      <c r="G25" s="14">
        <v>0.8</v>
      </c>
      <c r="H25" s="8">
        <v>0.2</v>
      </c>
      <c r="I25" s="14">
        <v>0</v>
      </c>
      <c r="J25" s="8">
        <v>0.4</v>
      </c>
      <c r="K25" s="14">
        <v>0.2</v>
      </c>
      <c r="L25" s="8">
        <v>0.2</v>
      </c>
      <c r="M25" s="14">
        <v>0.2</v>
      </c>
      <c r="N25" s="8">
        <v>0.4</v>
      </c>
      <c r="O25" s="14">
        <v>0.1</v>
      </c>
      <c r="P25" s="8">
        <v>0.1</v>
      </c>
      <c r="Q25" s="14">
        <v>0.3</v>
      </c>
      <c r="R25" s="8">
        <v>259.31</v>
      </c>
      <c r="S25" s="14">
        <v>258.08999999999997</v>
      </c>
      <c r="T25" s="8">
        <v>259.66000000000003</v>
      </c>
      <c r="U25" s="14">
        <v>2.69</v>
      </c>
      <c r="V25" s="8">
        <v>2.73</v>
      </c>
      <c r="W25" s="14">
        <v>2.69</v>
      </c>
    </row>
    <row r="26" spans="2:23" x14ac:dyDescent="0.25">
      <c r="B26" s="16" t="s">
        <v>42</v>
      </c>
      <c r="C26" s="4">
        <v>0.1</v>
      </c>
      <c r="D26" s="8">
        <v>2.4</v>
      </c>
      <c r="E26" s="14">
        <v>0.6</v>
      </c>
      <c r="F26" s="8">
        <v>0</v>
      </c>
      <c r="G26" s="14">
        <v>0.9</v>
      </c>
      <c r="H26" s="8">
        <v>0.1</v>
      </c>
      <c r="I26" s="14">
        <v>0.1</v>
      </c>
      <c r="J26" s="8">
        <v>0.7</v>
      </c>
      <c r="K26" s="14">
        <v>0.1</v>
      </c>
      <c r="L26" s="8">
        <v>0.2</v>
      </c>
      <c r="M26" s="14">
        <v>0.5</v>
      </c>
      <c r="N26" s="8">
        <v>0.2</v>
      </c>
      <c r="O26" s="14">
        <v>0.2</v>
      </c>
      <c r="P26" s="8">
        <v>0.6</v>
      </c>
      <c r="Q26" s="14">
        <v>0.1</v>
      </c>
      <c r="R26" s="8">
        <v>259.18</v>
      </c>
      <c r="S26" s="14">
        <v>257.82</v>
      </c>
      <c r="T26" s="8">
        <v>258.77</v>
      </c>
      <c r="U26" s="14">
        <v>2.61</v>
      </c>
      <c r="V26" s="8">
        <v>2.66</v>
      </c>
      <c r="W26" s="14">
        <v>2.75</v>
      </c>
    </row>
    <row r="27" spans="2:23" x14ac:dyDescent="0.25">
      <c r="B27" s="16" t="s">
        <v>43</v>
      </c>
      <c r="C27" s="4">
        <v>0.1</v>
      </c>
      <c r="D27" s="8">
        <v>1.8</v>
      </c>
      <c r="E27" s="14">
        <v>0.5</v>
      </c>
      <c r="F27" s="8">
        <v>0.1</v>
      </c>
      <c r="G27" s="14">
        <v>0.9</v>
      </c>
      <c r="H27" s="8">
        <v>0.2</v>
      </c>
      <c r="I27" s="14">
        <v>0</v>
      </c>
      <c r="J27" s="8">
        <v>0.7</v>
      </c>
      <c r="K27" s="14">
        <v>0.1</v>
      </c>
      <c r="L27" s="8">
        <v>0.1</v>
      </c>
      <c r="M27" s="14">
        <v>0.4</v>
      </c>
      <c r="N27" s="8">
        <v>0.2</v>
      </c>
      <c r="O27" s="14">
        <v>0</v>
      </c>
      <c r="P27" s="8">
        <v>0.4</v>
      </c>
      <c r="Q27" s="14">
        <v>0.2</v>
      </c>
      <c r="R27" s="8">
        <v>259.66000000000003</v>
      </c>
      <c r="S27" s="14">
        <v>258.52</v>
      </c>
      <c r="T27" s="8">
        <v>259.29000000000002</v>
      </c>
      <c r="U27" s="14">
        <v>2.36</v>
      </c>
      <c r="V27" s="8">
        <v>2.4700000000000002</v>
      </c>
      <c r="W27" s="14">
        <v>2.54</v>
      </c>
    </row>
    <row r="28" spans="2:23" x14ac:dyDescent="0.25">
      <c r="B28" s="16" t="s">
        <v>44</v>
      </c>
      <c r="C28" s="4">
        <v>0.1</v>
      </c>
      <c r="D28" s="8">
        <v>2.1</v>
      </c>
      <c r="E28" s="14">
        <v>0.5</v>
      </c>
      <c r="F28" s="8">
        <v>0.1</v>
      </c>
      <c r="G28" s="14">
        <v>0.9</v>
      </c>
      <c r="H28" s="8">
        <v>0.2</v>
      </c>
      <c r="I28" s="14">
        <v>0.1</v>
      </c>
      <c r="J28" s="8">
        <v>0.7</v>
      </c>
      <c r="K28" s="14">
        <v>0.3</v>
      </c>
      <c r="L28" s="8">
        <v>0.1</v>
      </c>
      <c r="M28" s="14">
        <v>0.5</v>
      </c>
      <c r="N28" s="8">
        <v>0.4</v>
      </c>
      <c r="O28" s="14">
        <v>0.1</v>
      </c>
      <c r="P28" s="8">
        <v>0.3</v>
      </c>
      <c r="Q28" s="14">
        <v>0.2</v>
      </c>
      <c r="R28" s="8">
        <v>258.92</v>
      </c>
      <c r="S28" s="14">
        <v>258.75</v>
      </c>
      <c r="T28" s="8">
        <v>259.88</v>
      </c>
      <c r="U28" s="14">
        <v>2.4</v>
      </c>
      <c r="V28" s="8">
        <v>2.44</v>
      </c>
      <c r="W28" s="14">
        <v>2.4900000000000002</v>
      </c>
    </row>
    <row r="29" spans="2:23" x14ac:dyDescent="0.25">
      <c r="B29" s="16" t="s">
        <v>45</v>
      </c>
      <c r="C29" s="4">
        <v>0.1</v>
      </c>
      <c r="D29" s="8">
        <v>1.9</v>
      </c>
      <c r="E29" s="14">
        <v>0.5</v>
      </c>
      <c r="F29" s="8">
        <v>0.1</v>
      </c>
      <c r="G29" s="14">
        <v>0.9</v>
      </c>
      <c r="H29" s="8">
        <v>0.1</v>
      </c>
      <c r="I29" s="14">
        <v>0.1</v>
      </c>
      <c r="J29" s="8">
        <v>0.7</v>
      </c>
      <c r="K29" s="14">
        <v>0.3</v>
      </c>
      <c r="L29" s="8">
        <v>0.1</v>
      </c>
      <c r="M29" s="14">
        <v>0.4</v>
      </c>
      <c r="N29" s="8">
        <v>0.4</v>
      </c>
      <c r="O29" s="14">
        <v>0</v>
      </c>
      <c r="P29" s="8">
        <v>0.1</v>
      </c>
      <c r="Q29" s="14">
        <v>0.4</v>
      </c>
      <c r="R29" s="8">
        <v>259.11</v>
      </c>
      <c r="S29" s="14">
        <v>258.13</v>
      </c>
      <c r="T29" s="8">
        <v>259.14</v>
      </c>
      <c r="U29" s="14">
        <v>2.4300000000000002</v>
      </c>
      <c r="V29" s="8">
        <v>2.46</v>
      </c>
      <c r="W29" s="14">
        <v>2.63</v>
      </c>
    </row>
    <row r="30" spans="2:23" x14ac:dyDescent="0.25">
      <c r="B30" s="16" t="s">
        <v>46</v>
      </c>
      <c r="C30" s="4">
        <v>0.2</v>
      </c>
      <c r="D30" s="8">
        <v>2.5</v>
      </c>
      <c r="E30" s="14">
        <v>0.7</v>
      </c>
      <c r="F30" s="8">
        <v>0</v>
      </c>
      <c r="G30" s="14">
        <v>0.9</v>
      </c>
      <c r="H30" s="8">
        <v>0.1</v>
      </c>
      <c r="I30" s="14">
        <v>0.1</v>
      </c>
      <c r="J30" s="8">
        <v>0.6</v>
      </c>
      <c r="K30" s="14">
        <v>0.3</v>
      </c>
      <c r="L30" s="8">
        <v>0.1</v>
      </c>
      <c r="M30" s="14">
        <v>0.3</v>
      </c>
      <c r="N30" s="8">
        <v>0.3</v>
      </c>
      <c r="O30" s="14">
        <v>0.2</v>
      </c>
      <c r="P30" s="8">
        <v>0.2</v>
      </c>
      <c r="Q30" s="14">
        <v>0.1</v>
      </c>
      <c r="R30" s="8">
        <v>260.45</v>
      </c>
      <c r="S30" s="14">
        <v>259.48</v>
      </c>
      <c r="T30" s="8">
        <v>260.56</v>
      </c>
      <c r="U30" s="14">
        <v>2.86</v>
      </c>
      <c r="V30" s="8">
        <v>2.8</v>
      </c>
      <c r="W30" s="14">
        <v>3</v>
      </c>
    </row>
    <row r="31" spans="2:23" x14ac:dyDescent="0.25">
      <c r="B31" s="16" t="s">
        <v>47</v>
      </c>
      <c r="C31" s="4">
        <v>0.3</v>
      </c>
      <c r="D31" s="8">
        <v>2.6</v>
      </c>
      <c r="E31" s="14">
        <v>0.6</v>
      </c>
      <c r="F31" s="8">
        <v>0.3</v>
      </c>
      <c r="G31" s="14">
        <v>0.8</v>
      </c>
      <c r="H31" s="8">
        <v>0.2</v>
      </c>
      <c r="I31" s="14">
        <v>0.2</v>
      </c>
      <c r="J31" s="8">
        <v>0.4</v>
      </c>
      <c r="K31" s="14">
        <v>0.3</v>
      </c>
      <c r="L31" s="8">
        <v>0.3</v>
      </c>
      <c r="M31" s="14">
        <v>0.2</v>
      </c>
      <c r="N31" s="8">
        <v>0.5</v>
      </c>
      <c r="O31" s="14">
        <v>0.1</v>
      </c>
      <c r="P31" s="8">
        <v>0</v>
      </c>
      <c r="Q31" s="14">
        <v>0.4</v>
      </c>
      <c r="R31" s="8">
        <v>260.99</v>
      </c>
      <c r="S31" s="14">
        <v>259.56</v>
      </c>
      <c r="T31" s="8">
        <v>261.01</v>
      </c>
      <c r="U31" s="14">
        <v>2.83</v>
      </c>
      <c r="V31" s="8">
        <v>2.76</v>
      </c>
      <c r="W31" s="14">
        <v>2.9</v>
      </c>
    </row>
    <row r="32" spans="2:23" x14ac:dyDescent="0.25">
      <c r="B32" s="16" t="s">
        <v>48</v>
      </c>
      <c r="C32" s="4">
        <v>0.3</v>
      </c>
      <c r="D32" s="8">
        <v>2.4</v>
      </c>
      <c r="E32" s="14">
        <v>0.4</v>
      </c>
      <c r="F32" s="8">
        <v>0.3</v>
      </c>
      <c r="G32" s="14">
        <v>0.8</v>
      </c>
      <c r="H32" s="8">
        <v>0.2</v>
      </c>
      <c r="I32" s="14">
        <v>0.2</v>
      </c>
      <c r="J32" s="8">
        <v>0.5</v>
      </c>
      <c r="K32" s="14">
        <v>0.4</v>
      </c>
      <c r="L32" s="8">
        <v>0.2</v>
      </c>
      <c r="M32" s="14">
        <v>0.3</v>
      </c>
      <c r="N32" s="8">
        <v>0.4</v>
      </c>
      <c r="O32" s="14">
        <v>0.1</v>
      </c>
      <c r="P32" s="8">
        <v>0.1</v>
      </c>
      <c r="Q32" s="14">
        <v>0.3</v>
      </c>
      <c r="R32" s="8">
        <v>261.99</v>
      </c>
      <c r="S32" s="14">
        <v>260.87</v>
      </c>
      <c r="T32" s="8">
        <v>262.51</v>
      </c>
      <c r="U32" s="14">
        <v>2.64</v>
      </c>
      <c r="V32" s="8">
        <v>2.67</v>
      </c>
      <c r="W32" s="14">
        <v>2.7</v>
      </c>
    </row>
    <row r="33" spans="2:23" x14ac:dyDescent="0.25">
      <c r="B33" s="16" t="s">
        <v>49</v>
      </c>
      <c r="C33" s="4">
        <v>0.3</v>
      </c>
      <c r="D33" s="8">
        <v>2.4</v>
      </c>
      <c r="E33" s="14">
        <v>0.6</v>
      </c>
      <c r="F33" s="8">
        <v>0.1</v>
      </c>
      <c r="G33" s="14">
        <v>0.9</v>
      </c>
      <c r="H33" s="8">
        <v>0</v>
      </c>
      <c r="I33" s="14">
        <v>0.1</v>
      </c>
      <c r="J33" s="8">
        <v>0.7</v>
      </c>
      <c r="K33" s="14">
        <v>0.1</v>
      </c>
      <c r="L33" s="8">
        <v>0.2</v>
      </c>
      <c r="M33" s="14">
        <v>0.5</v>
      </c>
      <c r="N33" s="8">
        <v>0.4</v>
      </c>
      <c r="O33" s="14">
        <v>0.1</v>
      </c>
      <c r="P33" s="8">
        <v>0.2</v>
      </c>
      <c r="Q33" s="14">
        <v>0.3</v>
      </c>
      <c r="R33" s="8">
        <v>262.64999999999998</v>
      </c>
      <c r="S33" s="14">
        <v>262.22000000000003</v>
      </c>
      <c r="T33" s="8">
        <v>263.35000000000002</v>
      </c>
      <c r="U33" s="14">
        <v>2.77</v>
      </c>
      <c r="V33" s="8">
        <v>2.73</v>
      </c>
      <c r="W33" s="14">
        <v>2.82</v>
      </c>
    </row>
    <row r="34" spans="2:23" x14ac:dyDescent="0.25">
      <c r="B34" s="16" t="s">
        <v>50</v>
      </c>
      <c r="C34" s="4">
        <v>0.3</v>
      </c>
      <c r="D34" s="8">
        <v>2.6</v>
      </c>
      <c r="E34" s="14">
        <v>0.7</v>
      </c>
      <c r="F34" s="8">
        <v>0.2</v>
      </c>
      <c r="G34" s="14">
        <v>0.9</v>
      </c>
      <c r="H34" s="8">
        <v>0.1</v>
      </c>
      <c r="I34" s="14">
        <v>0.2</v>
      </c>
      <c r="J34" s="8">
        <v>0.6</v>
      </c>
      <c r="K34" s="14">
        <v>0.2</v>
      </c>
      <c r="L34" s="8">
        <v>0.3</v>
      </c>
      <c r="M34" s="14">
        <v>0.2</v>
      </c>
      <c r="N34" s="8">
        <v>0.2</v>
      </c>
      <c r="O34" s="14">
        <v>0.2</v>
      </c>
      <c r="P34" s="8">
        <v>0.2</v>
      </c>
      <c r="Q34" s="14">
        <v>0.2</v>
      </c>
      <c r="R34" s="8">
        <v>262.89</v>
      </c>
      <c r="S34" s="14">
        <v>261.52999999999997</v>
      </c>
      <c r="T34" s="8">
        <v>263.33999999999997</v>
      </c>
      <c r="U34" s="14">
        <v>3.08</v>
      </c>
      <c r="V34" s="8">
        <v>2.96</v>
      </c>
      <c r="W34" s="14">
        <v>3</v>
      </c>
    </row>
    <row r="35" spans="2:23" x14ac:dyDescent="0.25">
      <c r="B35" s="16" t="s">
        <v>51</v>
      </c>
      <c r="C35" s="4">
        <v>0.2</v>
      </c>
      <c r="D35" s="8">
        <v>2.5</v>
      </c>
      <c r="E35" s="14">
        <v>0.6</v>
      </c>
      <c r="F35" s="8">
        <v>0.1</v>
      </c>
      <c r="G35" s="14">
        <v>1</v>
      </c>
      <c r="H35" s="8">
        <v>0.2</v>
      </c>
      <c r="I35" s="14">
        <v>0</v>
      </c>
      <c r="J35" s="8">
        <v>0.7</v>
      </c>
      <c r="K35" s="14">
        <v>0.3</v>
      </c>
      <c r="L35" s="8">
        <v>0.1</v>
      </c>
      <c r="M35" s="14">
        <v>0.2</v>
      </c>
      <c r="N35" s="8">
        <v>0.2</v>
      </c>
      <c r="O35" s="14">
        <v>0.1</v>
      </c>
      <c r="P35" s="8">
        <v>0.1</v>
      </c>
      <c r="Q35" s="14">
        <v>0.2</v>
      </c>
      <c r="R35" s="8">
        <v>261.92</v>
      </c>
      <c r="S35" s="14">
        <v>261.54000000000002</v>
      </c>
      <c r="T35" s="8">
        <v>262.72000000000003</v>
      </c>
      <c r="U35" s="14">
        <v>2.71</v>
      </c>
      <c r="V35" s="8">
        <v>2.72</v>
      </c>
      <c r="W35" s="14">
        <v>2.73</v>
      </c>
    </row>
    <row r="36" spans="2:23" x14ac:dyDescent="0.25">
      <c r="B36" s="16" t="s">
        <v>52</v>
      </c>
      <c r="C36" s="4">
        <v>0.2</v>
      </c>
      <c r="D36" s="8">
        <v>2</v>
      </c>
      <c r="E36" s="14">
        <v>0.8</v>
      </c>
      <c r="F36" s="8">
        <v>0.1</v>
      </c>
      <c r="G36" s="14">
        <v>1</v>
      </c>
      <c r="H36" s="8">
        <v>0.1</v>
      </c>
      <c r="I36" s="14">
        <v>0.1</v>
      </c>
      <c r="J36" s="8">
        <v>0.7</v>
      </c>
      <c r="K36" s="14">
        <v>0.2</v>
      </c>
      <c r="L36" s="8">
        <v>0.1</v>
      </c>
      <c r="M36" s="14">
        <v>0.5</v>
      </c>
      <c r="N36" s="8">
        <v>0.3</v>
      </c>
      <c r="O36" s="14">
        <v>0.1</v>
      </c>
      <c r="P36" s="8">
        <v>0.5</v>
      </c>
      <c r="Q36" s="14">
        <v>0.3</v>
      </c>
      <c r="R36" s="8">
        <v>261.06</v>
      </c>
      <c r="S36" s="14">
        <v>259.94</v>
      </c>
      <c r="T36" s="8">
        <v>260.88</v>
      </c>
      <c r="U36" s="14">
        <v>2.5299999999999998</v>
      </c>
      <c r="V36" s="8">
        <v>2.54</v>
      </c>
      <c r="W36" s="14">
        <v>2.61</v>
      </c>
    </row>
    <row r="37" spans="2:23" x14ac:dyDescent="0.25">
      <c r="B37" s="16" t="s">
        <v>53</v>
      </c>
      <c r="C37" s="4">
        <v>0.2</v>
      </c>
      <c r="D37" s="8">
        <v>2.5</v>
      </c>
      <c r="E37" s="14">
        <v>0.9</v>
      </c>
      <c r="F37" s="8">
        <v>0.1</v>
      </c>
      <c r="G37" s="14">
        <v>0.8</v>
      </c>
      <c r="H37" s="8">
        <v>0.3</v>
      </c>
      <c r="I37" s="14">
        <v>0.1</v>
      </c>
      <c r="J37" s="8">
        <v>0.7</v>
      </c>
      <c r="K37" s="14">
        <v>0.1</v>
      </c>
      <c r="L37" s="8">
        <v>0.1</v>
      </c>
      <c r="M37" s="14">
        <v>0.5</v>
      </c>
      <c r="N37" s="8">
        <v>0.4</v>
      </c>
      <c r="O37" s="14">
        <v>0.1</v>
      </c>
      <c r="P37" s="8">
        <v>0.4</v>
      </c>
      <c r="Q37" s="14">
        <v>0.3</v>
      </c>
      <c r="R37" s="8">
        <v>260.22000000000003</v>
      </c>
      <c r="S37" s="14">
        <v>259.75</v>
      </c>
      <c r="T37" s="8">
        <v>260.95</v>
      </c>
      <c r="U37" s="14">
        <v>2.79</v>
      </c>
      <c r="V37" s="8">
        <v>2.8</v>
      </c>
      <c r="W37" s="14">
        <v>2.88</v>
      </c>
    </row>
    <row r="38" spans="2:23" x14ac:dyDescent="0.25">
      <c r="B38" s="16" t="s">
        <v>54</v>
      </c>
      <c r="C38" s="4">
        <v>0.2</v>
      </c>
      <c r="D38" s="8">
        <v>2.5</v>
      </c>
      <c r="E38" s="14">
        <v>0.6</v>
      </c>
      <c r="F38" s="8">
        <v>0.1</v>
      </c>
      <c r="G38" s="14">
        <v>0.8</v>
      </c>
      <c r="H38" s="8">
        <v>0.2</v>
      </c>
      <c r="I38" s="14">
        <v>0.1</v>
      </c>
      <c r="J38" s="8">
        <v>0.4</v>
      </c>
      <c r="K38" s="14">
        <v>0.2</v>
      </c>
      <c r="L38" s="8">
        <v>0.2</v>
      </c>
      <c r="M38" s="14">
        <v>0.5</v>
      </c>
      <c r="N38" s="8">
        <v>0.5</v>
      </c>
      <c r="O38" s="14">
        <v>0.3</v>
      </c>
      <c r="P38" s="8">
        <v>0.1</v>
      </c>
      <c r="Q38" s="14">
        <v>0.5</v>
      </c>
      <c r="R38" s="8">
        <v>260.02</v>
      </c>
      <c r="S38" s="14">
        <v>259.24</v>
      </c>
      <c r="T38" s="8">
        <v>260.57</v>
      </c>
      <c r="U38" s="14">
        <v>2.7</v>
      </c>
      <c r="V38" s="8">
        <v>2.76</v>
      </c>
      <c r="W38" s="14">
        <v>2.8</v>
      </c>
    </row>
    <row r="39" spans="2:23" x14ac:dyDescent="0.25">
      <c r="B39" s="16" t="s">
        <v>55</v>
      </c>
      <c r="C39" s="4">
        <v>0.4</v>
      </c>
      <c r="D39" s="8">
        <v>2.9</v>
      </c>
      <c r="E39" s="14">
        <v>0.5</v>
      </c>
      <c r="F39" s="8">
        <v>0.3</v>
      </c>
      <c r="G39" s="14">
        <v>0.8</v>
      </c>
      <c r="H39" s="8">
        <v>0.3</v>
      </c>
      <c r="I39" s="14">
        <v>0.3</v>
      </c>
      <c r="J39" s="8">
        <v>0.5</v>
      </c>
      <c r="K39" s="14">
        <v>0.4</v>
      </c>
      <c r="L39" s="8">
        <v>0.3</v>
      </c>
      <c r="M39" s="14">
        <v>0.2</v>
      </c>
      <c r="N39" s="8">
        <v>0.6</v>
      </c>
      <c r="O39" s="14">
        <v>0.3</v>
      </c>
      <c r="P39" s="8">
        <v>0</v>
      </c>
      <c r="Q39" s="14">
        <v>0.4</v>
      </c>
      <c r="R39" s="8">
        <v>260.37</v>
      </c>
      <c r="S39" s="14">
        <v>259.04000000000002</v>
      </c>
      <c r="T39" s="8">
        <v>260.99</v>
      </c>
      <c r="U39" s="14">
        <v>3</v>
      </c>
      <c r="V39" s="8">
        <v>3.04</v>
      </c>
      <c r="W39" s="14">
        <v>3.16</v>
      </c>
    </row>
    <row r="40" spans="2:23" x14ac:dyDescent="0.25">
      <c r="B40" s="16" t="s">
        <v>56</v>
      </c>
      <c r="C40" s="4">
        <v>0.1</v>
      </c>
      <c r="D40" s="8">
        <v>2.7</v>
      </c>
      <c r="E40" s="14">
        <v>0.5</v>
      </c>
      <c r="F40" s="8">
        <v>0</v>
      </c>
      <c r="G40" s="14">
        <v>0.9</v>
      </c>
      <c r="H40" s="8">
        <v>0.1</v>
      </c>
      <c r="I40" s="14">
        <v>0.1</v>
      </c>
      <c r="J40" s="8">
        <v>0.7</v>
      </c>
      <c r="K40" s="14">
        <v>0.3</v>
      </c>
      <c r="L40" s="8">
        <v>0.2</v>
      </c>
      <c r="M40" s="14">
        <v>0.3</v>
      </c>
      <c r="N40" s="8">
        <v>0.3</v>
      </c>
      <c r="O40" s="14">
        <v>0.3</v>
      </c>
      <c r="P40" s="8">
        <v>0.1</v>
      </c>
      <c r="Q40" s="14">
        <v>0.3</v>
      </c>
      <c r="R40" s="8">
        <v>258.07</v>
      </c>
      <c r="S40" s="14">
        <v>257.08</v>
      </c>
      <c r="T40" s="8">
        <v>258.26</v>
      </c>
      <c r="U40" s="14">
        <v>3.08</v>
      </c>
      <c r="V40" s="8">
        <v>3.1</v>
      </c>
      <c r="W40" s="14">
        <v>3.26</v>
      </c>
    </row>
    <row r="41" spans="2:23" x14ac:dyDescent="0.25">
      <c r="B41" s="16" t="s">
        <v>57</v>
      </c>
      <c r="C41" s="4">
        <v>0.2</v>
      </c>
      <c r="D41" s="8">
        <v>2.8</v>
      </c>
      <c r="E41" s="14">
        <v>0.7</v>
      </c>
      <c r="F41" s="8">
        <v>0.1</v>
      </c>
      <c r="G41" s="14">
        <v>0.8</v>
      </c>
      <c r="H41" s="8">
        <v>0.3</v>
      </c>
      <c r="I41" s="14">
        <v>0</v>
      </c>
      <c r="J41" s="8">
        <v>0.2</v>
      </c>
      <c r="K41" s="14">
        <v>0.1</v>
      </c>
      <c r="L41" s="8">
        <v>0.1</v>
      </c>
      <c r="M41" s="14">
        <v>0.3</v>
      </c>
      <c r="N41" s="8">
        <v>0.1</v>
      </c>
      <c r="O41" s="14">
        <v>0</v>
      </c>
      <c r="P41" s="8">
        <v>0.4</v>
      </c>
      <c r="Q41" s="14">
        <v>0.2</v>
      </c>
      <c r="R41" s="8">
        <v>258.64999999999998</v>
      </c>
      <c r="S41" s="14">
        <v>257.89999999999998</v>
      </c>
      <c r="T41" s="8">
        <v>259.31</v>
      </c>
      <c r="U41" s="14">
        <v>2.99</v>
      </c>
      <c r="V41" s="8">
        <v>2.96</v>
      </c>
      <c r="W41" s="14">
        <v>2.99</v>
      </c>
    </row>
    <row r="42" spans="2:23" x14ac:dyDescent="0.25">
      <c r="B42" s="16" t="s">
        <v>58</v>
      </c>
      <c r="C42" s="4">
        <v>0.3</v>
      </c>
      <c r="D42" s="8">
        <v>2.8</v>
      </c>
      <c r="E42" s="14">
        <v>0.6</v>
      </c>
      <c r="F42" s="8">
        <v>0.1</v>
      </c>
      <c r="G42" s="14">
        <v>0.8</v>
      </c>
      <c r="H42" s="8">
        <v>0.1</v>
      </c>
      <c r="I42" s="14">
        <v>0.1</v>
      </c>
      <c r="J42" s="8">
        <v>0.5</v>
      </c>
      <c r="K42" s="14">
        <v>0.4</v>
      </c>
      <c r="L42" s="8">
        <v>0.1</v>
      </c>
      <c r="M42" s="14">
        <v>0.2</v>
      </c>
      <c r="N42" s="8">
        <v>0.4</v>
      </c>
      <c r="O42" s="14">
        <v>0.2</v>
      </c>
      <c r="P42" s="8">
        <v>0.2</v>
      </c>
      <c r="Q42" s="14">
        <v>0.1</v>
      </c>
      <c r="R42" s="8">
        <v>257.58999999999997</v>
      </c>
      <c r="S42" s="14">
        <v>257.08</v>
      </c>
      <c r="T42" s="8">
        <v>258.45</v>
      </c>
      <c r="U42" s="14">
        <v>3</v>
      </c>
      <c r="V42" s="8">
        <v>2.92</v>
      </c>
      <c r="W42" s="14">
        <v>2.95</v>
      </c>
    </row>
    <row r="43" spans="2:23" x14ac:dyDescent="0.25">
      <c r="B43" s="16" t="s">
        <v>59</v>
      </c>
      <c r="C43" s="4">
        <v>0.3</v>
      </c>
      <c r="D43" s="8">
        <v>2.4</v>
      </c>
      <c r="E43" s="14">
        <v>0.6</v>
      </c>
      <c r="F43" s="8">
        <v>0.2</v>
      </c>
      <c r="G43" s="14">
        <v>0.8</v>
      </c>
      <c r="H43" s="8">
        <v>0.1</v>
      </c>
      <c r="I43" s="14">
        <v>0.2</v>
      </c>
      <c r="J43" s="8">
        <v>0.6</v>
      </c>
      <c r="K43" s="14">
        <v>0.1</v>
      </c>
      <c r="L43" s="8">
        <v>0.2</v>
      </c>
      <c r="M43" s="14">
        <v>0.4</v>
      </c>
      <c r="N43" s="8">
        <v>0.3</v>
      </c>
      <c r="O43" s="14">
        <v>0.2</v>
      </c>
      <c r="P43" s="8">
        <v>0.3</v>
      </c>
      <c r="Q43" s="14">
        <v>0.2</v>
      </c>
      <c r="R43" s="8">
        <v>258.64</v>
      </c>
      <c r="S43" s="14">
        <v>257.58</v>
      </c>
      <c r="T43" s="8">
        <v>259.05</v>
      </c>
      <c r="U43" s="14">
        <v>2.86</v>
      </c>
      <c r="V43" s="8">
        <v>2.75</v>
      </c>
      <c r="W43" s="14">
        <v>2.94</v>
      </c>
    </row>
    <row r="44" spans="2:23" x14ac:dyDescent="0.25">
      <c r="B44" s="16" t="s">
        <v>60</v>
      </c>
      <c r="C44" s="4">
        <v>0.3</v>
      </c>
      <c r="D44" s="8">
        <v>2.5</v>
      </c>
      <c r="E44" s="14">
        <v>0.9</v>
      </c>
      <c r="F44" s="8">
        <v>0.1</v>
      </c>
      <c r="G44" s="14">
        <v>0.9</v>
      </c>
      <c r="H44" s="8">
        <v>0.1</v>
      </c>
      <c r="I44" s="14">
        <v>0.1</v>
      </c>
      <c r="J44" s="8">
        <v>0.6</v>
      </c>
      <c r="K44" s="14">
        <v>0.3</v>
      </c>
      <c r="L44" s="8">
        <v>0.2</v>
      </c>
      <c r="M44" s="14">
        <v>0.3</v>
      </c>
      <c r="N44" s="8">
        <v>0.2</v>
      </c>
      <c r="O44" s="14">
        <v>0.2</v>
      </c>
      <c r="P44" s="8">
        <v>0.4</v>
      </c>
      <c r="Q44" s="14">
        <v>0.1</v>
      </c>
      <c r="R44" s="8">
        <v>258.64999999999998</v>
      </c>
      <c r="S44" s="14">
        <v>257.77</v>
      </c>
      <c r="T44" s="8">
        <v>258.8</v>
      </c>
      <c r="U44" s="14">
        <v>2.83</v>
      </c>
      <c r="V44" s="8">
        <v>2.91</v>
      </c>
      <c r="W44" s="14">
        <v>2.96</v>
      </c>
    </row>
    <row r="45" spans="2:23" x14ac:dyDescent="0.25">
      <c r="B45" s="16" t="s">
        <v>61</v>
      </c>
      <c r="C45" s="4">
        <v>0.4</v>
      </c>
      <c r="D45" s="8">
        <v>2.2999999999999998</v>
      </c>
      <c r="E45" s="14">
        <v>0.6</v>
      </c>
      <c r="F45" s="8">
        <v>0.1</v>
      </c>
      <c r="G45" s="14">
        <v>0.9</v>
      </c>
      <c r="H45" s="8">
        <v>0.1</v>
      </c>
      <c r="I45" s="14">
        <v>0.2</v>
      </c>
      <c r="J45" s="8">
        <v>0.8</v>
      </c>
      <c r="K45" s="14">
        <v>0.5</v>
      </c>
      <c r="L45" s="8">
        <v>0.3</v>
      </c>
      <c r="M45" s="14">
        <v>0.3</v>
      </c>
      <c r="N45" s="8">
        <v>0.4</v>
      </c>
      <c r="O45" s="14">
        <v>0.2</v>
      </c>
      <c r="P45" s="8">
        <v>0.3</v>
      </c>
      <c r="Q45" s="14">
        <v>0.2</v>
      </c>
      <c r="R45" s="8">
        <v>258.36</v>
      </c>
      <c r="S45" s="14">
        <v>257.58</v>
      </c>
      <c r="T45" s="8">
        <v>259.52</v>
      </c>
      <c r="U45" s="14">
        <v>2.75</v>
      </c>
      <c r="V45" s="8">
        <v>2.64</v>
      </c>
      <c r="W45" s="14">
        <v>2.76</v>
      </c>
    </row>
    <row r="46" spans="2:23" x14ac:dyDescent="0.25">
      <c r="B46" s="16" t="s">
        <v>62</v>
      </c>
      <c r="C46" s="4">
        <v>0.3</v>
      </c>
      <c r="D46" s="8">
        <v>2.2000000000000002</v>
      </c>
      <c r="E46" s="14">
        <v>0.9</v>
      </c>
      <c r="F46" s="8">
        <v>0.1</v>
      </c>
      <c r="G46" s="14">
        <v>0.9</v>
      </c>
      <c r="H46" s="8">
        <v>0.2</v>
      </c>
      <c r="I46" s="14">
        <v>0.1</v>
      </c>
      <c r="J46" s="8">
        <v>0.7</v>
      </c>
      <c r="K46" s="14">
        <v>0.4</v>
      </c>
      <c r="L46" s="8">
        <v>0.1</v>
      </c>
      <c r="M46" s="14">
        <v>0.3</v>
      </c>
      <c r="N46" s="8">
        <v>0.3</v>
      </c>
      <c r="O46" s="14">
        <v>0.1</v>
      </c>
      <c r="P46" s="8">
        <v>0.4</v>
      </c>
      <c r="Q46" s="14">
        <v>0.3</v>
      </c>
      <c r="R46" s="8">
        <v>256.95</v>
      </c>
      <c r="S46" s="14">
        <v>256.37</v>
      </c>
      <c r="T46" s="8">
        <v>257.76</v>
      </c>
      <c r="U46" s="14">
        <v>2.82</v>
      </c>
      <c r="V46" s="8">
        <v>2.78</v>
      </c>
      <c r="W46" s="14">
        <v>2.91</v>
      </c>
    </row>
    <row r="47" spans="2:23" x14ac:dyDescent="0.25">
      <c r="B47" s="16" t="s">
        <v>63</v>
      </c>
      <c r="C47" s="4">
        <v>0.2</v>
      </c>
      <c r="D47" s="8">
        <v>2.2999999999999998</v>
      </c>
      <c r="E47" s="14">
        <v>0.8</v>
      </c>
      <c r="F47" s="8">
        <v>0.1</v>
      </c>
      <c r="G47" s="14">
        <v>0.9</v>
      </c>
      <c r="H47" s="8">
        <v>0.1</v>
      </c>
      <c r="I47" s="14">
        <v>0.1</v>
      </c>
      <c r="J47" s="8">
        <v>0.6</v>
      </c>
      <c r="K47" s="14">
        <v>0.2</v>
      </c>
      <c r="L47" s="8">
        <v>0.1</v>
      </c>
      <c r="M47" s="14">
        <v>0.3</v>
      </c>
      <c r="N47" s="8">
        <v>0.1</v>
      </c>
      <c r="O47" s="14">
        <v>0.2</v>
      </c>
      <c r="P47" s="8">
        <v>0.2</v>
      </c>
      <c r="Q47" s="14">
        <v>0.2</v>
      </c>
      <c r="R47" s="8">
        <v>256.83</v>
      </c>
      <c r="S47" s="14">
        <v>256.17</v>
      </c>
      <c r="T47" s="8">
        <v>257.68</v>
      </c>
      <c r="U47" s="14">
        <v>2.79</v>
      </c>
      <c r="V47" s="8">
        <v>2.73</v>
      </c>
      <c r="W47" s="14">
        <v>2.89</v>
      </c>
    </row>
    <row r="48" spans="2:23" x14ac:dyDescent="0.25">
      <c r="B48" s="16" t="s">
        <v>64</v>
      </c>
      <c r="C48" s="4">
        <v>0.3</v>
      </c>
      <c r="D48" s="8">
        <v>2.2000000000000002</v>
      </c>
      <c r="E48" s="14">
        <v>0.8</v>
      </c>
      <c r="F48" s="8">
        <v>0.1</v>
      </c>
      <c r="G48" s="14">
        <v>1.1000000000000001</v>
      </c>
      <c r="H48" s="8">
        <v>0.1</v>
      </c>
      <c r="I48" s="14">
        <v>0.1</v>
      </c>
      <c r="J48" s="8">
        <v>0.8</v>
      </c>
      <c r="K48" s="14">
        <v>0.5</v>
      </c>
      <c r="L48" s="8">
        <v>0.2</v>
      </c>
      <c r="M48" s="14">
        <v>0.3</v>
      </c>
      <c r="N48" s="8">
        <v>0.4</v>
      </c>
      <c r="O48" s="14">
        <v>0.3</v>
      </c>
      <c r="P48" s="8">
        <v>0.3</v>
      </c>
      <c r="Q48" s="14">
        <v>0.2</v>
      </c>
      <c r="R48" s="8">
        <v>256.23</v>
      </c>
      <c r="S48" s="14">
        <v>255.23</v>
      </c>
      <c r="T48" s="8">
        <v>257.24</v>
      </c>
      <c r="U48" s="14">
        <v>2.71</v>
      </c>
      <c r="V48" s="8">
        <v>2.71</v>
      </c>
      <c r="W48" s="14">
        <v>2.76</v>
      </c>
    </row>
    <row r="49" spans="2:23" x14ac:dyDescent="0.25">
      <c r="B49" s="16" t="s">
        <v>65</v>
      </c>
      <c r="C49" s="4">
        <v>0.3</v>
      </c>
      <c r="D49" s="8">
        <v>2.2000000000000002</v>
      </c>
      <c r="E49" s="14">
        <v>0.9</v>
      </c>
      <c r="F49" s="8">
        <v>0.2</v>
      </c>
      <c r="G49" s="14">
        <v>1.1000000000000001</v>
      </c>
      <c r="H49" s="8">
        <v>0</v>
      </c>
      <c r="I49" s="14">
        <v>0.1</v>
      </c>
      <c r="J49" s="8">
        <v>0.7</v>
      </c>
      <c r="K49" s="14">
        <v>0.3</v>
      </c>
      <c r="L49" s="8">
        <v>0.1</v>
      </c>
      <c r="M49" s="14">
        <v>0.5</v>
      </c>
      <c r="N49" s="8">
        <v>0.3</v>
      </c>
      <c r="O49" s="14">
        <v>0.1</v>
      </c>
      <c r="P49" s="8">
        <v>0.1</v>
      </c>
      <c r="Q49" s="14">
        <v>0.2</v>
      </c>
      <c r="R49" s="8">
        <v>256.18</v>
      </c>
      <c r="S49" s="14">
        <v>255.92</v>
      </c>
      <c r="T49" s="8">
        <v>257.67</v>
      </c>
      <c r="U49" s="14">
        <v>2.83</v>
      </c>
      <c r="V49" s="8">
        <v>2.73</v>
      </c>
      <c r="W49" s="14">
        <v>2.83</v>
      </c>
    </row>
    <row r="50" spans="2:23" x14ac:dyDescent="0.25">
      <c r="B50" s="16" t="s">
        <v>66</v>
      </c>
      <c r="C50" s="4">
        <v>0.2</v>
      </c>
      <c r="D50" s="8">
        <v>2.6</v>
      </c>
      <c r="E50" s="14">
        <v>0.7</v>
      </c>
      <c r="F50" s="8">
        <v>0.3</v>
      </c>
      <c r="G50" s="14">
        <v>0.8</v>
      </c>
      <c r="H50" s="8">
        <v>0.1</v>
      </c>
      <c r="I50" s="14">
        <v>0.2</v>
      </c>
      <c r="J50" s="8">
        <v>0.6</v>
      </c>
      <c r="K50" s="14">
        <v>0.5</v>
      </c>
      <c r="L50" s="8">
        <v>0.2</v>
      </c>
      <c r="M50" s="14">
        <v>0.2</v>
      </c>
      <c r="N50" s="8">
        <v>0.5</v>
      </c>
      <c r="O50" s="14">
        <v>0.1</v>
      </c>
      <c r="P50" s="8">
        <v>0.2</v>
      </c>
      <c r="Q50" s="14">
        <v>0.4</v>
      </c>
      <c r="R50" s="8">
        <v>255.93</v>
      </c>
      <c r="S50" s="14">
        <v>255.88</v>
      </c>
      <c r="T50" s="8">
        <v>257.60000000000002</v>
      </c>
      <c r="U50" s="14">
        <v>2.88</v>
      </c>
      <c r="V50" s="8">
        <v>2.8</v>
      </c>
      <c r="W50" s="14">
        <v>2.86</v>
      </c>
    </row>
    <row r="51" spans="2:23" x14ac:dyDescent="0.25">
      <c r="B51" s="16" t="s">
        <v>67</v>
      </c>
      <c r="C51" s="4">
        <v>0.2</v>
      </c>
      <c r="D51" s="8">
        <v>2.5</v>
      </c>
      <c r="E51" s="14">
        <v>1</v>
      </c>
      <c r="F51" s="8">
        <v>0.2</v>
      </c>
      <c r="G51" s="14">
        <v>0.8</v>
      </c>
      <c r="H51" s="8">
        <v>0.2</v>
      </c>
      <c r="I51" s="14">
        <v>0.2</v>
      </c>
      <c r="J51" s="8">
        <v>0.5</v>
      </c>
      <c r="K51" s="14">
        <v>0.5</v>
      </c>
      <c r="L51" s="8">
        <v>0.2</v>
      </c>
      <c r="M51" s="14">
        <v>0.1</v>
      </c>
      <c r="N51" s="8">
        <v>0.4</v>
      </c>
      <c r="O51" s="14">
        <v>0.2</v>
      </c>
      <c r="P51" s="8">
        <v>0.1</v>
      </c>
      <c r="Q51" s="14">
        <v>0.2</v>
      </c>
      <c r="R51" s="8">
        <v>256.25</v>
      </c>
      <c r="S51" s="14">
        <v>255.85</v>
      </c>
      <c r="T51" s="8">
        <v>257.33</v>
      </c>
      <c r="U51" s="14">
        <v>2.8</v>
      </c>
      <c r="V51" s="8">
        <v>2.75</v>
      </c>
      <c r="W51" s="14">
        <v>2.86</v>
      </c>
    </row>
    <row r="52" spans="2:23" x14ac:dyDescent="0.25">
      <c r="B52" s="16" t="s">
        <v>68</v>
      </c>
      <c r="C52" s="4">
        <v>0.3</v>
      </c>
      <c r="D52" s="8">
        <v>2.4</v>
      </c>
      <c r="E52" s="14">
        <v>0.7</v>
      </c>
      <c r="F52" s="8">
        <v>0.1</v>
      </c>
      <c r="G52" s="14">
        <v>1</v>
      </c>
      <c r="H52" s="8">
        <v>0.1</v>
      </c>
      <c r="I52" s="14">
        <v>0</v>
      </c>
      <c r="J52" s="8">
        <v>0.5</v>
      </c>
      <c r="K52" s="14">
        <v>0.4</v>
      </c>
      <c r="L52" s="8">
        <v>0.2</v>
      </c>
      <c r="M52" s="14">
        <v>0.1</v>
      </c>
      <c r="N52" s="8">
        <v>0.3</v>
      </c>
      <c r="O52" s="14">
        <v>0</v>
      </c>
      <c r="P52" s="8">
        <v>0.1</v>
      </c>
      <c r="Q52" s="14">
        <v>0.3</v>
      </c>
      <c r="R52" s="8">
        <v>257.58999999999997</v>
      </c>
      <c r="S52" s="14">
        <v>257.27999999999997</v>
      </c>
      <c r="T52" s="8">
        <v>258.95999999999998</v>
      </c>
      <c r="U52" s="14">
        <v>2.84</v>
      </c>
      <c r="V52" s="8">
        <v>2.72</v>
      </c>
      <c r="W52" s="14">
        <v>2.92</v>
      </c>
    </row>
    <row r="53" spans="2:23" x14ac:dyDescent="0.25">
      <c r="B53" s="16" t="s">
        <v>69</v>
      </c>
      <c r="C53" s="4">
        <v>0.2</v>
      </c>
      <c r="D53" s="8">
        <v>2.1</v>
      </c>
      <c r="E53" s="14">
        <v>0.9</v>
      </c>
      <c r="F53" s="8">
        <v>0.2</v>
      </c>
      <c r="G53" s="14">
        <v>1</v>
      </c>
      <c r="H53" s="8">
        <v>0.1</v>
      </c>
      <c r="I53" s="14">
        <v>0.1</v>
      </c>
      <c r="J53" s="8">
        <v>0.7</v>
      </c>
      <c r="K53" s="14">
        <v>0.2</v>
      </c>
      <c r="L53" s="8">
        <v>0.1</v>
      </c>
      <c r="M53" s="14">
        <v>0.5</v>
      </c>
      <c r="N53" s="8">
        <v>0.2</v>
      </c>
      <c r="O53" s="14">
        <v>0.1</v>
      </c>
      <c r="P53" s="8">
        <v>0.3</v>
      </c>
      <c r="Q53" s="14">
        <v>0.2</v>
      </c>
      <c r="R53" s="8">
        <v>256.45999999999998</v>
      </c>
      <c r="S53" s="14">
        <v>256.24</v>
      </c>
      <c r="T53" s="8">
        <v>258</v>
      </c>
      <c r="U53" s="14">
        <v>2.74</v>
      </c>
      <c r="V53" s="8">
        <v>2.69</v>
      </c>
      <c r="W53" s="14">
        <v>2.74</v>
      </c>
    </row>
    <row r="54" spans="2:23" x14ac:dyDescent="0.25">
      <c r="B54" s="16" t="s">
        <v>70</v>
      </c>
      <c r="C54" s="4">
        <v>0.2</v>
      </c>
      <c r="D54" s="8">
        <v>2.4</v>
      </c>
      <c r="E54" s="14">
        <v>0.7</v>
      </c>
      <c r="F54" s="8">
        <v>0.1</v>
      </c>
      <c r="G54" s="14">
        <v>0.9</v>
      </c>
      <c r="H54" s="8">
        <v>0.1</v>
      </c>
      <c r="I54" s="14">
        <v>0.1</v>
      </c>
      <c r="J54" s="8">
        <v>0.5</v>
      </c>
      <c r="K54" s="14">
        <v>0.2</v>
      </c>
      <c r="L54" s="8">
        <v>0.3</v>
      </c>
      <c r="M54" s="14">
        <v>0.3</v>
      </c>
      <c r="N54" s="8">
        <v>0.3</v>
      </c>
      <c r="O54" s="14">
        <v>0.2</v>
      </c>
      <c r="P54" s="8">
        <v>0.3</v>
      </c>
      <c r="Q54" s="14">
        <v>0.3</v>
      </c>
      <c r="R54" s="8">
        <v>257.13</v>
      </c>
      <c r="S54" s="14">
        <v>256.12</v>
      </c>
      <c r="T54" s="8">
        <v>258.44</v>
      </c>
      <c r="U54" s="14">
        <v>2.94</v>
      </c>
      <c r="V54" s="8">
        <v>2.88</v>
      </c>
      <c r="W54" s="14">
        <v>2.85</v>
      </c>
    </row>
    <row r="55" spans="2:23" x14ac:dyDescent="0.25">
      <c r="B55" s="16" t="s">
        <v>71</v>
      </c>
      <c r="C55" s="4">
        <v>0.3</v>
      </c>
      <c r="D55" s="8">
        <v>2.6</v>
      </c>
      <c r="E55" s="14">
        <v>0.6</v>
      </c>
      <c r="F55" s="8">
        <v>0.2</v>
      </c>
      <c r="G55" s="14">
        <v>0.8</v>
      </c>
      <c r="H55" s="8">
        <v>0.1</v>
      </c>
      <c r="I55" s="14">
        <v>0.2</v>
      </c>
      <c r="J55" s="8">
        <v>0.5</v>
      </c>
      <c r="K55" s="14">
        <v>0.4</v>
      </c>
      <c r="L55" s="8">
        <v>0.3</v>
      </c>
      <c r="M55" s="14">
        <v>0.2</v>
      </c>
      <c r="N55" s="8">
        <v>0.4</v>
      </c>
      <c r="O55" s="14">
        <v>0.2</v>
      </c>
      <c r="P55" s="8">
        <v>0.1</v>
      </c>
      <c r="Q55" s="14">
        <v>0.4</v>
      </c>
      <c r="R55" s="8">
        <v>256.75</v>
      </c>
      <c r="S55" s="14">
        <v>256.75</v>
      </c>
      <c r="T55" s="8">
        <v>258.5</v>
      </c>
      <c r="U55" s="14">
        <v>2.96</v>
      </c>
      <c r="V55" s="8">
        <v>2.77</v>
      </c>
      <c r="W55" s="14">
        <v>2.95</v>
      </c>
    </row>
    <row r="56" spans="2:23" x14ac:dyDescent="0.25">
      <c r="B56" s="16" t="s">
        <v>72</v>
      </c>
      <c r="C56" s="4">
        <v>0.2</v>
      </c>
      <c r="D56" s="8">
        <v>2.2000000000000002</v>
      </c>
      <c r="E56" s="14">
        <v>0.7</v>
      </c>
      <c r="F56" s="8">
        <v>0.1</v>
      </c>
      <c r="G56" s="14">
        <v>1</v>
      </c>
      <c r="H56" s="8">
        <v>0.1</v>
      </c>
      <c r="I56" s="14">
        <v>0.1</v>
      </c>
      <c r="J56" s="8">
        <v>0.6</v>
      </c>
      <c r="K56" s="14">
        <v>0.4</v>
      </c>
      <c r="L56" s="8">
        <v>0.1</v>
      </c>
      <c r="M56" s="14">
        <v>0.3</v>
      </c>
      <c r="N56" s="8">
        <v>0.4</v>
      </c>
      <c r="O56" s="14">
        <v>0</v>
      </c>
      <c r="P56" s="8">
        <v>0.3</v>
      </c>
      <c r="Q56" s="14">
        <v>0.2</v>
      </c>
      <c r="R56" s="8">
        <v>256.7</v>
      </c>
      <c r="S56" s="14">
        <v>256.26</v>
      </c>
      <c r="T56" s="8">
        <v>258.06</v>
      </c>
      <c r="U56" s="14">
        <v>2.78</v>
      </c>
      <c r="V56" s="8">
        <v>2.72</v>
      </c>
      <c r="W56" s="14">
        <v>2.88</v>
      </c>
    </row>
    <row r="57" spans="2:23" x14ac:dyDescent="0.25">
      <c r="B57" s="16" t="s">
        <v>73</v>
      </c>
      <c r="C57" s="4">
        <v>0.2</v>
      </c>
      <c r="D57" s="8">
        <v>2.2000000000000002</v>
      </c>
      <c r="E57" s="14">
        <v>0.8</v>
      </c>
      <c r="F57" s="8">
        <v>0.1</v>
      </c>
      <c r="G57" s="14">
        <v>0.9</v>
      </c>
      <c r="H57" s="8">
        <v>0.1</v>
      </c>
      <c r="I57" s="14">
        <v>0.1</v>
      </c>
      <c r="J57" s="8">
        <v>0.6</v>
      </c>
      <c r="K57" s="14">
        <v>0.2</v>
      </c>
      <c r="L57" s="8">
        <v>0.1</v>
      </c>
      <c r="M57" s="14">
        <v>0.3</v>
      </c>
      <c r="N57" s="8">
        <v>0.1</v>
      </c>
      <c r="O57" s="14">
        <v>0.1</v>
      </c>
      <c r="P57" s="8">
        <v>0.2</v>
      </c>
      <c r="Q57" s="14">
        <v>0.1</v>
      </c>
      <c r="R57" s="8">
        <v>257.13</v>
      </c>
      <c r="S57" s="14">
        <v>256.60000000000002</v>
      </c>
      <c r="T57" s="8">
        <v>257.88</v>
      </c>
      <c r="U57" s="14">
        <v>2.8</v>
      </c>
      <c r="V57" s="8">
        <v>2.81</v>
      </c>
      <c r="W57" s="14">
        <v>3</v>
      </c>
    </row>
    <row r="58" spans="2:23" x14ac:dyDescent="0.25">
      <c r="B58" s="16" t="s">
        <v>74</v>
      </c>
      <c r="C58" s="4">
        <v>0.5</v>
      </c>
      <c r="D58" s="8">
        <v>2.2999999999999998</v>
      </c>
      <c r="E58" s="14">
        <v>0.8</v>
      </c>
      <c r="F58" s="8">
        <v>0.2</v>
      </c>
      <c r="G58" s="14">
        <v>0.9</v>
      </c>
      <c r="H58" s="8">
        <v>0.1</v>
      </c>
      <c r="I58" s="14">
        <v>0.3</v>
      </c>
      <c r="J58" s="8">
        <v>0.6</v>
      </c>
      <c r="K58" s="14">
        <v>0.2</v>
      </c>
      <c r="L58" s="8">
        <v>0.3</v>
      </c>
      <c r="M58" s="14">
        <v>0.3</v>
      </c>
      <c r="N58" s="8">
        <v>0.3</v>
      </c>
      <c r="O58" s="14">
        <v>0.2</v>
      </c>
      <c r="P58" s="8">
        <v>0.1</v>
      </c>
      <c r="Q58" s="14">
        <v>0.3</v>
      </c>
      <c r="R58" s="8">
        <v>256.61</v>
      </c>
      <c r="S58" s="14">
        <v>255.57</v>
      </c>
      <c r="T58" s="8">
        <v>257.89</v>
      </c>
      <c r="U58" s="14">
        <v>2.83</v>
      </c>
      <c r="V58" s="8">
        <v>2.76</v>
      </c>
      <c r="W58" s="14">
        <v>2.76</v>
      </c>
    </row>
    <row r="59" spans="2:23" x14ac:dyDescent="0.25">
      <c r="B59" s="16" t="s">
        <v>75</v>
      </c>
      <c r="C59" s="4">
        <v>0.3</v>
      </c>
      <c r="D59" s="8">
        <v>2.5</v>
      </c>
      <c r="E59" s="14">
        <v>0.5</v>
      </c>
      <c r="F59" s="8">
        <v>0.1</v>
      </c>
      <c r="G59" s="14">
        <v>0.7</v>
      </c>
      <c r="H59" s="8">
        <v>0</v>
      </c>
      <c r="I59" s="14">
        <v>0</v>
      </c>
      <c r="J59" s="8">
        <v>0.5</v>
      </c>
      <c r="K59" s="14">
        <v>0.3</v>
      </c>
      <c r="L59" s="8">
        <v>0.1</v>
      </c>
      <c r="M59" s="14">
        <v>0.2</v>
      </c>
      <c r="N59" s="8">
        <v>0.3</v>
      </c>
      <c r="O59" s="14">
        <v>0</v>
      </c>
      <c r="P59" s="8">
        <v>0.2</v>
      </c>
      <c r="Q59" s="14">
        <v>0.3</v>
      </c>
      <c r="R59" s="8">
        <v>256.32</v>
      </c>
      <c r="S59" s="14">
        <v>255.54</v>
      </c>
      <c r="T59" s="8">
        <v>257.43</v>
      </c>
      <c r="U59" s="14">
        <v>2.83</v>
      </c>
      <c r="V59" s="8">
        <v>2.78</v>
      </c>
      <c r="W59" s="14">
        <v>2.91</v>
      </c>
    </row>
    <row r="60" spans="2:23" x14ac:dyDescent="0.25">
      <c r="B60" s="16" t="s">
        <v>76</v>
      </c>
      <c r="C60" s="4">
        <v>0.3</v>
      </c>
      <c r="D60" s="8">
        <v>2.4</v>
      </c>
      <c r="E60" s="14">
        <v>0.9</v>
      </c>
      <c r="F60" s="8">
        <v>0.2</v>
      </c>
      <c r="G60" s="14">
        <v>0.9</v>
      </c>
      <c r="H60" s="8">
        <v>0.1</v>
      </c>
      <c r="I60" s="14">
        <v>0.2</v>
      </c>
      <c r="J60" s="8">
        <v>0.6</v>
      </c>
      <c r="K60" s="14">
        <v>0.4</v>
      </c>
      <c r="L60" s="8">
        <v>0.3</v>
      </c>
      <c r="M60" s="14">
        <v>0.2</v>
      </c>
      <c r="N60" s="8">
        <v>0.4</v>
      </c>
      <c r="O60" s="14">
        <v>0.2</v>
      </c>
      <c r="P60" s="8">
        <v>0.2</v>
      </c>
      <c r="Q60" s="14">
        <v>0.2</v>
      </c>
      <c r="R60" s="8">
        <v>257.29000000000002</v>
      </c>
      <c r="S60" s="14">
        <v>256.16000000000003</v>
      </c>
      <c r="T60" s="8">
        <v>258.58999999999997</v>
      </c>
      <c r="U60" s="14">
        <v>2.96</v>
      </c>
      <c r="V60" s="8">
        <v>2.88</v>
      </c>
      <c r="W60" s="14">
        <v>2.84</v>
      </c>
    </row>
    <row r="61" spans="2:23" x14ac:dyDescent="0.25">
      <c r="B61" s="16" t="s">
        <v>77</v>
      </c>
      <c r="C61" s="4">
        <v>0.3</v>
      </c>
      <c r="D61" s="8">
        <v>2.5</v>
      </c>
      <c r="E61" s="14">
        <v>0.8</v>
      </c>
      <c r="F61" s="8">
        <v>0.1</v>
      </c>
      <c r="G61" s="14">
        <v>0.8</v>
      </c>
      <c r="H61" s="8">
        <v>0.1</v>
      </c>
      <c r="I61" s="14">
        <v>0.1</v>
      </c>
      <c r="J61" s="8">
        <v>0.6</v>
      </c>
      <c r="K61" s="14">
        <v>0.3</v>
      </c>
      <c r="L61" s="8">
        <v>0</v>
      </c>
      <c r="M61" s="14">
        <v>0.4</v>
      </c>
      <c r="N61" s="8">
        <v>0.4</v>
      </c>
      <c r="O61" s="14">
        <v>0.1</v>
      </c>
      <c r="P61" s="8">
        <v>0.2</v>
      </c>
      <c r="Q61" s="14">
        <v>0.4</v>
      </c>
      <c r="R61" s="8">
        <v>257.58</v>
      </c>
      <c r="S61" s="14">
        <v>256.93</v>
      </c>
      <c r="T61" s="8">
        <v>258.16000000000003</v>
      </c>
      <c r="U61" s="14">
        <v>2.92</v>
      </c>
      <c r="V61" s="8">
        <v>2.85</v>
      </c>
      <c r="W61" s="14">
        <v>2.98</v>
      </c>
    </row>
    <row r="62" spans="2:23" x14ac:dyDescent="0.25">
      <c r="B62" s="16" t="s">
        <v>78</v>
      </c>
      <c r="C62" s="4">
        <v>0.2</v>
      </c>
      <c r="D62" s="8">
        <v>2.4</v>
      </c>
      <c r="E62" s="14">
        <v>1</v>
      </c>
      <c r="F62" s="8">
        <v>0.1</v>
      </c>
      <c r="G62" s="14">
        <v>0.8</v>
      </c>
      <c r="H62" s="8">
        <v>0</v>
      </c>
      <c r="I62" s="14">
        <v>0</v>
      </c>
      <c r="J62" s="8">
        <v>0.5</v>
      </c>
      <c r="K62" s="14">
        <v>0.3</v>
      </c>
      <c r="L62" s="8">
        <v>0.1</v>
      </c>
      <c r="M62" s="14">
        <v>0.2</v>
      </c>
      <c r="N62" s="8">
        <v>0.2</v>
      </c>
      <c r="O62" s="14">
        <v>0.1</v>
      </c>
      <c r="P62" s="8">
        <v>0.1</v>
      </c>
      <c r="Q62" s="14">
        <v>0.1</v>
      </c>
      <c r="R62" s="8">
        <v>257.69</v>
      </c>
      <c r="S62" s="14">
        <v>257.08</v>
      </c>
      <c r="T62" s="8">
        <v>258.82</v>
      </c>
      <c r="U62" s="14">
        <v>2.88</v>
      </c>
      <c r="V62" s="8">
        <v>2.75</v>
      </c>
      <c r="W62" s="14">
        <v>2.92</v>
      </c>
    </row>
    <row r="63" spans="2:23" x14ac:dyDescent="0.25">
      <c r="B63" s="16" t="s">
        <v>79</v>
      </c>
      <c r="C63" s="4">
        <v>0.2</v>
      </c>
      <c r="D63" s="8">
        <v>2.6</v>
      </c>
      <c r="E63" s="14">
        <v>0.8</v>
      </c>
      <c r="F63" s="8">
        <v>0.1</v>
      </c>
      <c r="G63" s="14">
        <v>0.8</v>
      </c>
      <c r="H63" s="8">
        <v>0.1</v>
      </c>
      <c r="I63" s="14">
        <v>0</v>
      </c>
      <c r="J63" s="8">
        <v>0.4</v>
      </c>
      <c r="K63" s="14">
        <v>0.4</v>
      </c>
      <c r="L63" s="8">
        <v>0.1</v>
      </c>
      <c r="M63" s="14">
        <v>0.1</v>
      </c>
      <c r="N63" s="8">
        <v>0.3</v>
      </c>
      <c r="O63" s="14">
        <v>0.1</v>
      </c>
      <c r="P63" s="8">
        <v>0.1</v>
      </c>
      <c r="Q63" s="14">
        <v>0.2</v>
      </c>
      <c r="R63" s="8">
        <v>256.86</v>
      </c>
      <c r="S63" s="14">
        <v>256.32</v>
      </c>
      <c r="T63" s="8">
        <v>257.75</v>
      </c>
      <c r="U63" s="14">
        <v>2.84</v>
      </c>
      <c r="V63" s="8">
        <v>2.84</v>
      </c>
      <c r="W63" s="14">
        <v>2.9</v>
      </c>
    </row>
    <row r="64" spans="2:23" x14ac:dyDescent="0.25">
      <c r="B64" s="16" t="s">
        <v>80</v>
      </c>
      <c r="C64" s="4">
        <v>0.2</v>
      </c>
      <c r="D64" s="8">
        <v>2.2999999999999998</v>
      </c>
      <c r="E64" s="14">
        <v>1</v>
      </c>
      <c r="F64" s="8">
        <v>0.2</v>
      </c>
      <c r="G64" s="14">
        <v>0.9</v>
      </c>
      <c r="H64" s="8">
        <v>0.1</v>
      </c>
      <c r="I64" s="14">
        <v>0</v>
      </c>
      <c r="J64" s="8">
        <v>0.7</v>
      </c>
      <c r="K64" s="14">
        <v>0.2</v>
      </c>
      <c r="L64" s="8">
        <v>0.1</v>
      </c>
      <c r="M64" s="14">
        <v>0.4</v>
      </c>
      <c r="N64" s="8">
        <v>0.2</v>
      </c>
      <c r="O64" s="14">
        <v>0.1</v>
      </c>
      <c r="P64" s="8">
        <v>0.3</v>
      </c>
      <c r="Q64" s="14">
        <v>0.4</v>
      </c>
      <c r="R64" s="8">
        <v>256.47000000000003</v>
      </c>
      <c r="S64" s="14">
        <v>256.44</v>
      </c>
      <c r="T64" s="8">
        <v>258.13</v>
      </c>
      <c r="U64" s="14">
        <v>2.87</v>
      </c>
      <c r="V64" s="8">
        <v>2.85</v>
      </c>
      <c r="W64" s="14">
        <v>2.87</v>
      </c>
    </row>
    <row r="65" spans="2:23" x14ac:dyDescent="0.25">
      <c r="B65" s="16" t="s">
        <v>81</v>
      </c>
      <c r="C65" s="4">
        <v>0.3</v>
      </c>
      <c r="D65" s="8">
        <v>2.6</v>
      </c>
      <c r="E65" s="14">
        <v>0.8</v>
      </c>
      <c r="F65" s="8">
        <v>0.2</v>
      </c>
      <c r="G65" s="14">
        <v>0.8</v>
      </c>
      <c r="H65" s="8">
        <v>0.1</v>
      </c>
      <c r="I65" s="14">
        <v>0.1</v>
      </c>
      <c r="J65" s="8">
        <v>0.5</v>
      </c>
      <c r="K65" s="14">
        <v>0.3</v>
      </c>
      <c r="L65" s="8">
        <v>0.1</v>
      </c>
      <c r="M65" s="14">
        <v>0.4</v>
      </c>
      <c r="N65" s="8">
        <v>0.4</v>
      </c>
      <c r="O65" s="14">
        <v>0.2</v>
      </c>
      <c r="P65" s="8">
        <v>0.2</v>
      </c>
      <c r="Q65" s="14">
        <v>0.3</v>
      </c>
      <c r="R65" s="8">
        <v>256.38</v>
      </c>
      <c r="S65" s="14">
        <v>256.06</v>
      </c>
      <c r="T65" s="8">
        <v>257.89999999999998</v>
      </c>
      <c r="U65" s="14">
        <v>2.84</v>
      </c>
      <c r="V65" s="8">
        <v>2.81</v>
      </c>
      <c r="W65" s="14">
        <v>2.9</v>
      </c>
    </row>
    <row r="66" spans="2:23" x14ac:dyDescent="0.25">
      <c r="B66" s="16" t="s">
        <v>82</v>
      </c>
      <c r="C66" s="4">
        <v>0.2</v>
      </c>
      <c r="D66" s="8">
        <v>2.4</v>
      </c>
      <c r="E66" s="14">
        <v>0.8</v>
      </c>
      <c r="F66" s="8">
        <v>0.3</v>
      </c>
      <c r="G66" s="14">
        <v>1</v>
      </c>
      <c r="H66" s="8">
        <v>0</v>
      </c>
      <c r="I66" s="14">
        <v>0.1</v>
      </c>
      <c r="J66" s="8">
        <v>0.7</v>
      </c>
      <c r="K66" s="14">
        <v>0.3</v>
      </c>
      <c r="L66" s="8">
        <v>0.1</v>
      </c>
      <c r="M66" s="14">
        <v>0.4</v>
      </c>
      <c r="N66" s="8">
        <v>0.3</v>
      </c>
      <c r="O66" s="14">
        <v>0.1</v>
      </c>
      <c r="P66" s="8">
        <v>0.2</v>
      </c>
      <c r="Q66" s="14">
        <v>0.2</v>
      </c>
      <c r="R66" s="8">
        <v>256.51</v>
      </c>
      <c r="S66" s="14">
        <v>256.10000000000002</v>
      </c>
      <c r="T66" s="8">
        <v>257.67</v>
      </c>
      <c r="U66" s="14">
        <v>2.93</v>
      </c>
      <c r="V66" s="8">
        <v>2.89</v>
      </c>
      <c r="W66" s="14">
        <v>2.93</v>
      </c>
    </row>
    <row r="67" spans="2:23" x14ac:dyDescent="0.25">
      <c r="B67" s="16" t="s">
        <v>83</v>
      </c>
      <c r="C67" s="4">
        <v>0.2</v>
      </c>
      <c r="D67" s="8">
        <v>2</v>
      </c>
      <c r="E67" s="14">
        <v>0.8</v>
      </c>
      <c r="F67" s="8">
        <v>0.1</v>
      </c>
      <c r="G67" s="14">
        <v>1</v>
      </c>
      <c r="H67" s="8">
        <v>0.2</v>
      </c>
      <c r="I67" s="14">
        <v>0</v>
      </c>
      <c r="J67" s="8">
        <v>0.6</v>
      </c>
      <c r="K67" s="14">
        <v>0.2</v>
      </c>
      <c r="L67" s="8">
        <v>0.1</v>
      </c>
      <c r="M67" s="14">
        <v>0.4</v>
      </c>
      <c r="N67" s="8">
        <v>0.5</v>
      </c>
      <c r="O67" s="14">
        <v>0.1</v>
      </c>
      <c r="P67" s="8">
        <v>0.3</v>
      </c>
      <c r="Q67" s="14">
        <v>0.4</v>
      </c>
      <c r="R67" s="8">
        <v>257.3</v>
      </c>
      <c r="S67" s="14">
        <v>256.36</v>
      </c>
      <c r="T67" s="8">
        <v>257.86</v>
      </c>
      <c r="U67" s="14">
        <v>2.46</v>
      </c>
      <c r="V67" s="8">
        <v>2.5299999999999998</v>
      </c>
      <c r="W67" s="14">
        <v>2.5499999999999998</v>
      </c>
    </row>
    <row r="68" spans="2:23" x14ac:dyDescent="0.25">
      <c r="B68" s="16" t="s">
        <v>84</v>
      </c>
      <c r="C68" s="4">
        <v>0.2</v>
      </c>
      <c r="D68" s="8">
        <v>2.2000000000000002</v>
      </c>
      <c r="E68" s="14">
        <v>1.3</v>
      </c>
      <c r="F68" s="8">
        <v>0.2</v>
      </c>
      <c r="G68" s="14">
        <v>1</v>
      </c>
      <c r="H68" s="8">
        <v>0.2</v>
      </c>
      <c r="I68" s="14">
        <v>0.1</v>
      </c>
      <c r="J68" s="8">
        <v>0.5</v>
      </c>
      <c r="K68" s="14">
        <v>0.2</v>
      </c>
      <c r="L68" s="8">
        <v>0.1</v>
      </c>
      <c r="M68" s="14">
        <v>0.3</v>
      </c>
      <c r="N68" s="8">
        <v>0.4</v>
      </c>
      <c r="O68" s="14">
        <v>0.1</v>
      </c>
      <c r="P68" s="8">
        <v>0.3</v>
      </c>
      <c r="Q68" s="14">
        <v>0.4</v>
      </c>
      <c r="R68" s="8">
        <v>257.07</v>
      </c>
      <c r="S68" s="14">
        <v>256.97000000000003</v>
      </c>
      <c r="T68" s="8">
        <v>258.70999999999998</v>
      </c>
      <c r="U68" s="14">
        <v>2.7</v>
      </c>
      <c r="V68" s="8">
        <v>2.6</v>
      </c>
      <c r="W68" s="14">
        <v>2.8</v>
      </c>
    </row>
    <row r="69" spans="2:23" x14ac:dyDescent="0.25">
      <c r="B69" s="16" t="s">
        <v>85</v>
      </c>
      <c r="C69" s="4">
        <v>0.4</v>
      </c>
      <c r="D69" s="8">
        <v>1.9</v>
      </c>
      <c r="E69" s="14">
        <v>1</v>
      </c>
      <c r="F69" s="8">
        <v>0.1</v>
      </c>
      <c r="G69" s="14">
        <v>1</v>
      </c>
      <c r="H69" s="8">
        <v>0.3</v>
      </c>
      <c r="I69" s="14">
        <v>0.2</v>
      </c>
      <c r="J69" s="8">
        <v>0.4</v>
      </c>
      <c r="K69" s="14">
        <v>0</v>
      </c>
      <c r="L69" s="8">
        <v>0.1</v>
      </c>
      <c r="M69" s="14">
        <v>0.3</v>
      </c>
      <c r="N69" s="8">
        <v>0.1</v>
      </c>
      <c r="O69" s="14">
        <v>0.1</v>
      </c>
      <c r="P69" s="8">
        <v>0.3</v>
      </c>
      <c r="Q69" s="14">
        <v>0.2</v>
      </c>
      <c r="R69" s="8">
        <v>258.13</v>
      </c>
      <c r="S69" s="14">
        <v>256.73</v>
      </c>
      <c r="T69" s="8">
        <v>258.77999999999997</v>
      </c>
      <c r="U69" s="14">
        <v>2.4</v>
      </c>
      <c r="V69" s="8">
        <v>2.46</v>
      </c>
      <c r="W69" s="14">
        <v>2.4300000000000002</v>
      </c>
    </row>
    <row r="70" spans="2:23" x14ac:dyDescent="0.25">
      <c r="B70" s="16" t="s">
        <v>86</v>
      </c>
      <c r="C70" s="4">
        <v>0.4</v>
      </c>
      <c r="D70" s="8">
        <v>2.2000000000000002</v>
      </c>
      <c r="E70" s="14">
        <v>0.9</v>
      </c>
      <c r="F70" s="8">
        <v>0.1</v>
      </c>
      <c r="G70" s="14">
        <v>1</v>
      </c>
      <c r="H70" s="8">
        <v>0.2</v>
      </c>
      <c r="I70" s="14">
        <v>0.1</v>
      </c>
      <c r="J70" s="8">
        <v>0.4</v>
      </c>
      <c r="K70" s="14">
        <v>0.3</v>
      </c>
      <c r="L70" s="8">
        <v>0.2</v>
      </c>
      <c r="M70" s="14">
        <v>0.2</v>
      </c>
      <c r="N70" s="8">
        <v>0.3</v>
      </c>
      <c r="O70" s="14">
        <v>0.1</v>
      </c>
      <c r="P70" s="8">
        <v>0.1</v>
      </c>
      <c r="Q70" s="14">
        <v>0.1</v>
      </c>
      <c r="R70" s="8">
        <v>256.18</v>
      </c>
      <c r="S70" s="14">
        <v>254.82</v>
      </c>
      <c r="T70" s="8">
        <v>257.07</v>
      </c>
      <c r="U70" s="14">
        <v>2.65</v>
      </c>
      <c r="V70" s="8">
        <v>2.73</v>
      </c>
      <c r="W70" s="14">
        <v>2.75</v>
      </c>
    </row>
    <row r="71" spans="2:23" x14ac:dyDescent="0.25">
      <c r="B71" s="16" t="s">
        <v>87</v>
      </c>
      <c r="C71" s="4">
        <v>0.2</v>
      </c>
      <c r="D71" s="8">
        <v>1.9</v>
      </c>
      <c r="E71" s="14">
        <v>0.9</v>
      </c>
      <c r="F71" s="8">
        <v>0.1</v>
      </c>
      <c r="G71" s="14">
        <v>0.9</v>
      </c>
      <c r="H71" s="8">
        <v>0</v>
      </c>
      <c r="I71" s="14">
        <v>0.1</v>
      </c>
      <c r="J71" s="8">
        <v>0.7</v>
      </c>
      <c r="K71" s="14">
        <v>0.2</v>
      </c>
      <c r="L71" s="8">
        <v>0.2</v>
      </c>
      <c r="M71" s="14">
        <v>0.4</v>
      </c>
      <c r="N71" s="8">
        <v>0.3</v>
      </c>
      <c r="O71" s="14">
        <v>0.1</v>
      </c>
      <c r="P71" s="8">
        <v>0.4</v>
      </c>
      <c r="Q71" s="14">
        <v>0.2</v>
      </c>
      <c r="R71" s="8">
        <v>254.03</v>
      </c>
      <c r="S71" s="14">
        <v>253.84</v>
      </c>
      <c r="T71" s="8">
        <v>255.35</v>
      </c>
      <c r="U71" s="14">
        <v>2.2999999999999998</v>
      </c>
      <c r="V71" s="8">
        <v>2.38</v>
      </c>
      <c r="W71" s="14">
        <v>2.46</v>
      </c>
    </row>
    <row r="72" spans="2:23" x14ac:dyDescent="0.25">
      <c r="B72" s="16" t="s">
        <v>88</v>
      </c>
      <c r="C72" s="4">
        <v>0.1</v>
      </c>
      <c r="D72" s="8">
        <v>2.1</v>
      </c>
      <c r="E72" s="14">
        <v>0.8</v>
      </c>
      <c r="F72" s="8">
        <v>0.3</v>
      </c>
      <c r="G72" s="14">
        <v>1.1000000000000001</v>
      </c>
      <c r="H72" s="8">
        <v>0</v>
      </c>
      <c r="I72" s="14">
        <v>0.1</v>
      </c>
      <c r="J72" s="8">
        <v>0.6</v>
      </c>
      <c r="K72" s="14">
        <v>0.2</v>
      </c>
      <c r="L72" s="8">
        <v>0.2</v>
      </c>
      <c r="M72" s="14">
        <v>0.4</v>
      </c>
      <c r="N72" s="8">
        <v>0.3</v>
      </c>
      <c r="O72" s="14">
        <v>0.2</v>
      </c>
      <c r="P72" s="8">
        <v>0.4</v>
      </c>
      <c r="Q72" s="14">
        <v>0.2</v>
      </c>
      <c r="R72" s="8">
        <v>255.16</v>
      </c>
      <c r="S72" s="14">
        <v>254.84</v>
      </c>
      <c r="T72" s="8">
        <v>256.52999999999997</v>
      </c>
      <c r="U72" s="14">
        <v>2.63</v>
      </c>
      <c r="V72" s="8">
        <v>2.72</v>
      </c>
      <c r="W72" s="14">
        <v>2.66</v>
      </c>
    </row>
    <row r="73" spans="2:23" x14ac:dyDescent="0.25">
      <c r="B73" s="16" t="s">
        <v>89</v>
      </c>
      <c r="C73" s="4">
        <v>0.4</v>
      </c>
      <c r="D73" s="8">
        <v>2.5</v>
      </c>
      <c r="E73" s="14">
        <v>0.4</v>
      </c>
      <c r="F73" s="8">
        <v>0.2</v>
      </c>
      <c r="G73" s="14">
        <v>0.9</v>
      </c>
      <c r="H73" s="8">
        <v>0</v>
      </c>
      <c r="I73" s="14">
        <v>0.3</v>
      </c>
      <c r="J73" s="8">
        <v>0.7</v>
      </c>
      <c r="K73" s="14">
        <v>0.3</v>
      </c>
      <c r="L73" s="8">
        <v>0.4</v>
      </c>
      <c r="M73" s="14">
        <v>0.3</v>
      </c>
      <c r="N73" s="8">
        <v>0.2</v>
      </c>
      <c r="O73" s="14">
        <v>0.4</v>
      </c>
      <c r="P73" s="8">
        <v>0.3</v>
      </c>
      <c r="Q73" s="14">
        <v>0.2</v>
      </c>
      <c r="R73" s="8">
        <v>254.79</v>
      </c>
      <c r="S73" s="14">
        <v>253.48</v>
      </c>
      <c r="T73" s="8">
        <v>255.46</v>
      </c>
      <c r="U73" s="14">
        <v>2.82</v>
      </c>
      <c r="V73" s="8">
        <v>2.88</v>
      </c>
      <c r="W73" s="14">
        <v>2.76</v>
      </c>
    </row>
    <row r="74" spans="2:23" x14ac:dyDescent="0.25">
      <c r="B74" s="16" t="s">
        <v>90</v>
      </c>
      <c r="C74" s="4">
        <v>0.3</v>
      </c>
      <c r="D74" s="8">
        <v>2.5</v>
      </c>
      <c r="E74" s="14">
        <v>0.4</v>
      </c>
      <c r="F74" s="8">
        <v>0.1</v>
      </c>
      <c r="G74" s="14">
        <v>0.9</v>
      </c>
      <c r="H74" s="8">
        <v>0.1</v>
      </c>
      <c r="I74" s="14">
        <v>0.2</v>
      </c>
      <c r="J74" s="8">
        <v>0.6</v>
      </c>
      <c r="K74" s="14">
        <v>0.3</v>
      </c>
      <c r="L74" s="8">
        <v>0.3</v>
      </c>
      <c r="M74" s="14">
        <v>0.3</v>
      </c>
      <c r="N74" s="8">
        <v>0.2</v>
      </c>
      <c r="O74" s="14">
        <v>0.2</v>
      </c>
      <c r="P74" s="8">
        <v>0.1</v>
      </c>
      <c r="Q74" s="14">
        <v>0.1</v>
      </c>
      <c r="R74" s="8">
        <v>252.7</v>
      </c>
      <c r="S74" s="14">
        <v>251.51</v>
      </c>
      <c r="T74" s="8">
        <v>253.3</v>
      </c>
      <c r="U74" s="14">
        <v>2.59</v>
      </c>
      <c r="V74" s="8">
        <v>2.8</v>
      </c>
      <c r="W74" s="14">
        <v>2.7</v>
      </c>
    </row>
    <row r="75" spans="2:23" x14ac:dyDescent="0.25">
      <c r="B75" s="16" t="s">
        <v>91</v>
      </c>
      <c r="C75" s="4">
        <v>0.3</v>
      </c>
      <c r="D75" s="8">
        <v>2.2999999999999998</v>
      </c>
      <c r="E75" s="14">
        <v>0.3</v>
      </c>
      <c r="F75" s="8">
        <v>0.2</v>
      </c>
      <c r="G75" s="14">
        <v>1</v>
      </c>
      <c r="H75" s="8">
        <v>0.1</v>
      </c>
      <c r="I75" s="14">
        <v>0.1</v>
      </c>
      <c r="J75" s="8">
        <v>0.5</v>
      </c>
      <c r="K75" s="14">
        <v>0.3</v>
      </c>
      <c r="L75" s="8">
        <v>0.2</v>
      </c>
      <c r="M75" s="14">
        <v>0.2</v>
      </c>
      <c r="N75" s="8">
        <v>0.4</v>
      </c>
      <c r="O75" s="14">
        <v>0.1</v>
      </c>
      <c r="P75" s="8">
        <v>0.3</v>
      </c>
      <c r="Q75" s="14">
        <v>0.3</v>
      </c>
      <c r="R75" s="8">
        <v>252.52</v>
      </c>
      <c r="S75" s="14">
        <v>251.49</v>
      </c>
      <c r="T75" s="8">
        <v>253.47</v>
      </c>
      <c r="U75" s="14">
        <v>2.5299999999999998</v>
      </c>
      <c r="V75" s="8">
        <v>2.72</v>
      </c>
      <c r="W75" s="14">
        <v>2.54</v>
      </c>
    </row>
    <row r="76" spans="2:23" x14ac:dyDescent="0.25">
      <c r="B76" s="16" t="s">
        <v>92</v>
      </c>
      <c r="C76" s="4">
        <v>0.2</v>
      </c>
      <c r="D76" s="8">
        <v>2.2000000000000002</v>
      </c>
      <c r="E76" s="14">
        <v>0.6</v>
      </c>
      <c r="F76" s="8">
        <v>0.1</v>
      </c>
      <c r="G76" s="14">
        <v>1</v>
      </c>
      <c r="H76" s="8">
        <v>0.3</v>
      </c>
      <c r="I76" s="14">
        <v>0.2</v>
      </c>
      <c r="J76" s="8">
        <v>0.6</v>
      </c>
      <c r="K76" s="14">
        <v>0.4</v>
      </c>
      <c r="L76" s="8">
        <v>0.2</v>
      </c>
      <c r="M76" s="14">
        <v>0.3</v>
      </c>
      <c r="N76" s="8">
        <v>0.4</v>
      </c>
      <c r="O76" s="14">
        <v>0.2</v>
      </c>
      <c r="P76" s="8">
        <v>0.2</v>
      </c>
      <c r="Q76" s="14">
        <v>0.3</v>
      </c>
      <c r="R76" s="8">
        <v>252.37</v>
      </c>
      <c r="S76" s="14">
        <v>251.84</v>
      </c>
      <c r="T76" s="8">
        <v>252.86</v>
      </c>
      <c r="U76" s="14">
        <v>2.4900000000000002</v>
      </c>
      <c r="V76" s="8">
        <v>2.61</v>
      </c>
      <c r="W76" s="14">
        <v>2.56</v>
      </c>
    </row>
    <row r="77" spans="2:23" x14ac:dyDescent="0.25">
      <c r="B77" s="16" t="s">
        <v>93</v>
      </c>
      <c r="C77" s="4">
        <v>0.2</v>
      </c>
      <c r="D77" s="8">
        <v>2.5</v>
      </c>
      <c r="E77" s="14">
        <v>0.5</v>
      </c>
      <c r="F77" s="8">
        <v>0.2</v>
      </c>
      <c r="G77" s="14">
        <v>0.9</v>
      </c>
      <c r="H77" s="8">
        <v>0.2</v>
      </c>
      <c r="I77" s="14">
        <v>0.2</v>
      </c>
      <c r="J77" s="8">
        <v>0.6</v>
      </c>
      <c r="K77" s="14">
        <v>0.4</v>
      </c>
      <c r="L77" s="8">
        <v>0.3</v>
      </c>
      <c r="M77" s="14">
        <v>0.3</v>
      </c>
      <c r="N77" s="8">
        <v>0.4</v>
      </c>
      <c r="O77" s="14">
        <v>0.2</v>
      </c>
      <c r="P77" s="8">
        <v>0.1</v>
      </c>
      <c r="Q77" s="14">
        <v>0.3</v>
      </c>
      <c r="R77" s="8">
        <v>251.86</v>
      </c>
      <c r="S77" s="14">
        <v>251.54</v>
      </c>
      <c r="T77" s="8">
        <v>252.88</v>
      </c>
      <c r="U77" s="14">
        <v>2.64</v>
      </c>
      <c r="V77" s="8">
        <v>2.71</v>
      </c>
      <c r="W77" s="14">
        <v>2.72</v>
      </c>
    </row>
    <row r="78" spans="2:23" x14ac:dyDescent="0.25">
      <c r="B78" s="16" t="s">
        <v>94</v>
      </c>
      <c r="C78" s="4">
        <v>0.4</v>
      </c>
      <c r="D78" s="8">
        <v>2</v>
      </c>
      <c r="E78" s="14">
        <v>0.5</v>
      </c>
      <c r="F78" s="8">
        <v>0.1</v>
      </c>
      <c r="G78" s="14">
        <v>0.9</v>
      </c>
      <c r="H78" s="8">
        <v>0.1</v>
      </c>
      <c r="I78" s="14">
        <v>0.3</v>
      </c>
      <c r="J78" s="8">
        <v>0.6</v>
      </c>
      <c r="K78" s="14">
        <v>0.2</v>
      </c>
      <c r="L78" s="8">
        <v>0.4</v>
      </c>
      <c r="M78" s="14">
        <v>0.3</v>
      </c>
      <c r="N78" s="8">
        <v>0.1</v>
      </c>
      <c r="O78" s="14">
        <v>0.3</v>
      </c>
      <c r="P78" s="8">
        <v>0.2</v>
      </c>
      <c r="Q78" s="14">
        <v>0.2</v>
      </c>
      <c r="R78" s="8">
        <v>253.06</v>
      </c>
      <c r="S78" s="14">
        <v>251.82</v>
      </c>
      <c r="T78" s="8">
        <v>253.77</v>
      </c>
      <c r="U78" s="14">
        <v>2.54</v>
      </c>
      <c r="V78" s="8">
        <v>2.5499999999999998</v>
      </c>
      <c r="W78" s="14">
        <v>2.39</v>
      </c>
    </row>
    <row r="79" spans="2:23" x14ac:dyDescent="0.25">
      <c r="B79" s="16" t="s">
        <v>95</v>
      </c>
      <c r="C79" s="4">
        <v>0.4</v>
      </c>
      <c r="D79" s="8">
        <v>2.4</v>
      </c>
      <c r="E79" s="14">
        <v>0.6</v>
      </c>
      <c r="F79" s="8">
        <v>0.1</v>
      </c>
      <c r="G79" s="14">
        <v>1</v>
      </c>
      <c r="H79" s="8">
        <v>0.1</v>
      </c>
      <c r="I79" s="14">
        <v>0.2</v>
      </c>
      <c r="J79" s="8">
        <v>0.7</v>
      </c>
      <c r="K79" s="14">
        <v>0.2</v>
      </c>
      <c r="L79" s="8">
        <v>0.3</v>
      </c>
      <c r="M79" s="14">
        <v>0.5</v>
      </c>
      <c r="N79" s="8">
        <v>0.2</v>
      </c>
      <c r="O79" s="14">
        <v>0.3</v>
      </c>
      <c r="P79" s="8">
        <v>0.3</v>
      </c>
      <c r="Q79" s="14">
        <v>0.3</v>
      </c>
      <c r="R79" s="8">
        <v>253.05</v>
      </c>
      <c r="S79" s="14">
        <v>252.26</v>
      </c>
      <c r="T79" s="8">
        <v>253.4</v>
      </c>
      <c r="U79" s="14">
        <v>2.5299999999999998</v>
      </c>
      <c r="V79" s="8">
        <v>2.7</v>
      </c>
      <c r="W79" s="14">
        <v>2.65</v>
      </c>
    </row>
    <row r="80" spans="2:23" x14ac:dyDescent="0.25">
      <c r="B80" s="16" t="s">
        <v>96</v>
      </c>
      <c r="C80" s="4">
        <v>0.3</v>
      </c>
      <c r="D80" s="8">
        <v>1.9</v>
      </c>
      <c r="E80" s="14">
        <v>0.6</v>
      </c>
      <c r="F80" s="8">
        <v>0.2</v>
      </c>
      <c r="G80" s="14">
        <v>0.9</v>
      </c>
      <c r="H80" s="8">
        <v>0.2</v>
      </c>
      <c r="I80" s="14">
        <v>0.2</v>
      </c>
      <c r="J80" s="8">
        <v>0.6</v>
      </c>
      <c r="K80" s="14">
        <v>0</v>
      </c>
      <c r="L80" s="8">
        <v>0.2</v>
      </c>
      <c r="M80" s="14">
        <v>0.3</v>
      </c>
      <c r="N80" s="8">
        <v>0.2</v>
      </c>
      <c r="O80" s="14">
        <v>0.3</v>
      </c>
      <c r="P80" s="8">
        <v>0.3</v>
      </c>
      <c r="Q80" s="14">
        <v>0.3</v>
      </c>
      <c r="R80" s="8">
        <v>253.3</v>
      </c>
      <c r="S80" s="14">
        <v>252.14</v>
      </c>
      <c r="T80" s="8">
        <v>253.63</v>
      </c>
      <c r="U80" s="14">
        <v>2.1800000000000002</v>
      </c>
      <c r="V80" s="8">
        <v>2.33</v>
      </c>
      <c r="W80" s="14">
        <v>2.1800000000000002</v>
      </c>
    </row>
    <row r="81" spans="2:23" x14ac:dyDescent="0.25">
      <c r="B81" s="16" t="s">
        <v>97</v>
      </c>
      <c r="C81" s="4">
        <v>0.2</v>
      </c>
      <c r="D81" s="8">
        <v>1.9</v>
      </c>
      <c r="E81" s="14">
        <v>0.6</v>
      </c>
      <c r="F81" s="8">
        <v>0.2</v>
      </c>
      <c r="G81" s="14">
        <v>0.9</v>
      </c>
      <c r="H81" s="8">
        <v>0.2</v>
      </c>
      <c r="I81" s="14">
        <v>0.1</v>
      </c>
      <c r="J81" s="8">
        <v>0.5</v>
      </c>
      <c r="K81" s="14">
        <v>0.3</v>
      </c>
      <c r="L81" s="8">
        <v>0.2</v>
      </c>
      <c r="M81" s="14">
        <v>0.2</v>
      </c>
      <c r="N81" s="8">
        <v>0.4</v>
      </c>
      <c r="O81" s="14">
        <v>0.1</v>
      </c>
      <c r="P81" s="8">
        <v>0.1</v>
      </c>
      <c r="Q81" s="14">
        <v>0.4</v>
      </c>
      <c r="R81" s="8">
        <v>253.45</v>
      </c>
      <c r="S81" s="14">
        <v>253.26</v>
      </c>
      <c r="T81" s="8">
        <v>254.6</v>
      </c>
      <c r="U81" s="14">
        <v>2.13</v>
      </c>
      <c r="V81" s="8">
        <v>2.25</v>
      </c>
      <c r="W81" s="14">
        <v>2.21</v>
      </c>
    </row>
    <row r="82" spans="2:23" x14ac:dyDescent="0.25">
      <c r="B82" s="16" t="s">
        <v>98</v>
      </c>
      <c r="C82" s="4">
        <v>0.3</v>
      </c>
      <c r="D82" s="8">
        <v>1.8</v>
      </c>
      <c r="E82" s="14">
        <v>0.5</v>
      </c>
      <c r="F82" s="8">
        <v>0.1</v>
      </c>
      <c r="G82" s="14">
        <v>1</v>
      </c>
      <c r="H82" s="8">
        <v>0.1</v>
      </c>
      <c r="I82" s="14">
        <v>0.1</v>
      </c>
      <c r="J82" s="8">
        <v>0.7</v>
      </c>
      <c r="K82" s="14">
        <v>0.3</v>
      </c>
      <c r="L82" s="8">
        <v>0.2</v>
      </c>
      <c r="M82" s="14">
        <v>0.4</v>
      </c>
      <c r="N82" s="8">
        <v>0.2</v>
      </c>
      <c r="O82" s="14">
        <v>0.2</v>
      </c>
      <c r="P82" s="8">
        <v>0.4</v>
      </c>
      <c r="Q82" s="14">
        <v>0.3</v>
      </c>
      <c r="R82" s="8">
        <v>254.27</v>
      </c>
      <c r="S82" s="14">
        <v>253.24</v>
      </c>
      <c r="T82" s="8">
        <v>254.18</v>
      </c>
      <c r="U82" s="14">
        <v>2.2000000000000002</v>
      </c>
      <c r="V82" s="8">
        <v>2.4</v>
      </c>
      <c r="W82" s="14">
        <v>2.4</v>
      </c>
    </row>
    <row r="83" spans="2:23" x14ac:dyDescent="0.25">
      <c r="B83" s="16" t="s">
        <v>99</v>
      </c>
      <c r="C83" s="4">
        <v>0.2</v>
      </c>
      <c r="D83" s="8">
        <v>1.7</v>
      </c>
      <c r="E83" s="14">
        <v>0.7</v>
      </c>
      <c r="F83" s="8">
        <v>0.1</v>
      </c>
      <c r="G83" s="14">
        <v>1</v>
      </c>
      <c r="H83" s="8">
        <v>0.2</v>
      </c>
      <c r="I83" s="14">
        <v>0.1</v>
      </c>
      <c r="J83" s="8">
        <v>0.7</v>
      </c>
      <c r="K83" s="14">
        <v>0.2</v>
      </c>
      <c r="L83" s="8">
        <v>0.1</v>
      </c>
      <c r="M83" s="14">
        <v>0.4</v>
      </c>
      <c r="N83" s="8">
        <v>0.3</v>
      </c>
      <c r="O83" s="14">
        <v>0.1</v>
      </c>
      <c r="P83" s="8">
        <v>0.4</v>
      </c>
      <c r="Q83" s="14">
        <v>0.3</v>
      </c>
      <c r="R83" s="8">
        <v>253.7</v>
      </c>
      <c r="S83" s="14">
        <v>253.27</v>
      </c>
      <c r="T83" s="8">
        <v>254.27</v>
      </c>
      <c r="U83" s="14">
        <v>2.16</v>
      </c>
      <c r="V83" s="8">
        <v>2.2599999999999998</v>
      </c>
      <c r="W83" s="14">
        <v>2.38</v>
      </c>
    </row>
    <row r="84" spans="2:23" x14ac:dyDescent="0.25">
      <c r="B84" s="16" t="s">
        <v>100</v>
      </c>
      <c r="C84" s="4">
        <v>0.3</v>
      </c>
      <c r="D84" s="8">
        <v>1.7</v>
      </c>
      <c r="E84" s="14">
        <v>0.5</v>
      </c>
      <c r="F84" s="8">
        <v>0.2</v>
      </c>
      <c r="G84" s="14">
        <v>1.1000000000000001</v>
      </c>
      <c r="H84" s="8">
        <v>0.1</v>
      </c>
      <c r="I84" s="14">
        <v>0.3</v>
      </c>
      <c r="J84" s="8">
        <v>0.7</v>
      </c>
      <c r="K84" s="14">
        <v>0.3</v>
      </c>
      <c r="L84" s="8">
        <v>0.2</v>
      </c>
      <c r="M84" s="14">
        <v>0.4</v>
      </c>
      <c r="N84" s="8">
        <v>0.2</v>
      </c>
      <c r="O84" s="14">
        <v>0.1</v>
      </c>
      <c r="P84" s="8">
        <v>0.4</v>
      </c>
      <c r="Q84" s="14">
        <v>0.1</v>
      </c>
      <c r="R84" s="8">
        <v>253.68</v>
      </c>
      <c r="S84" s="14">
        <v>252.65</v>
      </c>
      <c r="T84" s="8">
        <v>253.79</v>
      </c>
      <c r="U84" s="14">
        <v>2.16</v>
      </c>
      <c r="V84" s="8">
        <v>2.21</v>
      </c>
      <c r="W84" s="14">
        <v>2.36</v>
      </c>
    </row>
    <row r="85" spans="2:23" x14ac:dyDescent="0.25">
      <c r="B85" s="16" t="s">
        <v>101</v>
      </c>
      <c r="C85" s="4">
        <v>0.4</v>
      </c>
      <c r="D85" s="8">
        <v>2</v>
      </c>
      <c r="E85" s="14">
        <v>0.6</v>
      </c>
      <c r="F85" s="8">
        <v>0.2</v>
      </c>
      <c r="G85" s="14">
        <v>1</v>
      </c>
      <c r="H85" s="8">
        <v>0.1</v>
      </c>
      <c r="I85" s="14">
        <v>0.2</v>
      </c>
      <c r="J85" s="8">
        <v>0.6</v>
      </c>
      <c r="K85" s="14">
        <v>0.2</v>
      </c>
      <c r="L85" s="8">
        <v>0.2</v>
      </c>
      <c r="M85" s="14">
        <v>0.2</v>
      </c>
      <c r="N85" s="8">
        <v>0.3</v>
      </c>
      <c r="O85" s="14">
        <v>0.1</v>
      </c>
      <c r="P85" s="8">
        <v>0.2</v>
      </c>
      <c r="Q85" s="14">
        <v>0.2</v>
      </c>
      <c r="R85" s="8">
        <v>252.92</v>
      </c>
      <c r="S85" s="14">
        <v>251.83</v>
      </c>
      <c r="T85" s="8">
        <v>253.53</v>
      </c>
      <c r="U85" s="14">
        <v>2.2000000000000002</v>
      </c>
      <c r="V85" s="8">
        <v>2.4</v>
      </c>
      <c r="W85" s="14">
        <v>2.25</v>
      </c>
    </row>
    <row r="86" spans="2:23" x14ac:dyDescent="0.25">
      <c r="B86" s="16" t="s">
        <v>102</v>
      </c>
      <c r="C86" s="4">
        <v>0.2</v>
      </c>
      <c r="D86" s="8">
        <v>2</v>
      </c>
      <c r="E86" s="14">
        <v>0.5</v>
      </c>
      <c r="F86" s="8">
        <v>0.2</v>
      </c>
      <c r="G86" s="14">
        <v>0.9</v>
      </c>
      <c r="H86" s="8">
        <v>0.3</v>
      </c>
      <c r="I86" s="14">
        <v>0.2</v>
      </c>
      <c r="J86" s="8">
        <v>0.5</v>
      </c>
      <c r="K86" s="14">
        <v>0.4</v>
      </c>
      <c r="L86" s="8">
        <v>0.3</v>
      </c>
      <c r="M86" s="14">
        <v>0.1</v>
      </c>
      <c r="N86" s="8">
        <v>0.4</v>
      </c>
      <c r="O86" s="14">
        <v>0.2</v>
      </c>
      <c r="P86" s="8">
        <v>0.1</v>
      </c>
      <c r="Q86" s="14">
        <v>0.4</v>
      </c>
      <c r="R86" s="8">
        <v>252.32</v>
      </c>
      <c r="S86" s="14">
        <v>251.54</v>
      </c>
      <c r="T86" s="8">
        <v>252.62</v>
      </c>
      <c r="U86" s="14">
        <v>2.17</v>
      </c>
      <c r="V86" s="8">
        <v>2.34</v>
      </c>
      <c r="W86" s="14">
        <v>2.38</v>
      </c>
    </row>
    <row r="87" spans="2:23" x14ac:dyDescent="0.25">
      <c r="B87" s="16" t="s">
        <v>103</v>
      </c>
      <c r="C87" s="4">
        <v>0.3</v>
      </c>
      <c r="D87" s="8">
        <v>1.6</v>
      </c>
      <c r="E87" s="14">
        <v>0.9</v>
      </c>
      <c r="F87" s="8">
        <v>0.2</v>
      </c>
      <c r="G87" s="14">
        <v>1</v>
      </c>
      <c r="H87" s="8">
        <v>0</v>
      </c>
      <c r="I87" s="14">
        <v>0.2</v>
      </c>
      <c r="J87" s="8">
        <v>0.6</v>
      </c>
      <c r="K87" s="14">
        <v>0.4</v>
      </c>
      <c r="L87" s="8">
        <v>0.2</v>
      </c>
      <c r="M87" s="14">
        <v>0.2</v>
      </c>
      <c r="N87" s="8">
        <v>0.3</v>
      </c>
      <c r="O87" s="14">
        <v>0.3</v>
      </c>
      <c r="P87" s="8">
        <v>0.3</v>
      </c>
      <c r="Q87" s="14">
        <v>0.3</v>
      </c>
      <c r="R87" s="8">
        <v>252.07</v>
      </c>
      <c r="S87" s="14">
        <v>251.05</v>
      </c>
      <c r="T87" s="8">
        <v>252.68</v>
      </c>
      <c r="U87" s="14">
        <v>2.2000000000000002</v>
      </c>
      <c r="V87" s="8">
        <v>2.35</v>
      </c>
      <c r="W87" s="14">
        <v>2.2599999999999998</v>
      </c>
    </row>
    <row r="88" spans="2:23" x14ac:dyDescent="0.25">
      <c r="B88" s="16" t="s">
        <v>104</v>
      </c>
      <c r="C88" s="4">
        <v>0.3</v>
      </c>
      <c r="D88" s="8">
        <v>1.5</v>
      </c>
      <c r="E88" s="14">
        <v>0.8</v>
      </c>
      <c r="F88" s="8">
        <v>0.1</v>
      </c>
      <c r="G88" s="14">
        <v>1.1000000000000001</v>
      </c>
      <c r="H88" s="8">
        <v>0.1</v>
      </c>
      <c r="I88" s="14">
        <v>0</v>
      </c>
      <c r="J88" s="8">
        <v>0.8</v>
      </c>
      <c r="K88" s="14">
        <v>0.2</v>
      </c>
      <c r="L88" s="8">
        <v>0.1</v>
      </c>
      <c r="M88" s="14">
        <v>0.4</v>
      </c>
      <c r="N88" s="8">
        <v>0.4</v>
      </c>
      <c r="O88" s="14">
        <v>0</v>
      </c>
      <c r="P88" s="8">
        <v>0.4</v>
      </c>
      <c r="Q88" s="14">
        <v>0.3</v>
      </c>
      <c r="R88" s="8">
        <v>252.54</v>
      </c>
      <c r="S88" s="14">
        <v>251.68</v>
      </c>
      <c r="T88" s="8">
        <v>252.74</v>
      </c>
      <c r="U88" s="14">
        <v>2</v>
      </c>
      <c r="V88" s="8">
        <v>2.2799999999999998</v>
      </c>
      <c r="W88" s="14">
        <v>2.2400000000000002</v>
      </c>
    </row>
    <row r="89" spans="2:23" x14ac:dyDescent="0.25">
      <c r="B89" s="16" t="s">
        <v>105</v>
      </c>
      <c r="C89" s="4">
        <v>0.2</v>
      </c>
      <c r="D89" s="8">
        <v>1.4</v>
      </c>
      <c r="E89" s="14">
        <v>0.7</v>
      </c>
      <c r="F89" s="8">
        <v>0.1</v>
      </c>
      <c r="G89" s="14">
        <v>1</v>
      </c>
      <c r="H89" s="8">
        <v>0.2</v>
      </c>
      <c r="I89" s="14">
        <v>0</v>
      </c>
      <c r="J89" s="8">
        <v>0.7</v>
      </c>
      <c r="K89" s="14">
        <v>0.2</v>
      </c>
      <c r="L89" s="8">
        <v>0.1</v>
      </c>
      <c r="M89" s="14">
        <v>0.4</v>
      </c>
      <c r="N89" s="8">
        <v>0.5</v>
      </c>
      <c r="O89" s="14">
        <v>0.1</v>
      </c>
      <c r="P89" s="8">
        <v>0.5</v>
      </c>
      <c r="Q89" s="14">
        <v>0.3</v>
      </c>
      <c r="R89" s="8">
        <v>251.93</v>
      </c>
      <c r="S89" s="14">
        <v>250.9</v>
      </c>
      <c r="T89" s="8">
        <v>251.85</v>
      </c>
      <c r="U89" s="14">
        <v>1.94</v>
      </c>
      <c r="V89" s="8">
        <v>2.16</v>
      </c>
      <c r="W89" s="14">
        <v>2.29</v>
      </c>
    </row>
    <row r="90" spans="2:23" x14ac:dyDescent="0.25">
      <c r="B90" s="16" t="s">
        <v>106</v>
      </c>
      <c r="C90" s="4">
        <v>0.1</v>
      </c>
      <c r="D90" s="8">
        <v>2.1</v>
      </c>
      <c r="E90" s="14">
        <v>0.5</v>
      </c>
      <c r="F90" s="8">
        <v>0.3</v>
      </c>
      <c r="G90" s="14">
        <v>0.8</v>
      </c>
      <c r="H90" s="8">
        <v>0.2</v>
      </c>
      <c r="I90" s="14">
        <v>0.3</v>
      </c>
      <c r="J90" s="8">
        <v>0.5</v>
      </c>
      <c r="K90" s="14">
        <v>0.2</v>
      </c>
      <c r="L90" s="8">
        <v>0.2</v>
      </c>
      <c r="M90" s="14">
        <v>0.1</v>
      </c>
      <c r="N90" s="8">
        <v>0.3</v>
      </c>
      <c r="O90" s="14">
        <v>0.3</v>
      </c>
      <c r="P90" s="8">
        <v>0.2</v>
      </c>
      <c r="Q90" s="14">
        <v>0.2</v>
      </c>
      <c r="R90" s="8">
        <v>251.21</v>
      </c>
      <c r="S90" s="14">
        <v>250.89</v>
      </c>
      <c r="T90" s="8">
        <v>252.27</v>
      </c>
      <c r="U90" s="14">
        <v>2.4</v>
      </c>
      <c r="V90" s="8">
        <v>2.2999999999999998</v>
      </c>
      <c r="W90" s="14">
        <v>2.4300000000000002</v>
      </c>
    </row>
    <row r="91" spans="2:23" x14ac:dyDescent="0.25">
      <c r="B91" s="16" t="s">
        <v>107</v>
      </c>
      <c r="C91" s="4">
        <v>0.3</v>
      </c>
      <c r="D91" s="8">
        <v>1.9</v>
      </c>
      <c r="E91" s="14">
        <v>0.7</v>
      </c>
      <c r="F91" s="8">
        <v>0.1</v>
      </c>
      <c r="G91" s="14">
        <v>1.2</v>
      </c>
      <c r="H91" s="8">
        <v>0.2</v>
      </c>
      <c r="I91" s="14">
        <v>0.3</v>
      </c>
      <c r="J91" s="8">
        <v>0.5</v>
      </c>
      <c r="K91" s="14">
        <v>0.3</v>
      </c>
      <c r="L91" s="8">
        <v>0.3</v>
      </c>
      <c r="M91" s="14">
        <v>0.2</v>
      </c>
      <c r="N91" s="8">
        <v>0.4</v>
      </c>
      <c r="O91" s="14">
        <v>0.3</v>
      </c>
      <c r="P91" s="8">
        <v>0.1</v>
      </c>
      <c r="Q91" s="14">
        <v>0.4</v>
      </c>
      <c r="R91" s="8">
        <v>252.21</v>
      </c>
      <c r="S91" s="14">
        <v>251.22</v>
      </c>
      <c r="T91" s="8">
        <v>252.52</v>
      </c>
      <c r="U91" s="14">
        <v>2.25</v>
      </c>
      <c r="V91" s="8">
        <v>2.4700000000000002</v>
      </c>
      <c r="W91" s="14">
        <v>2.48</v>
      </c>
    </row>
    <row r="92" spans="2:23" x14ac:dyDescent="0.25">
      <c r="B92" s="16" t="s">
        <v>108</v>
      </c>
      <c r="C92" s="4">
        <v>0.3</v>
      </c>
      <c r="D92" s="8">
        <v>2.5</v>
      </c>
      <c r="E92" s="14">
        <v>0.4</v>
      </c>
      <c r="F92" s="8">
        <v>0.3</v>
      </c>
      <c r="G92" s="14">
        <v>0.8</v>
      </c>
      <c r="H92" s="8">
        <v>0.3</v>
      </c>
      <c r="I92" s="14">
        <v>0.3</v>
      </c>
      <c r="J92" s="8">
        <v>0.5</v>
      </c>
      <c r="K92" s="14">
        <v>0.1</v>
      </c>
      <c r="L92" s="8">
        <v>0.3</v>
      </c>
      <c r="M92" s="14">
        <v>0.3</v>
      </c>
      <c r="N92" s="8">
        <v>0.2</v>
      </c>
      <c r="O92" s="14">
        <v>0.1</v>
      </c>
      <c r="P92" s="8">
        <v>0.2</v>
      </c>
      <c r="Q92" s="14">
        <v>0.3</v>
      </c>
      <c r="R92" s="8">
        <v>252.15</v>
      </c>
      <c r="S92" s="14">
        <v>251.41</v>
      </c>
      <c r="T92" s="8">
        <v>252.31</v>
      </c>
      <c r="U92" s="14">
        <v>2.63</v>
      </c>
      <c r="V92" s="8">
        <v>2.7</v>
      </c>
      <c r="W92" s="14">
        <v>2.58</v>
      </c>
    </row>
    <row r="93" spans="2:23" x14ac:dyDescent="0.25">
      <c r="B93" s="16" t="s">
        <v>109</v>
      </c>
      <c r="C93" s="4">
        <v>0.2</v>
      </c>
      <c r="D93" s="8">
        <v>2.4</v>
      </c>
      <c r="E93" s="14">
        <v>0.4</v>
      </c>
      <c r="F93" s="8">
        <v>0.1</v>
      </c>
      <c r="G93" s="14">
        <v>0.9</v>
      </c>
      <c r="H93" s="8">
        <v>0.2</v>
      </c>
      <c r="I93" s="14">
        <v>0.2</v>
      </c>
      <c r="J93" s="8">
        <v>0.6</v>
      </c>
      <c r="K93" s="14">
        <v>0.4</v>
      </c>
      <c r="L93" s="8">
        <v>0.3</v>
      </c>
      <c r="M93" s="14">
        <v>0</v>
      </c>
      <c r="N93" s="8">
        <v>0.4</v>
      </c>
      <c r="O93" s="14">
        <v>0.2</v>
      </c>
      <c r="P93" s="8">
        <v>0.1</v>
      </c>
      <c r="Q93" s="14">
        <v>0.4</v>
      </c>
      <c r="R93" s="8">
        <v>250.86</v>
      </c>
      <c r="S93" s="14">
        <v>250.3</v>
      </c>
      <c r="T93" s="8">
        <v>251.09</v>
      </c>
      <c r="U93" s="14">
        <v>2.8</v>
      </c>
      <c r="V93" s="8">
        <v>2.82</v>
      </c>
      <c r="W93" s="14">
        <v>2.81</v>
      </c>
    </row>
    <row r="94" spans="2:23" x14ac:dyDescent="0.25">
      <c r="B94" s="16" t="s">
        <v>110</v>
      </c>
      <c r="C94" s="4">
        <v>0.2</v>
      </c>
      <c r="D94" s="8">
        <v>2.6</v>
      </c>
      <c r="E94" s="14">
        <v>0.6</v>
      </c>
      <c r="F94" s="8">
        <v>0.1</v>
      </c>
      <c r="G94" s="14">
        <v>0.9</v>
      </c>
      <c r="H94" s="8">
        <v>0.2</v>
      </c>
      <c r="I94" s="14">
        <v>0.1</v>
      </c>
      <c r="J94" s="8">
        <v>0.6</v>
      </c>
      <c r="K94" s="14">
        <v>0.3</v>
      </c>
      <c r="L94" s="8">
        <v>0.1</v>
      </c>
      <c r="M94" s="14">
        <v>0.3</v>
      </c>
      <c r="N94" s="8">
        <v>0.4</v>
      </c>
      <c r="O94" s="14">
        <v>0.1</v>
      </c>
      <c r="P94" s="8">
        <v>0.4</v>
      </c>
      <c r="Q94" s="14">
        <v>0.4</v>
      </c>
      <c r="R94" s="8">
        <v>252.66</v>
      </c>
      <c r="S94" s="14">
        <v>251.72</v>
      </c>
      <c r="T94" s="8">
        <v>252.58</v>
      </c>
      <c r="U94" s="14">
        <v>2.99</v>
      </c>
      <c r="V94" s="8">
        <v>3.06</v>
      </c>
      <c r="W94" s="14">
        <v>3.16</v>
      </c>
    </row>
    <row r="95" spans="2:23" x14ac:dyDescent="0.25">
      <c r="B95" s="16" t="s">
        <v>111</v>
      </c>
      <c r="C95" s="4">
        <v>0.2</v>
      </c>
      <c r="D95" s="8">
        <v>2</v>
      </c>
      <c r="E95" s="14">
        <v>0.7</v>
      </c>
      <c r="F95" s="8">
        <v>0.1</v>
      </c>
      <c r="G95" s="14">
        <v>1.1000000000000001</v>
      </c>
      <c r="H95" s="8">
        <v>0.2</v>
      </c>
      <c r="I95" s="14">
        <v>0.2</v>
      </c>
      <c r="J95" s="8">
        <v>0.7</v>
      </c>
      <c r="K95" s="14">
        <v>0.1</v>
      </c>
      <c r="L95" s="8">
        <v>0.2</v>
      </c>
      <c r="M95" s="14">
        <v>0.4</v>
      </c>
      <c r="N95" s="8">
        <v>0.2</v>
      </c>
      <c r="O95" s="14">
        <v>0.2</v>
      </c>
      <c r="P95" s="8">
        <v>0.2</v>
      </c>
      <c r="Q95" s="14">
        <v>0.3</v>
      </c>
      <c r="R95" s="8">
        <v>250.05</v>
      </c>
      <c r="S95" s="14">
        <v>249.32</v>
      </c>
      <c r="T95" s="8">
        <v>250.84</v>
      </c>
      <c r="U95" s="14">
        <v>2.38</v>
      </c>
      <c r="V95" s="8">
        <v>2.5299999999999998</v>
      </c>
      <c r="W95" s="14">
        <v>2.4</v>
      </c>
    </row>
    <row r="96" spans="2:23" x14ac:dyDescent="0.25">
      <c r="B96" s="16" t="s">
        <v>112</v>
      </c>
      <c r="C96" s="4">
        <v>0.3</v>
      </c>
      <c r="D96" s="8">
        <v>2.9</v>
      </c>
      <c r="E96" s="14">
        <v>0.7</v>
      </c>
      <c r="F96" s="8">
        <v>0.3</v>
      </c>
      <c r="G96" s="14">
        <v>0.6</v>
      </c>
      <c r="H96" s="8">
        <v>0.1</v>
      </c>
      <c r="I96" s="14">
        <v>0.2</v>
      </c>
      <c r="J96" s="8">
        <v>0.5</v>
      </c>
      <c r="K96" s="14">
        <v>0.3</v>
      </c>
      <c r="L96" s="8">
        <v>0</v>
      </c>
      <c r="M96" s="14">
        <v>0.1</v>
      </c>
      <c r="N96" s="8">
        <v>0.3</v>
      </c>
      <c r="O96" s="14">
        <v>0.1</v>
      </c>
      <c r="P96" s="8">
        <v>0.2</v>
      </c>
      <c r="Q96" s="14">
        <v>0.3</v>
      </c>
      <c r="R96" s="8">
        <v>251.85</v>
      </c>
      <c r="S96" s="14">
        <v>250.8</v>
      </c>
      <c r="T96" s="8">
        <v>252.44</v>
      </c>
      <c r="U96" s="14">
        <v>2.94</v>
      </c>
      <c r="V96" s="8">
        <v>3.05</v>
      </c>
      <c r="W96" s="14">
        <v>3.09</v>
      </c>
    </row>
    <row r="97" spans="2:23" x14ac:dyDescent="0.25">
      <c r="B97" s="16" t="s">
        <v>113</v>
      </c>
      <c r="C97" s="4">
        <v>0.2</v>
      </c>
      <c r="D97" s="8">
        <v>2.2000000000000002</v>
      </c>
      <c r="E97" s="14">
        <v>0.8</v>
      </c>
      <c r="F97" s="8">
        <v>0.1</v>
      </c>
      <c r="G97" s="14">
        <v>1.1000000000000001</v>
      </c>
      <c r="H97" s="8">
        <v>0.2</v>
      </c>
      <c r="I97" s="14">
        <v>0.1</v>
      </c>
      <c r="J97" s="8">
        <v>0.6</v>
      </c>
      <c r="K97" s="14">
        <v>0.2</v>
      </c>
      <c r="L97" s="8">
        <v>0</v>
      </c>
      <c r="M97" s="14">
        <v>0.4</v>
      </c>
      <c r="N97" s="8">
        <v>0.4</v>
      </c>
      <c r="O97" s="14">
        <v>0.1</v>
      </c>
      <c r="P97" s="8">
        <v>0.3</v>
      </c>
      <c r="Q97" s="14">
        <v>0.4</v>
      </c>
      <c r="R97" s="8">
        <v>250.31</v>
      </c>
      <c r="S97" s="14">
        <v>249.6</v>
      </c>
      <c r="T97" s="8">
        <v>250.36</v>
      </c>
      <c r="U97" s="14">
        <v>2.5</v>
      </c>
      <c r="V97" s="8">
        <v>2.69</v>
      </c>
      <c r="W97" s="14">
        <v>2.73</v>
      </c>
    </row>
    <row r="98" spans="2:23" x14ac:dyDescent="0.25">
      <c r="B98" s="16" t="s">
        <v>114</v>
      </c>
      <c r="C98" s="4">
        <v>0.2</v>
      </c>
      <c r="D98" s="8">
        <v>2.6</v>
      </c>
      <c r="E98" s="14">
        <v>0.6</v>
      </c>
      <c r="F98" s="8">
        <v>0.2</v>
      </c>
      <c r="G98" s="14">
        <v>0.9</v>
      </c>
      <c r="H98" s="8">
        <v>0.1</v>
      </c>
      <c r="I98" s="14">
        <v>0.1</v>
      </c>
      <c r="J98" s="8">
        <v>0.5</v>
      </c>
      <c r="K98" s="14">
        <v>0.3</v>
      </c>
      <c r="L98" s="8">
        <v>0.1</v>
      </c>
      <c r="M98" s="14">
        <v>0.2</v>
      </c>
      <c r="N98" s="8">
        <v>0.3</v>
      </c>
      <c r="O98" s="14">
        <v>0.2</v>
      </c>
      <c r="P98" s="8">
        <v>0.3</v>
      </c>
      <c r="Q98" s="14">
        <v>0.2</v>
      </c>
      <c r="R98" s="8">
        <v>250.66</v>
      </c>
      <c r="S98" s="14">
        <v>250.37</v>
      </c>
      <c r="T98" s="8">
        <v>251.74</v>
      </c>
      <c r="U98" s="14">
        <v>2.9</v>
      </c>
      <c r="V98" s="8">
        <v>2.86</v>
      </c>
      <c r="W98" s="14">
        <v>2.83</v>
      </c>
    </row>
    <row r="99" spans="2:23" x14ac:dyDescent="0.25">
      <c r="B99" s="16" t="s">
        <v>115</v>
      </c>
      <c r="C99" s="4">
        <v>0.3</v>
      </c>
      <c r="D99" s="8">
        <v>2.7</v>
      </c>
      <c r="E99" s="14">
        <v>1</v>
      </c>
      <c r="F99" s="8">
        <v>0.3</v>
      </c>
      <c r="G99" s="14">
        <v>0.8</v>
      </c>
      <c r="H99" s="8">
        <v>0.4</v>
      </c>
      <c r="I99" s="14">
        <v>0.2</v>
      </c>
      <c r="J99" s="8">
        <v>0.6</v>
      </c>
      <c r="K99" s="14">
        <v>0.1</v>
      </c>
      <c r="L99" s="8">
        <v>0.3</v>
      </c>
      <c r="M99" s="14">
        <v>0.4</v>
      </c>
      <c r="N99" s="8">
        <v>0.3</v>
      </c>
      <c r="O99" s="14">
        <v>0.3</v>
      </c>
      <c r="P99" s="8">
        <v>0.6</v>
      </c>
      <c r="Q99" s="14">
        <v>0.3</v>
      </c>
      <c r="R99" s="8">
        <v>252.33</v>
      </c>
      <c r="S99" s="14">
        <v>251.64</v>
      </c>
      <c r="T99" s="8">
        <v>253.34</v>
      </c>
      <c r="U99" s="14">
        <v>3.02</v>
      </c>
      <c r="V99" s="8">
        <v>3.22</v>
      </c>
      <c r="W99" s="14">
        <v>3.04</v>
      </c>
    </row>
    <row r="100" spans="2:23" x14ac:dyDescent="0.25">
      <c r="B100" s="16" t="s">
        <v>116</v>
      </c>
      <c r="C100" s="4">
        <v>0.1</v>
      </c>
      <c r="D100" s="8">
        <v>2.4</v>
      </c>
      <c r="E100" s="14">
        <v>1.1000000000000001</v>
      </c>
      <c r="F100" s="8">
        <v>0.2</v>
      </c>
      <c r="G100" s="14">
        <v>1</v>
      </c>
      <c r="H100" s="8">
        <v>0.3</v>
      </c>
      <c r="I100" s="14">
        <v>0.2</v>
      </c>
      <c r="J100" s="8">
        <v>0.6</v>
      </c>
      <c r="K100" s="14">
        <v>0.1</v>
      </c>
      <c r="L100" s="8">
        <v>0.3</v>
      </c>
      <c r="M100" s="14">
        <v>0.5</v>
      </c>
      <c r="N100" s="8">
        <v>0.4</v>
      </c>
      <c r="O100" s="14">
        <v>0.2</v>
      </c>
      <c r="P100" s="8">
        <v>0.5</v>
      </c>
      <c r="Q100" s="14">
        <v>0.4</v>
      </c>
      <c r="R100" s="8">
        <v>252.73</v>
      </c>
      <c r="S100" s="14">
        <v>252.12</v>
      </c>
      <c r="T100" s="8">
        <v>253.66</v>
      </c>
      <c r="U100" s="14">
        <v>3.04</v>
      </c>
      <c r="V100" s="8">
        <v>3.17</v>
      </c>
      <c r="W100" s="14">
        <v>3.03</v>
      </c>
    </row>
    <row r="101" spans="2:23" x14ac:dyDescent="0.25">
      <c r="B101" s="16" t="s">
        <v>117</v>
      </c>
      <c r="C101" s="4">
        <v>0.1</v>
      </c>
      <c r="D101" s="8">
        <v>2</v>
      </c>
      <c r="E101" s="14">
        <v>1.1000000000000001</v>
      </c>
      <c r="F101" s="8">
        <v>0.2</v>
      </c>
      <c r="G101" s="14">
        <v>1</v>
      </c>
      <c r="H101" s="8">
        <v>0.1</v>
      </c>
      <c r="I101" s="14">
        <v>0.1</v>
      </c>
      <c r="J101" s="8">
        <v>0.6</v>
      </c>
      <c r="K101" s="14">
        <v>0.4</v>
      </c>
      <c r="L101" s="8">
        <v>0.2</v>
      </c>
      <c r="M101" s="14">
        <v>0.3</v>
      </c>
      <c r="N101" s="8">
        <v>0.2</v>
      </c>
      <c r="O101" s="14">
        <v>0.1</v>
      </c>
      <c r="P101" s="8">
        <v>0.3</v>
      </c>
      <c r="Q101" s="14">
        <v>0</v>
      </c>
      <c r="R101" s="8">
        <v>252.71</v>
      </c>
      <c r="S101" s="14">
        <v>252.29</v>
      </c>
      <c r="T101" s="8">
        <v>252.83</v>
      </c>
      <c r="U101" s="14">
        <v>2.44</v>
      </c>
      <c r="V101" s="8">
        <v>2.64</v>
      </c>
      <c r="W101" s="14">
        <v>2.8</v>
      </c>
    </row>
    <row r="102" spans="2:23" x14ac:dyDescent="0.25">
      <c r="B102" s="16" t="s">
        <v>118</v>
      </c>
      <c r="C102" s="4">
        <v>0.2</v>
      </c>
      <c r="D102" s="8">
        <v>3.1</v>
      </c>
      <c r="E102" s="14">
        <v>0.9</v>
      </c>
      <c r="F102" s="8">
        <v>0.2</v>
      </c>
      <c r="G102" s="14">
        <v>0.8</v>
      </c>
      <c r="H102" s="8">
        <v>0.2</v>
      </c>
      <c r="I102" s="14">
        <v>0.1</v>
      </c>
      <c r="J102" s="8">
        <v>0.6</v>
      </c>
      <c r="K102" s="14">
        <v>0.3</v>
      </c>
      <c r="L102" s="8">
        <v>0.1</v>
      </c>
      <c r="M102" s="14">
        <v>0.1</v>
      </c>
      <c r="N102" s="8">
        <v>0.3</v>
      </c>
      <c r="O102" s="14">
        <v>0.2</v>
      </c>
      <c r="P102" s="8">
        <v>0.4</v>
      </c>
      <c r="Q102" s="14">
        <v>0.2</v>
      </c>
      <c r="R102" s="8">
        <v>253.26</v>
      </c>
      <c r="S102" s="14">
        <v>252.26</v>
      </c>
      <c r="T102" s="8">
        <v>254.09</v>
      </c>
      <c r="U102" s="14">
        <v>3.48</v>
      </c>
      <c r="V102" s="8">
        <v>3.59</v>
      </c>
      <c r="W102" s="14">
        <v>3.5</v>
      </c>
    </row>
    <row r="103" spans="2:23" x14ac:dyDescent="0.25">
      <c r="B103" s="16" t="s">
        <v>119</v>
      </c>
      <c r="C103" s="4">
        <v>0.2</v>
      </c>
      <c r="D103" s="8">
        <v>2.7</v>
      </c>
      <c r="E103" s="14">
        <v>0.7</v>
      </c>
      <c r="F103" s="8">
        <v>0.2</v>
      </c>
      <c r="G103" s="14">
        <v>1.1000000000000001</v>
      </c>
      <c r="H103" s="8">
        <v>0.2</v>
      </c>
      <c r="I103" s="14">
        <v>0.2</v>
      </c>
      <c r="J103" s="8">
        <v>0.8</v>
      </c>
      <c r="K103" s="14">
        <v>0.3</v>
      </c>
      <c r="L103" s="8">
        <v>0.2</v>
      </c>
      <c r="M103" s="14">
        <v>0.4</v>
      </c>
      <c r="N103" s="8">
        <v>0.3</v>
      </c>
      <c r="O103" s="14">
        <v>0.2</v>
      </c>
      <c r="P103" s="8">
        <v>0.5</v>
      </c>
      <c r="Q103" s="14">
        <v>0.2</v>
      </c>
      <c r="R103" s="8">
        <v>252.33</v>
      </c>
      <c r="S103" s="14">
        <v>251.86</v>
      </c>
      <c r="T103" s="8">
        <v>252.54</v>
      </c>
      <c r="U103" s="14">
        <v>2.88</v>
      </c>
      <c r="V103" s="8">
        <v>2.94</v>
      </c>
      <c r="W103" s="14">
        <v>3</v>
      </c>
    </row>
    <row r="104" spans="2:23" x14ac:dyDescent="0.25">
      <c r="B104" s="16" t="s">
        <v>120</v>
      </c>
      <c r="C104" s="4">
        <v>0.3</v>
      </c>
      <c r="D104" s="8">
        <v>2.7</v>
      </c>
      <c r="E104" s="14">
        <v>0.9</v>
      </c>
      <c r="F104" s="8">
        <v>0.2</v>
      </c>
      <c r="G104" s="14">
        <v>0.9</v>
      </c>
      <c r="H104" s="8">
        <v>0</v>
      </c>
      <c r="I104" s="14">
        <v>0.2</v>
      </c>
      <c r="J104" s="8">
        <v>0.7</v>
      </c>
      <c r="K104" s="14">
        <v>0.4</v>
      </c>
      <c r="L104" s="8">
        <v>0.3</v>
      </c>
      <c r="M104" s="14">
        <v>0.3</v>
      </c>
      <c r="N104" s="8">
        <v>0.2</v>
      </c>
      <c r="O104" s="14">
        <v>0.3</v>
      </c>
      <c r="P104" s="8">
        <v>0.4</v>
      </c>
      <c r="Q104" s="14">
        <v>0.1</v>
      </c>
      <c r="R104" s="8">
        <v>253.39</v>
      </c>
      <c r="S104" s="14">
        <v>252.59</v>
      </c>
      <c r="T104" s="8">
        <v>253.7</v>
      </c>
      <c r="U104" s="14">
        <v>3.03</v>
      </c>
      <c r="V104" s="8">
        <v>3.11</v>
      </c>
      <c r="W104" s="14">
        <v>2.99</v>
      </c>
    </row>
    <row r="105" spans="2:23" x14ac:dyDescent="0.25">
      <c r="B105" s="16" t="s">
        <v>121</v>
      </c>
      <c r="C105" s="4">
        <v>0.2</v>
      </c>
      <c r="D105" s="8">
        <v>2.1</v>
      </c>
      <c r="E105" s="14">
        <v>1</v>
      </c>
      <c r="F105" s="8">
        <v>0</v>
      </c>
      <c r="G105" s="14">
        <v>1.1000000000000001</v>
      </c>
      <c r="H105" s="8">
        <v>0.2</v>
      </c>
      <c r="I105" s="14">
        <v>0</v>
      </c>
      <c r="J105" s="8">
        <v>0.6</v>
      </c>
      <c r="K105" s="14">
        <v>0.1</v>
      </c>
      <c r="L105" s="8">
        <v>0.1</v>
      </c>
      <c r="M105" s="14">
        <v>0.4</v>
      </c>
      <c r="N105" s="8">
        <v>0.3</v>
      </c>
      <c r="O105" s="14">
        <v>0.1</v>
      </c>
      <c r="P105" s="8">
        <v>0.5</v>
      </c>
      <c r="Q105" s="14">
        <v>0.2</v>
      </c>
      <c r="R105" s="8">
        <v>254.41</v>
      </c>
      <c r="S105" s="14">
        <v>253.5</v>
      </c>
      <c r="T105" s="8">
        <v>254.33</v>
      </c>
      <c r="U105" s="14">
        <v>2.74</v>
      </c>
      <c r="V105" s="8">
        <v>2.78</v>
      </c>
      <c r="W105" s="14">
        <v>2.73</v>
      </c>
    </row>
    <row r="106" spans="2:23" x14ac:dyDescent="0.25">
      <c r="B106" s="16" t="s">
        <v>122</v>
      </c>
      <c r="C106" s="4">
        <v>0.3</v>
      </c>
      <c r="D106" s="8">
        <v>2.5</v>
      </c>
      <c r="E106" s="14">
        <v>0.8</v>
      </c>
      <c r="F106" s="8">
        <v>0.2</v>
      </c>
      <c r="G106" s="14">
        <v>0.9</v>
      </c>
      <c r="H106" s="8">
        <v>0.1</v>
      </c>
      <c r="I106" s="14">
        <v>0.1</v>
      </c>
      <c r="J106" s="8">
        <v>0.7</v>
      </c>
      <c r="K106" s="14">
        <v>0.2</v>
      </c>
      <c r="L106" s="8">
        <v>0.1</v>
      </c>
      <c r="M106" s="14">
        <v>0.4</v>
      </c>
      <c r="N106" s="8">
        <v>0.1</v>
      </c>
      <c r="O106" s="14">
        <v>0.1</v>
      </c>
      <c r="P106" s="8">
        <v>0.4</v>
      </c>
      <c r="Q106" s="14">
        <v>0.2</v>
      </c>
      <c r="R106" s="8">
        <v>253.69</v>
      </c>
      <c r="S106" s="14">
        <v>253.54</v>
      </c>
      <c r="T106" s="8">
        <v>254.75</v>
      </c>
      <c r="U106" s="14">
        <v>2.96</v>
      </c>
      <c r="V106" s="8">
        <v>2.92</v>
      </c>
      <c r="W106" s="14">
        <v>2.96</v>
      </c>
    </row>
    <row r="107" spans="2:23" x14ac:dyDescent="0.25">
      <c r="B107" s="16" t="s">
        <v>123</v>
      </c>
      <c r="C107" s="4">
        <v>0.2</v>
      </c>
      <c r="D107" s="8">
        <v>2.2999999999999998</v>
      </c>
      <c r="E107" s="14">
        <v>1.1000000000000001</v>
      </c>
      <c r="F107" s="8">
        <v>0.2</v>
      </c>
      <c r="G107" s="14">
        <v>0.9</v>
      </c>
      <c r="H107" s="8">
        <v>0.2</v>
      </c>
      <c r="I107" s="14">
        <v>0.2</v>
      </c>
      <c r="J107" s="8">
        <v>0.6</v>
      </c>
      <c r="K107" s="14">
        <v>0.1</v>
      </c>
      <c r="L107" s="8">
        <v>0.2</v>
      </c>
      <c r="M107" s="14">
        <v>0.5</v>
      </c>
      <c r="N107" s="8">
        <v>0.1</v>
      </c>
      <c r="O107" s="14">
        <v>0.2</v>
      </c>
      <c r="P107" s="8">
        <v>0.4</v>
      </c>
      <c r="Q107" s="14">
        <v>0.2</v>
      </c>
      <c r="R107" s="8">
        <v>253.88</v>
      </c>
      <c r="S107" s="14">
        <v>253.42</v>
      </c>
      <c r="T107" s="8">
        <v>254.8</v>
      </c>
      <c r="U107" s="14">
        <v>2.62</v>
      </c>
      <c r="V107" s="8">
        <v>2.63</v>
      </c>
      <c r="W107" s="14">
        <v>2.73</v>
      </c>
    </row>
    <row r="108" spans="2:23" x14ac:dyDescent="0.25">
      <c r="B108" s="16" t="s">
        <v>124</v>
      </c>
      <c r="C108" s="4">
        <v>0.2</v>
      </c>
      <c r="D108" s="8">
        <v>1.9</v>
      </c>
      <c r="E108" s="14">
        <v>0.9</v>
      </c>
      <c r="F108" s="8">
        <v>0.1</v>
      </c>
      <c r="G108" s="14">
        <v>1.1000000000000001</v>
      </c>
      <c r="H108" s="8">
        <v>0.2</v>
      </c>
      <c r="I108" s="14">
        <v>0.1</v>
      </c>
      <c r="J108" s="8">
        <v>0.8</v>
      </c>
      <c r="K108" s="14">
        <v>0.2</v>
      </c>
      <c r="L108" s="8">
        <v>0.1</v>
      </c>
      <c r="M108" s="14">
        <v>0.5</v>
      </c>
      <c r="N108" s="8">
        <v>0.3</v>
      </c>
      <c r="O108" s="14">
        <v>0.1</v>
      </c>
      <c r="P108" s="8">
        <v>0.4</v>
      </c>
      <c r="Q108" s="14">
        <v>0.3</v>
      </c>
      <c r="R108" s="8">
        <v>254.38</v>
      </c>
      <c r="S108" s="14">
        <v>253.48</v>
      </c>
      <c r="T108" s="8">
        <v>254.57</v>
      </c>
      <c r="U108" s="14">
        <v>2.41</v>
      </c>
      <c r="V108" s="8">
        <v>2.37</v>
      </c>
      <c r="W108" s="14">
        <v>2.5299999999999998</v>
      </c>
    </row>
    <row r="109" spans="2:23" x14ac:dyDescent="0.25">
      <c r="B109" s="16" t="s">
        <v>125</v>
      </c>
      <c r="C109" s="4">
        <v>0.4</v>
      </c>
      <c r="D109" s="8">
        <v>3</v>
      </c>
      <c r="E109" s="14">
        <v>0.7</v>
      </c>
      <c r="F109" s="8">
        <v>0.2</v>
      </c>
      <c r="G109" s="14">
        <v>0.7</v>
      </c>
      <c r="H109" s="8">
        <v>0.1</v>
      </c>
      <c r="I109" s="14">
        <v>0.1</v>
      </c>
      <c r="J109" s="8">
        <v>0.6</v>
      </c>
      <c r="K109" s="14">
        <v>0.5</v>
      </c>
      <c r="L109" s="8">
        <v>0.1</v>
      </c>
      <c r="M109" s="14">
        <v>0.2</v>
      </c>
      <c r="N109" s="8">
        <v>0.4</v>
      </c>
      <c r="O109" s="14">
        <v>0.1</v>
      </c>
      <c r="P109" s="8">
        <v>0.3</v>
      </c>
      <c r="Q109" s="14">
        <v>0.2</v>
      </c>
      <c r="R109" s="8">
        <v>255.08</v>
      </c>
      <c r="S109" s="14">
        <v>253.92</v>
      </c>
      <c r="T109" s="8">
        <v>255.74</v>
      </c>
      <c r="U109" s="14">
        <v>3.24</v>
      </c>
      <c r="V109" s="8">
        <v>3.29</v>
      </c>
      <c r="W109" s="14">
        <v>3.33</v>
      </c>
    </row>
    <row r="110" spans="2:23" x14ac:dyDescent="0.25">
      <c r="B110" s="16" t="s">
        <v>126</v>
      </c>
      <c r="C110" s="4">
        <v>0.3</v>
      </c>
      <c r="D110" s="8">
        <v>2.5</v>
      </c>
      <c r="E110" s="14">
        <v>0.5</v>
      </c>
      <c r="F110" s="8">
        <v>0</v>
      </c>
      <c r="G110" s="14">
        <v>0.9</v>
      </c>
      <c r="H110" s="8">
        <v>0.1</v>
      </c>
      <c r="I110" s="14">
        <v>0.1</v>
      </c>
      <c r="J110" s="8">
        <v>0.6</v>
      </c>
      <c r="K110" s="14">
        <v>0.5</v>
      </c>
      <c r="L110" s="8">
        <v>0.2</v>
      </c>
      <c r="M110" s="14">
        <v>0.4</v>
      </c>
      <c r="N110" s="8">
        <v>0.5</v>
      </c>
      <c r="O110" s="14">
        <v>0.3</v>
      </c>
      <c r="P110" s="8">
        <v>0.3</v>
      </c>
      <c r="Q110" s="14">
        <v>0.3</v>
      </c>
      <c r="R110" s="8">
        <v>255.02</v>
      </c>
      <c r="S110" s="14">
        <v>254.14</v>
      </c>
      <c r="T110" s="8">
        <v>255.12</v>
      </c>
      <c r="U110" s="14">
        <v>2.85</v>
      </c>
      <c r="V110" s="8">
        <v>2.92</v>
      </c>
      <c r="W110" s="14">
        <v>2.99</v>
      </c>
    </row>
    <row r="111" spans="2:23" x14ac:dyDescent="0.25">
      <c r="B111" s="16" t="s">
        <v>127</v>
      </c>
      <c r="C111" s="4">
        <v>0.2</v>
      </c>
      <c r="D111" s="8">
        <v>2.1</v>
      </c>
      <c r="E111" s="14">
        <v>0.7</v>
      </c>
      <c r="F111" s="8">
        <v>0</v>
      </c>
      <c r="G111" s="14">
        <v>0.7</v>
      </c>
      <c r="H111" s="8">
        <v>0.1</v>
      </c>
      <c r="I111" s="14">
        <v>0.1</v>
      </c>
      <c r="J111" s="8">
        <v>0.5</v>
      </c>
      <c r="K111" s="14">
        <v>0.5</v>
      </c>
      <c r="L111" s="8">
        <v>0.1</v>
      </c>
      <c r="M111" s="14">
        <v>0.2</v>
      </c>
      <c r="N111" s="8">
        <v>0.5</v>
      </c>
      <c r="O111" s="14">
        <v>0.1</v>
      </c>
      <c r="P111" s="8">
        <v>0.2</v>
      </c>
      <c r="Q111" s="14">
        <v>0.3</v>
      </c>
      <c r="R111" s="8">
        <v>255.28</v>
      </c>
      <c r="S111" s="14">
        <v>254.52</v>
      </c>
      <c r="T111" s="8">
        <v>256.19</v>
      </c>
      <c r="U111" s="14">
        <v>2.46</v>
      </c>
      <c r="V111" s="8">
        <v>2.39</v>
      </c>
      <c r="W111" s="14">
        <v>2.48</v>
      </c>
    </row>
    <row r="112" spans="2:23" x14ac:dyDescent="0.25">
      <c r="B112" s="16" t="s">
        <v>128</v>
      </c>
      <c r="C112" s="4">
        <v>0.2</v>
      </c>
      <c r="D112" s="8">
        <v>2.2000000000000002</v>
      </c>
      <c r="E112" s="14">
        <v>0.9</v>
      </c>
      <c r="F112" s="8">
        <v>0.1</v>
      </c>
      <c r="G112" s="14">
        <v>0.8</v>
      </c>
      <c r="H112" s="8">
        <v>0.1</v>
      </c>
      <c r="I112" s="14">
        <v>0.1</v>
      </c>
      <c r="J112" s="8">
        <v>0.5</v>
      </c>
      <c r="K112" s="14">
        <v>0.1</v>
      </c>
      <c r="L112" s="8">
        <v>0.1</v>
      </c>
      <c r="M112" s="14">
        <v>0.3</v>
      </c>
      <c r="N112" s="8">
        <v>0.1</v>
      </c>
      <c r="O112" s="14">
        <v>0.1</v>
      </c>
      <c r="P112" s="8">
        <v>0.2</v>
      </c>
      <c r="Q112" s="14">
        <v>0.1</v>
      </c>
      <c r="R112" s="8">
        <v>255.07</v>
      </c>
      <c r="S112" s="14">
        <v>254.41</v>
      </c>
      <c r="T112" s="8">
        <v>255.72</v>
      </c>
      <c r="U112" s="14">
        <v>2.66</v>
      </c>
      <c r="V112" s="8">
        <v>2.65</v>
      </c>
      <c r="W112" s="14">
        <v>2.8</v>
      </c>
    </row>
    <row r="113" spans="2:23" x14ac:dyDescent="0.25">
      <c r="B113" s="16" t="s">
        <v>129</v>
      </c>
      <c r="C113" s="4">
        <v>0.3</v>
      </c>
      <c r="D113" s="8">
        <v>2.2999999999999998</v>
      </c>
      <c r="E113" s="14">
        <v>0.6</v>
      </c>
      <c r="F113" s="8">
        <v>0.2</v>
      </c>
      <c r="G113" s="14">
        <v>0.9</v>
      </c>
      <c r="H113" s="8">
        <v>0.2</v>
      </c>
      <c r="I113" s="14">
        <v>0.4</v>
      </c>
      <c r="J113" s="8">
        <v>0.7</v>
      </c>
      <c r="K113" s="14">
        <v>0.4</v>
      </c>
      <c r="L113" s="8">
        <v>0.3</v>
      </c>
      <c r="M113" s="14">
        <v>0.3</v>
      </c>
      <c r="N113" s="8">
        <v>0.4</v>
      </c>
      <c r="O113" s="14">
        <v>0.3</v>
      </c>
      <c r="P113" s="8">
        <v>0.4</v>
      </c>
      <c r="Q113" s="14">
        <v>0.1</v>
      </c>
      <c r="R113" s="8">
        <v>257.33999999999997</v>
      </c>
      <c r="S113" s="14">
        <v>255.76</v>
      </c>
      <c r="T113" s="8">
        <v>257.55</v>
      </c>
      <c r="U113" s="14">
        <v>2.7</v>
      </c>
      <c r="V113" s="8">
        <v>2.83</v>
      </c>
      <c r="W113" s="14">
        <v>2.73</v>
      </c>
    </row>
    <row r="114" spans="2:23" x14ac:dyDescent="0.25">
      <c r="B114" s="16" t="s">
        <v>130</v>
      </c>
      <c r="C114" s="4">
        <v>0.2</v>
      </c>
      <c r="D114" s="8">
        <v>2.2999999999999998</v>
      </c>
      <c r="E114" s="14">
        <v>0.8</v>
      </c>
      <c r="F114" s="8">
        <v>0.2</v>
      </c>
      <c r="G114" s="14">
        <v>1</v>
      </c>
      <c r="H114" s="8">
        <v>0.3</v>
      </c>
      <c r="I114" s="14">
        <v>0</v>
      </c>
      <c r="J114" s="8">
        <v>0.7</v>
      </c>
      <c r="K114" s="14">
        <v>0.2</v>
      </c>
      <c r="L114" s="8">
        <v>0.1</v>
      </c>
      <c r="M114" s="14">
        <v>0.3</v>
      </c>
      <c r="N114" s="8">
        <v>0.4</v>
      </c>
      <c r="O114" s="14">
        <v>0.1</v>
      </c>
      <c r="P114" s="8">
        <v>0.4</v>
      </c>
      <c r="Q114" s="14">
        <v>0.3</v>
      </c>
      <c r="R114" s="8">
        <v>257.97000000000003</v>
      </c>
      <c r="S114" s="14">
        <v>257.14999999999998</v>
      </c>
      <c r="T114" s="8">
        <v>258.35000000000002</v>
      </c>
      <c r="U114" s="14">
        <v>2.78</v>
      </c>
      <c r="V114" s="8">
        <v>2.83</v>
      </c>
      <c r="W114" s="14">
        <v>2.8</v>
      </c>
    </row>
    <row r="115" spans="2:23" x14ac:dyDescent="0.25">
      <c r="B115" s="16" t="s">
        <v>131</v>
      </c>
      <c r="C115" s="4">
        <v>0.1</v>
      </c>
      <c r="D115" s="8">
        <v>2.2999999999999998</v>
      </c>
      <c r="E115" s="14">
        <v>0.7</v>
      </c>
      <c r="F115" s="8">
        <v>0</v>
      </c>
      <c r="G115" s="14">
        <v>0.9</v>
      </c>
      <c r="H115" s="8">
        <v>0.3</v>
      </c>
      <c r="I115" s="14">
        <v>0.1</v>
      </c>
      <c r="J115" s="8">
        <v>0.5</v>
      </c>
      <c r="K115" s="14">
        <v>0.6</v>
      </c>
      <c r="L115" s="8">
        <v>0.2</v>
      </c>
      <c r="M115" s="14">
        <v>0.1</v>
      </c>
      <c r="N115" s="8">
        <v>0.6</v>
      </c>
      <c r="O115" s="14">
        <v>0.3</v>
      </c>
      <c r="P115" s="8">
        <v>0.1</v>
      </c>
      <c r="Q115" s="14">
        <v>0.4</v>
      </c>
      <c r="R115" s="8">
        <v>257.95</v>
      </c>
      <c r="S115" s="14">
        <v>257.05</v>
      </c>
      <c r="T115" s="8">
        <v>257.85000000000002</v>
      </c>
      <c r="U115" s="14">
        <v>2.66</v>
      </c>
      <c r="V115" s="8">
        <v>2.7</v>
      </c>
      <c r="W115" s="14">
        <v>2.73</v>
      </c>
    </row>
    <row r="116" spans="2:23" x14ac:dyDescent="0.25">
      <c r="B116" s="16" t="s">
        <v>132</v>
      </c>
      <c r="C116" s="4">
        <v>0.3</v>
      </c>
      <c r="D116" s="8">
        <v>2.1</v>
      </c>
      <c r="E116" s="14">
        <v>1</v>
      </c>
      <c r="F116" s="8">
        <v>0.2</v>
      </c>
      <c r="G116" s="14">
        <v>0.8</v>
      </c>
      <c r="H116" s="8">
        <v>0.1</v>
      </c>
      <c r="I116" s="14">
        <v>0.1</v>
      </c>
      <c r="J116" s="8">
        <v>0.6</v>
      </c>
      <c r="K116" s="14">
        <v>0.5</v>
      </c>
      <c r="L116" s="8">
        <v>0.2</v>
      </c>
      <c r="M116" s="14">
        <v>0.1</v>
      </c>
      <c r="N116" s="8">
        <v>0.3</v>
      </c>
      <c r="O116" s="14">
        <v>0.2</v>
      </c>
      <c r="P116" s="8">
        <v>0.2</v>
      </c>
      <c r="Q116" s="14">
        <v>0.2</v>
      </c>
      <c r="R116" s="8">
        <v>257.83999999999997</v>
      </c>
      <c r="S116" s="14">
        <v>256.52999999999997</v>
      </c>
      <c r="T116" s="8">
        <v>258.3</v>
      </c>
      <c r="U116" s="14">
        <v>2.4300000000000002</v>
      </c>
      <c r="V116" s="8">
        <v>2.4700000000000002</v>
      </c>
      <c r="W116" s="14">
        <v>2.5099999999999998</v>
      </c>
    </row>
    <row r="117" spans="2:23" x14ac:dyDescent="0.25">
      <c r="B117" s="16" t="s">
        <v>133</v>
      </c>
      <c r="C117" s="4">
        <v>0.2</v>
      </c>
      <c r="D117" s="8">
        <v>2.1</v>
      </c>
      <c r="E117" s="14">
        <v>0.8</v>
      </c>
      <c r="F117" s="8">
        <v>0.3</v>
      </c>
      <c r="G117" s="14">
        <v>1</v>
      </c>
      <c r="H117" s="8">
        <v>0.2</v>
      </c>
      <c r="I117" s="14">
        <v>0.2</v>
      </c>
      <c r="J117" s="8">
        <v>0.6</v>
      </c>
      <c r="K117" s="14">
        <v>0.3</v>
      </c>
      <c r="L117" s="8">
        <v>0.1</v>
      </c>
      <c r="M117" s="14">
        <v>0.2</v>
      </c>
      <c r="N117" s="8">
        <v>0.3</v>
      </c>
      <c r="O117" s="14">
        <v>0.2</v>
      </c>
      <c r="P117" s="8">
        <v>0.3</v>
      </c>
      <c r="Q117" s="14">
        <v>0.4</v>
      </c>
      <c r="R117" s="8">
        <v>258.73</v>
      </c>
      <c r="S117" s="14">
        <v>258.33999999999997</v>
      </c>
      <c r="T117" s="8">
        <v>259.77999999999997</v>
      </c>
      <c r="U117" s="14">
        <v>2.75</v>
      </c>
      <c r="V117" s="8">
        <v>2.6</v>
      </c>
      <c r="W117" s="14">
        <v>2.6</v>
      </c>
    </row>
    <row r="118" spans="2:23" x14ac:dyDescent="0.25">
      <c r="B118" s="16" t="s">
        <v>134</v>
      </c>
      <c r="C118" s="4">
        <v>0.1</v>
      </c>
      <c r="D118" s="8">
        <v>1.9</v>
      </c>
      <c r="E118" s="14">
        <v>1.2</v>
      </c>
      <c r="F118" s="8">
        <v>0.1</v>
      </c>
      <c r="G118" s="14">
        <v>1</v>
      </c>
      <c r="H118" s="8">
        <v>0.2</v>
      </c>
      <c r="I118" s="14">
        <v>0.1</v>
      </c>
      <c r="J118" s="8">
        <v>0.7</v>
      </c>
      <c r="K118" s="14">
        <v>0.1</v>
      </c>
      <c r="L118" s="8">
        <v>0.1</v>
      </c>
      <c r="M118" s="14">
        <v>0.4</v>
      </c>
      <c r="N118" s="8">
        <v>0.1</v>
      </c>
      <c r="O118" s="14">
        <v>0.1</v>
      </c>
      <c r="P118" s="8">
        <v>0.5</v>
      </c>
      <c r="Q118" s="14">
        <v>0.2</v>
      </c>
      <c r="R118" s="8">
        <v>259.19</v>
      </c>
      <c r="S118" s="14">
        <v>258.2</v>
      </c>
      <c r="T118" s="8">
        <v>259.77999999999997</v>
      </c>
      <c r="U118" s="14">
        <v>2.5</v>
      </c>
      <c r="V118" s="8">
        <v>2.5</v>
      </c>
      <c r="W118" s="14">
        <v>2.71</v>
      </c>
    </row>
    <row r="119" spans="2:23" x14ac:dyDescent="0.25">
      <c r="B119" s="16" t="s">
        <v>135</v>
      </c>
      <c r="C119" s="4">
        <v>0.2</v>
      </c>
      <c r="D119" s="8">
        <v>2.1</v>
      </c>
      <c r="E119" s="14">
        <v>1</v>
      </c>
      <c r="F119" s="8">
        <v>0.1</v>
      </c>
      <c r="G119" s="14">
        <v>0.9</v>
      </c>
      <c r="H119" s="8">
        <v>0.1</v>
      </c>
      <c r="I119" s="14">
        <v>0.2</v>
      </c>
      <c r="J119" s="8">
        <v>0.6</v>
      </c>
      <c r="K119" s="14">
        <v>0.5</v>
      </c>
      <c r="L119" s="8">
        <v>0.2</v>
      </c>
      <c r="M119" s="14">
        <v>0.1</v>
      </c>
      <c r="N119" s="8">
        <v>0.4</v>
      </c>
      <c r="O119" s="14">
        <v>0.3</v>
      </c>
      <c r="P119" s="8">
        <v>0.3</v>
      </c>
      <c r="Q119" s="14">
        <v>0.2</v>
      </c>
      <c r="R119" s="8">
        <v>257.36</v>
      </c>
      <c r="S119" s="14">
        <v>256.86</v>
      </c>
      <c r="T119" s="8">
        <v>257.81</v>
      </c>
      <c r="U119" s="14">
        <v>2.5</v>
      </c>
      <c r="V119" s="8">
        <v>2.5099999999999998</v>
      </c>
      <c r="W119" s="14">
        <v>2.68</v>
      </c>
    </row>
    <row r="120" spans="2:23" x14ac:dyDescent="0.25">
      <c r="B120" s="16" t="s">
        <v>136</v>
      </c>
      <c r="C120" s="4">
        <v>0.3</v>
      </c>
      <c r="D120" s="8">
        <v>2.1</v>
      </c>
      <c r="E120" s="14">
        <v>1.2</v>
      </c>
      <c r="F120" s="8">
        <v>0.1</v>
      </c>
      <c r="G120" s="14">
        <v>0.7</v>
      </c>
      <c r="H120" s="8">
        <v>0.2</v>
      </c>
      <c r="I120" s="14">
        <v>0.3</v>
      </c>
      <c r="J120" s="8">
        <v>0.5</v>
      </c>
      <c r="K120" s="14">
        <v>0.5</v>
      </c>
      <c r="L120" s="8">
        <v>0.1</v>
      </c>
      <c r="M120" s="14">
        <v>0.1</v>
      </c>
      <c r="N120" s="8">
        <v>0.4</v>
      </c>
      <c r="O120" s="14">
        <v>0.3</v>
      </c>
      <c r="P120" s="8">
        <v>0.1</v>
      </c>
      <c r="Q120" s="14">
        <v>0.2</v>
      </c>
      <c r="R120" s="8">
        <v>257.27</v>
      </c>
      <c r="S120" s="14">
        <v>256.95</v>
      </c>
      <c r="T120" s="8">
        <v>258.25</v>
      </c>
      <c r="U120" s="14">
        <v>2.7</v>
      </c>
      <c r="V120" s="8">
        <v>2.4700000000000002</v>
      </c>
      <c r="W120" s="14">
        <v>2.74</v>
      </c>
    </row>
    <row r="121" spans="2:23" x14ac:dyDescent="0.25">
      <c r="B121" s="16" t="s">
        <v>137</v>
      </c>
      <c r="C121" s="4">
        <v>0.3</v>
      </c>
      <c r="D121" s="8">
        <v>2.1</v>
      </c>
      <c r="E121" s="14">
        <v>0.9</v>
      </c>
      <c r="F121" s="8">
        <v>0.1</v>
      </c>
      <c r="G121" s="14">
        <v>1</v>
      </c>
      <c r="H121" s="8">
        <v>0</v>
      </c>
      <c r="I121" s="14">
        <v>0.2</v>
      </c>
      <c r="J121" s="8">
        <v>0.7</v>
      </c>
      <c r="K121" s="14">
        <v>0.5</v>
      </c>
      <c r="L121" s="8">
        <v>0.1</v>
      </c>
      <c r="M121" s="14">
        <v>0.4</v>
      </c>
      <c r="N121" s="8">
        <v>0.5</v>
      </c>
      <c r="O121" s="14">
        <v>0.2</v>
      </c>
      <c r="P121" s="8">
        <v>0.3</v>
      </c>
      <c r="Q121" s="14">
        <v>0.2</v>
      </c>
      <c r="R121" s="8">
        <v>257.58</v>
      </c>
      <c r="S121" s="14">
        <v>256.68</v>
      </c>
      <c r="T121" s="8">
        <v>258.47000000000003</v>
      </c>
      <c r="U121" s="14">
        <v>2.7</v>
      </c>
      <c r="V121" s="8">
        <v>2.7</v>
      </c>
      <c r="W121" s="14">
        <v>2.74</v>
      </c>
    </row>
    <row r="122" spans="2:23" x14ac:dyDescent="0.25">
      <c r="B122" s="16" t="s">
        <v>138</v>
      </c>
      <c r="C122" s="4">
        <v>0.4</v>
      </c>
      <c r="D122" s="8">
        <v>2.2999999999999998</v>
      </c>
      <c r="E122" s="14">
        <v>0.7</v>
      </c>
      <c r="F122" s="8">
        <v>0.2</v>
      </c>
      <c r="G122" s="14">
        <v>1</v>
      </c>
      <c r="H122" s="8">
        <v>0.2</v>
      </c>
      <c r="I122" s="14">
        <v>0.3</v>
      </c>
      <c r="J122" s="8">
        <v>0.6</v>
      </c>
      <c r="K122" s="14">
        <v>0.4</v>
      </c>
      <c r="L122" s="8">
        <v>0.2</v>
      </c>
      <c r="M122" s="14">
        <v>0.3</v>
      </c>
      <c r="N122" s="8">
        <v>0.4</v>
      </c>
      <c r="O122" s="14">
        <v>0.3</v>
      </c>
      <c r="P122" s="8">
        <v>0.3</v>
      </c>
      <c r="Q122" s="14">
        <v>0.1</v>
      </c>
      <c r="R122" s="8">
        <v>257.37</v>
      </c>
      <c r="S122" s="14">
        <v>256.26</v>
      </c>
      <c r="T122" s="8">
        <v>257.87</v>
      </c>
      <c r="U122" s="14">
        <v>2.63</v>
      </c>
      <c r="V122" s="8">
        <v>2.6</v>
      </c>
      <c r="W122" s="14">
        <v>2.64</v>
      </c>
    </row>
    <row r="123" spans="2:23" x14ac:dyDescent="0.25">
      <c r="B123" s="16" t="s">
        <v>139</v>
      </c>
      <c r="C123" s="4">
        <v>0.3</v>
      </c>
      <c r="D123" s="8">
        <v>2.2999999999999998</v>
      </c>
      <c r="E123" s="14">
        <v>0.7</v>
      </c>
      <c r="F123" s="8">
        <v>0.1</v>
      </c>
      <c r="G123" s="14">
        <v>1</v>
      </c>
      <c r="H123" s="8">
        <v>0</v>
      </c>
      <c r="I123" s="14">
        <v>0.1</v>
      </c>
      <c r="J123" s="8">
        <v>0.7</v>
      </c>
      <c r="K123" s="14">
        <v>0.3</v>
      </c>
      <c r="L123" s="8">
        <v>0.1</v>
      </c>
      <c r="M123" s="14">
        <v>0.3</v>
      </c>
      <c r="N123" s="8">
        <v>0.1</v>
      </c>
      <c r="O123" s="14">
        <v>0.1</v>
      </c>
      <c r="P123" s="8">
        <v>0.4</v>
      </c>
      <c r="Q123" s="14">
        <v>0.2</v>
      </c>
      <c r="R123" s="8">
        <v>257.08</v>
      </c>
      <c r="S123" s="14">
        <v>256.31</v>
      </c>
      <c r="T123" s="8">
        <v>257.25</v>
      </c>
      <c r="U123" s="14">
        <v>2.71</v>
      </c>
      <c r="V123" s="8">
        <v>2.74</v>
      </c>
      <c r="W123" s="14">
        <v>2.72</v>
      </c>
    </row>
    <row r="124" spans="2:23" x14ac:dyDescent="0.25">
      <c r="B124" s="16" t="s">
        <v>140</v>
      </c>
      <c r="C124" s="4">
        <v>0.3</v>
      </c>
      <c r="D124" s="8">
        <v>2.4</v>
      </c>
      <c r="E124" s="14">
        <v>0.7</v>
      </c>
      <c r="F124" s="8">
        <v>0</v>
      </c>
      <c r="G124" s="14">
        <v>0.9</v>
      </c>
      <c r="H124" s="8">
        <v>0.1</v>
      </c>
      <c r="I124" s="14">
        <v>0.1</v>
      </c>
      <c r="J124" s="8">
        <v>0.6</v>
      </c>
      <c r="K124" s="14">
        <v>0.3</v>
      </c>
      <c r="L124" s="8">
        <v>0</v>
      </c>
      <c r="M124" s="14">
        <v>0.3</v>
      </c>
      <c r="N124" s="8">
        <v>0.2</v>
      </c>
      <c r="O124" s="14">
        <v>0.1</v>
      </c>
      <c r="P124" s="8">
        <v>0.3</v>
      </c>
      <c r="Q124" s="14">
        <v>0.2</v>
      </c>
      <c r="R124" s="8">
        <v>256.99</v>
      </c>
      <c r="S124" s="14">
        <v>256.52999999999997</v>
      </c>
      <c r="T124" s="8">
        <v>258</v>
      </c>
      <c r="U124" s="14">
        <v>2.78</v>
      </c>
      <c r="V124" s="8">
        <v>2.76</v>
      </c>
      <c r="W124" s="14">
        <v>2.92</v>
      </c>
    </row>
    <row r="125" spans="2:23" x14ac:dyDescent="0.25">
      <c r="B125" s="16" t="s">
        <v>141</v>
      </c>
      <c r="C125" s="4">
        <v>0.2</v>
      </c>
      <c r="D125" s="8">
        <v>2.9</v>
      </c>
      <c r="E125" s="14">
        <v>0.8</v>
      </c>
      <c r="F125" s="8">
        <v>0.1</v>
      </c>
      <c r="G125" s="14">
        <v>0.7</v>
      </c>
      <c r="H125" s="8">
        <v>0</v>
      </c>
      <c r="I125" s="14">
        <v>0.2</v>
      </c>
      <c r="J125" s="8">
        <v>0.6</v>
      </c>
      <c r="K125" s="14">
        <v>0.4</v>
      </c>
      <c r="L125" s="8">
        <v>0.2</v>
      </c>
      <c r="M125" s="14">
        <v>0.3</v>
      </c>
      <c r="N125" s="8">
        <v>0.2</v>
      </c>
      <c r="O125" s="14">
        <v>0.2</v>
      </c>
      <c r="P125" s="8">
        <v>0.3</v>
      </c>
      <c r="Q125" s="14">
        <v>0.2</v>
      </c>
      <c r="R125" s="8">
        <v>257.60000000000002</v>
      </c>
      <c r="S125" s="14">
        <v>257.32</v>
      </c>
      <c r="T125" s="8">
        <v>258.60000000000002</v>
      </c>
      <c r="U125" s="14">
        <v>3.13</v>
      </c>
      <c r="V125" s="8">
        <v>3.08</v>
      </c>
      <c r="W125" s="14">
        <v>3.1</v>
      </c>
    </row>
    <row r="126" spans="2:23" x14ac:dyDescent="0.25">
      <c r="B126" s="16" t="s">
        <v>142</v>
      </c>
      <c r="C126" s="4">
        <v>0.3</v>
      </c>
      <c r="D126" s="8">
        <v>2.7</v>
      </c>
      <c r="E126" s="14">
        <v>0.7</v>
      </c>
      <c r="F126" s="8">
        <v>0.2</v>
      </c>
      <c r="G126" s="14">
        <v>0.8</v>
      </c>
      <c r="H126" s="8">
        <v>0.3</v>
      </c>
      <c r="I126" s="14">
        <v>0.1</v>
      </c>
      <c r="J126" s="8">
        <v>0.5</v>
      </c>
      <c r="K126" s="14">
        <v>0.6</v>
      </c>
      <c r="L126" s="8">
        <v>0</v>
      </c>
      <c r="M126" s="14">
        <v>0.1</v>
      </c>
      <c r="N126" s="8">
        <v>0.5</v>
      </c>
      <c r="O126" s="14">
        <v>0.2</v>
      </c>
      <c r="P126" s="8">
        <v>0</v>
      </c>
      <c r="Q126" s="14">
        <v>0.3</v>
      </c>
      <c r="R126" s="8">
        <v>258.98</v>
      </c>
      <c r="S126" s="14">
        <v>257.61</v>
      </c>
      <c r="T126" s="8">
        <v>259.54000000000002</v>
      </c>
      <c r="U126" s="14">
        <v>2.98</v>
      </c>
      <c r="V126" s="8">
        <v>3.05</v>
      </c>
      <c r="W126" s="14">
        <v>3.05</v>
      </c>
    </row>
    <row r="127" spans="2:23" x14ac:dyDescent="0.25">
      <c r="B127" s="16" t="s">
        <v>143</v>
      </c>
      <c r="C127" s="4">
        <v>0.2</v>
      </c>
      <c r="D127" s="8">
        <v>2.4</v>
      </c>
      <c r="E127" s="14">
        <v>0.7</v>
      </c>
      <c r="F127" s="8">
        <v>0</v>
      </c>
      <c r="G127" s="14">
        <v>0.9</v>
      </c>
      <c r="H127" s="8">
        <v>0.1</v>
      </c>
      <c r="I127" s="14">
        <v>0.1</v>
      </c>
      <c r="J127" s="8">
        <v>0.6</v>
      </c>
      <c r="K127" s="14">
        <v>0.3</v>
      </c>
      <c r="L127" s="8">
        <v>0.1</v>
      </c>
      <c r="M127" s="14">
        <v>0.2</v>
      </c>
      <c r="N127" s="8">
        <v>0.3</v>
      </c>
      <c r="O127" s="14">
        <v>0.1</v>
      </c>
      <c r="P127" s="8">
        <v>0.2</v>
      </c>
      <c r="Q127" s="14">
        <v>0.2</v>
      </c>
      <c r="R127" s="8">
        <v>259.82</v>
      </c>
      <c r="S127" s="14">
        <v>258.86</v>
      </c>
      <c r="T127" s="8">
        <v>259.89999999999998</v>
      </c>
      <c r="U127" s="14">
        <v>2.73</v>
      </c>
      <c r="V127" s="8">
        <v>2.8</v>
      </c>
      <c r="W127" s="14">
        <v>2.93</v>
      </c>
    </row>
    <row r="128" spans="2:23" x14ac:dyDescent="0.25">
      <c r="B128" s="16" t="s">
        <v>144</v>
      </c>
      <c r="C128" s="4">
        <v>0.2</v>
      </c>
      <c r="D128" s="8">
        <v>2.5</v>
      </c>
      <c r="E128" s="14">
        <v>0.5</v>
      </c>
      <c r="F128" s="8">
        <v>0.1</v>
      </c>
      <c r="G128" s="14">
        <v>0.8</v>
      </c>
      <c r="H128" s="8">
        <v>0.1</v>
      </c>
      <c r="I128" s="14">
        <v>0.1</v>
      </c>
      <c r="J128" s="8">
        <v>0.6</v>
      </c>
      <c r="K128" s="14">
        <v>0.4</v>
      </c>
      <c r="L128" s="8">
        <v>0.2</v>
      </c>
      <c r="M128" s="14">
        <v>0.3</v>
      </c>
      <c r="N128" s="8">
        <v>0.4</v>
      </c>
      <c r="O128" s="14">
        <v>0.2</v>
      </c>
      <c r="P128" s="8">
        <v>0.2</v>
      </c>
      <c r="Q128" s="14">
        <v>0.1</v>
      </c>
      <c r="R128" s="8">
        <v>259.52999999999997</v>
      </c>
      <c r="S128" s="14">
        <v>258.74</v>
      </c>
      <c r="T128" s="8">
        <v>259.74</v>
      </c>
      <c r="U128" s="14">
        <v>2.64</v>
      </c>
      <c r="V128" s="8">
        <v>2.79</v>
      </c>
      <c r="W128" s="14">
        <v>2.89</v>
      </c>
    </row>
    <row r="129" spans="2:23" x14ac:dyDescent="0.25">
      <c r="B129" s="16" t="s">
        <v>145</v>
      </c>
      <c r="C129" s="4">
        <v>0.3</v>
      </c>
      <c r="D129" s="8">
        <v>2.2999999999999998</v>
      </c>
      <c r="E129" s="14">
        <v>0.5</v>
      </c>
      <c r="F129" s="8">
        <v>0.2</v>
      </c>
      <c r="G129" s="14">
        <v>0.9</v>
      </c>
      <c r="H129" s="8">
        <v>0.1</v>
      </c>
      <c r="I129" s="14">
        <v>0</v>
      </c>
      <c r="J129" s="8">
        <v>0.6</v>
      </c>
      <c r="K129" s="14">
        <v>0.3</v>
      </c>
      <c r="L129" s="8">
        <v>0.1</v>
      </c>
      <c r="M129" s="14">
        <v>0.3</v>
      </c>
      <c r="N129" s="8">
        <v>0.2</v>
      </c>
      <c r="O129" s="14">
        <v>0.1</v>
      </c>
      <c r="P129" s="8">
        <v>0.2</v>
      </c>
      <c r="Q129" s="14">
        <v>0.2</v>
      </c>
      <c r="R129" s="8">
        <v>261.02</v>
      </c>
      <c r="S129" s="14">
        <v>260.63</v>
      </c>
      <c r="T129" s="8">
        <v>261.92</v>
      </c>
      <c r="U129" s="14">
        <v>2.73</v>
      </c>
      <c r="V129" s="8">
        <v>2.62</v>
      </c>
      <c r="W129" s="14">
        <v>2.79</v>
      </c>
    </row>
    <row r="130" spans="2:23" x14ac:dyDescent="0.25">
      <c r="B130" s="16" t="s">
        <v>146</v>
      </c>
      <c r="C130" s="4">
        <v>0.2</v>
      </c>
      <c r="D130" s="8">
        <v>2.5</v>
      </c>
      <c r="E130" s="14">
        <v>0.7</v>
      </c>
      <c r="F130" s="8">
        <v>0.1</v>
      </c>
      <c r="G130" s="14">
        <v>0.8</v>
      </c>
      <c r="H130" s="8">
        <v>0.2</v>
      </c>
      <c r="I130" s="14">
        <v>0.2</v>
      </c>
      <c r="J130" s="8">
        <v>0.5</v>
      </c>
      <c r="K130" s="14">
        <v>0.2</v>
      </c>
      <c r="L130" s="8">
        <v>0.2</v>
      </c>
      <c r="M130" s="14">
        <v>0.1</v>
      </c>
      <c r="N130" s="8">
        <v>0.4</v>
      </c>
      <c r="O130" s="14">
        <v>0.3</v>
      </c>
      <c r="P130" s="8">
        <v>0.1</v>
      </c>
      <c r="Q130" s="14">
        <v>0.4</v>
      </c>
      <c r="R130" s="8">
        <v>261.55</v>
      </c>
      <c r="S130" s="14">
        <v>259.99</v>
      </c>
      <c r="T130" s="8">
        <v>262.08999999999997</v>
      </c>
      <c r="U130" s="14">
        <v>2.77</v>
      </c>
      <c r="V130" s="8">
        <v>2.76</v>
      </c>
      <c r="W130" s="14">
        <v>2.8</v>
      </c>
    </row>
    <row r="131" spans="2:23" x14ac:dyDescent="0.25">
      <c r="B131" s="16" t="s">
        <v>147</v>
      </c>
      <c r="C131" s="4">
        <v>0.2</v>
      </c>
      <c r="D131" s="8">
        <v>2.2999999999999998</v>
      </c>
      <c r="E131" s="14">
        <v>0.6</v>
      </c>
      <c r="F131" s="8">
        <v>0.1</v>
      </c>
      <c r="G131" s="14">
        <v>0.8</v>
      </c>
      <c r="H131" s="8">
        <v>0.2</v>
      </c>
      <c r="I131" s="14">
        <v>0</v>
      </c>
      <c r="J131" s="8">
        <v>0.5</v>
      </c>
      <c r="K131" s="14">
        <v>0.3</v>
      </c>
      <c r="L131" s="8">
        <v>0.1</v>
      </c>
      <c r="M131" s="14">
        <v>0.3</v>
      </c>
      <c r="N131" s="8">
        <v>0.3</v>
      </c>
      <c r="O131" s="14">
        <v>0.2</v>
      </c>
      <c r="P131" s="8">
        <v>0.2</v>
      </c>
      <c r="Q131" s="14">
        <v>0.3</v>
      </c>
      <c r="R131" s="8">
        <v>261.37</v>
      </c>
      <c r="S131" s="14">
        <v>260.52</v>
      </c>
      <c r="T131" s="8">
        <v>261.52999999999997</v>
      </c>
      <c r="U131" s="14">
        <v>2.71</v>
      </c>
      <c r="V131" s="8">
        <v>2.64</v>
      </c>
      <c r="W131" s="14">
        <v>2.75</v>
      </c>
    </row>
    <row r="132" spans="2:23" x14ac:dyDescent="0.25">
      <c r="B132" s="16" t="s">
        <v>148</v>
      </c>
      <c r="C132" s="4">
        <v>0.3</v>
      </c>
      <c r="D132" s="8">
        <v>2.1</v>
      </c>
      <c r="E132" s="14">
        <v>0.8</v>
      </c>
      <c r="F132" s="8">
        <v>0.2</v>
      </c>
      <c r="G132" s="14">
        <v>0.9</v>
      </c>
      <c r="H132" s="8">
        <v>0.1</v>
      </c>
      <c r="I132" s="14">
        <v>0.2</v>
      </c>
      <c r="J132" s="8">
        <v>0.5</v>
      </c>
      <c r="K132" s="14">
        <v>0.3</v>
      </c>
      <c r="L132" s="8">
        <v>0.2</v>
      </c>
      <c r="M132" s="14">
        <v>0.2</v>
      </c>
      <c r="N132" s="8">
        <v>0.3</v>
      </c>
      <c r="O132" s="14">
        <v>0.2</v>
      </c>
      <c r="P132" s="8">
        <v>0.1</v>
      </c>
      <c r="Q132" s="14">
        <v>0.3</v>
      </c>
      <c r="R132" s="8">
        <v>261.16000000000003</v>
      </c>
      <c r="S132" s="14">
        <v>260.10000000000002</v>
      </c>
      <c r="T132" s="8">
        <v>261.60000000000002</v>
      </c>
      <c r="U132" s="14">
        <v>2.66</v>
      </c>
      <c r="V132" s="8">
        <v>2.6</v>
      </c>
      <c r="W132" s="14">
        <v>2.63</v>
      </c>
    </row>
    <row r="133" spans="2:23" x14ac:dyDescent="0.25">
      <c r="B133" s="16" t="s">
        <v>149</v>
      </c>
      <c r="C133" s="4">
        <v>0.1</v>
      </c>
      <c r="D133" s="8">
        <v>2.4</v>
      </c>
      <c r="E133" s="14">
        <v>0.9</v>
      </c>
      <c r="F133" s="8">
        <v>0.1</v>
      </c>
      <c r="G133" s="14">
        <v>0.9</v>
      </c>
      <c r="H133" s="8">
        <v>0.2</v>
      </c>
      <c r="I133" s="14">
        <v>0</v>
      </c>
      <c r="J133" s="8">
        <v>0.7</v>
      </c>
      <c r="K133" s="14">
        <v>0.1</v>
      </c>
      <c r="L133" s="8">
        <v>0.1</v>
      </c>
      <c r="M133" s="14">
        <v>0.4</v>
      </c>
      <c r="N133" s="8">
        <v>0.4</v>
      </c>
      <c r="O133" s="14">
        <v>0.1</v>
      </c>
      <c r="P133" s="8">
        <v>0.5</v>
      </c>
      <c r="Q133" s="14">
        <v>0.3</v>
      </c>
      <c r="R133" s="8">
        <v>260.64</v>
      </c>
      <c r="S133" s="14">
        <v>259.89</v>
      </c>
      <c r="T133" s="8">
        <v>261.26</v>
      </c>
      <c r="U133" s="14">
        <v>2.86</v>
      </c>
      <c r="V133" s="8">
        <v>2.92</v>
      </c>
      <c r="W133" s="14">
        <v>2.85</v>
      </c>
    </row>
    <row r="134" spans="2:23" x14ac:dyDescent="0.25">
      <c r="B134" s="16" t="s">
        <v>150</v>
      </c>
      <c r="C134" s="4">
        <v>0.2</v>
      </c>
      <c r="D134" s="8">
        <v>3.1</v>
      </c>
      <c r="E134" s="14">
        <v>0.8</v>
      </c>
      <c r="F134" s="8">
        <v>0.2</v>
      </c>
      <c r="G134" s="14">
        <v>0.8</v>
      </c>
      <c r="H134" s="8">
        <v>0.1</v>
      </c>
      <c r="I134" s="14">
        <v>0.3</v>
      </c>
      <c r="J134" s="8">
        <v>0.6</v>
      </c>
      <c r="K134" s="14">
        <v>0.3</v>
      </c>
      <c r="L134" s="8">
        <v>0.3</v>
      </c>
      <c r="M134" s="14">
        <v>0.4</v>
      </c>
      <c r="N134" s="8">
        <v>0.3</v>
      </c>
      <c r="O134" s="14">
        <v>0.3</v>
      </c>
      <c r="P134" s="8">
        <v>0.2</v>
      </c>
      <c r="Q134" s="14">
        <v>0.1</v>
      </c>
      <c r="R134" s="8">
        <v>259.8</v>
      </c>
      <c r="S134" s="14">
        <v>258.83</v>
      </c>
      <c r="T134" s="8">
        <v>259.95</v>
      </c>
      <c r="U134" s="14">
        <v>3.43</v>
      </c>
      <c r="V134" s="8">
        <v>3.36</v>
      </c>
      <c r="W134" s="14">
        <v>3.46</v>
      </c>
    </row>
    <row r="135" spans="2:23" x14ac:dyDescent="0.25">
      <c r="B135" s="16" t="s">
        <v>151</v>
      </c>
      <c r="C135" s="4">
        <v>0.1</v>
      </c>
      <c r="D135" s="8">
        <v>2.5</v>
      </c>
      <c r="E135" s="14">
        <v>0.5</v>
      </c>
      <c r="F135" s="8">
        <v>0.1</v>
      </c>
      <c r="G135" s="14">
        <v>0.8</v>
      </c>
      <c r="H135" s="8">
        <v>0.1</v>
      </c>
      <c r="I135" s="14">
        <v>0</v>
      </c>
      <c r="J135" s="8">
        <v>0.5</v>
      </c>
      <c r="K135" s="14">
        <v>0.3</v>
      </c>
      <c r="L135" s="8">
        <v>0</v>
      </c>
      <c r="M135" s="14">
        <v>0.3</v>
      </c>
      <c r="N135" s="8">
        <v>0.3</v>
      </c>
      <c r="O135" s="14">
        <v>0.1</v>
      </c>
      <c r="P135" s="8">
        <v>0.2</v>
      </c>
      <c r="Q135" s="14">
        <v>0.3</v>
      </c>
      <c r="R135" s="8">
        <v>258.82</v>
      </c>
      <c r="S135" s="14">
        <v>258.23</v>
      </c>
      <c r="T135" s="8">
        <v>259.49</v>
      </c>
      <c r="U135" s="14">
        <v>2.8</v>
      </c>
      <c r="V135" s="8">
        <v>2.76</v>
      </c>
      <c r="W135" s="14">
        <v>2.95</v>
      </c>
    </row>
    <row r="136" spans="2:23" x14ac:dyDescent="0.25">
      <c r="B136" s="16" t="s">
        <v>152</v>
      </c>
      <c r="C136" s="4">
        <v>0.2</v>
      </c>
      <c r="D136" s="8">
        <v>2.4</v>
      </c>
      <c r="E136" s="14">
        <v>0.8</v>
      </c>
      <c r="F136" s="8">
        <v>0.2</v>
      </c>
      <c r="G136" s="14">
        <v>0.8</v>
      </c>
      <c r="H136" s="8">
        <v>0.1</v>
      </c>
      <c r="I136" s="14">
        <v>0.2</v>
      </c>
      <c r="J136" s="8">
        <v>0.6</v>
      </c>
      <c r="K136" s="14">
        <v>0.4</v>
      </c>
      <c r="L136" s="8">
        <v>0.2</v>
      </c>
      <c r="M136" s="14">
        <v>0.2</v>
      </c>
      <c r="N136" s="8">
        <v>0.4</v>
      </c>
      <c r="O136" s="14">
        <v>0.1</v>
      </c>
      <c r="P136" s="8">
        <v>0.1</v>
      </c>
      <c r="Q136" s="14">
        <v>0.1</v>
      </c>
      <c r="R136" s="8">
        <v>260.39999999999998</v>
      </c>
      <c r="S136" s="14">
        <v>259.94</v>
      </c>
      <c r="T136" s="8">
        <v>261.49</v>
      </c>
      <c r="U136" s="14">
        <v>2.83</v>
      </c>
      <c r="V136" s="8">
        <v>2.7</v>
      </c>
      <c r="W136" s="14">
        <v>2.91</v>
      </c>
    </row>
    <row r="137" spans="2:23" x14ac:dyDescent="0.25">
      <c r="B137" s="16" t="s">
        <v>153</v>
      </c>
      <c r="C137" s="4">
        <v>0.2</v>
      </c>
      <c r="D137" s="8">
        <v>2.2999999999999998</v>
      </c>
      <c r="E137" s="14">
        <v>0.9</v>
      </c>
      <c r="F137" s="8">
        <v>0</v>
      </c>
      <c r="G137" s="14">
        <v>0.8</v>
      </c>
      <c r="H137" s="8">
        <v>0.2</v>
      </c>
      <c r="I137" s="14">
        <v>0.1</v>
      </c>
      <c r="J137" s="8">
        <v>0.6</v>
      </c>
      <c r="K137" s="14">
        <v>0.5</v>
      </c>
      <c r="L137" s="8">
        <v>0.1</v>
      </c>
      <c r="M137" s="14">
        <v>0</v>
      </c>
      <c r="N137" s="8">
        <v>0.4</v>
      </c>
      <c r="O137" s="14">
        <v>0.2</v>
      </c>
      <c r="P137" s="8">
        <v>0.1</v>
      </c>
      <c r="Q137" s="14">
        <v>0.3</v>
      </c>
      <c r="R137" s="8">
        <v>260.26</v>
      </c>
      <c r="S137" s="14">
        <v>259.35000000000002</v>
      </c>
      <c r="T137" s="8">
        <v>260.41000000000003</v>
      </c>
      <c r="U137" s="14">
        <v>2.82</v>
      </c>
      <c r="V137" s="8">
        <v>2.66</v>
      </c>
      <c r="W137" s="14">
        <v>2.78</v>
      </c>
    </row>
    <row r="138" spans="2:23" x14ac:dyDescent="0.25">
      <c r="B138" s="16" t="s">
        <v>154</v>
      </c>
      <c r="C138" s="4">
        <v>0.3</v>
      </c>
      <c r="D138" s="8">
        <v>2.4</v>
      </c>
      <c r="E138" s="14">
        <v>1</v>
      </c>
      <c r="F138" s="8">
        <v>0.1</v>
      </c>
      <c r="G138" s="14">
        <v>0.9</v>
      </c>
      <c r="H138" s="8">
        <v>0.1</v>
      </c>
      <c r="I138" s="14">
        <v>0.1</v>
      </c>
      <c r="J138" s="8">
        <v>0.5</v>
      </c>
      <c r="K138" s="14">
        <v>0.2</v>
      </c>
      <c r="L138" s="8">
        <v>0.2</v>
      </c>
      <c r="M138" s="14">
        <v>0.2</v>
      </c>
      <c r="N138" s="8">
        <v>0.3</v>
      </c>
      <c r="O138" s="14">
        <v>0.2</v>
      </c>
      <c r="P138" s="8">
        <v>0.4</v>
      </c>
      <c r="Q138" s="14">
        <v>0.3</v>
      </c>
      <c r="R138" s="8">
        <v>260.5</v>
      </c>
      <c r="S138" s="14">
        <v>259.33</v>
      </c>
      <c r="T138" s="8">
        <v>261.26</v>
      </c>
      <c r="U138" s="14">
        <v>2.8</v>
      </c>
      <c r="V138" s="8">
        <v>2.7</v>
      </c>
      <c r="W138" s="14">
        <v>2.89</v>
      </c>
    </row>
    <row r="139" spans="2:23" x14ac:dyDescent="0.25">
      <c r="B139" s="16" t="s">
        <v>155</v>
      </c>
      <c r="C139" s="4">
        <v>0.1</v>
      </c>
      <c r="D139" s="8">
        <v>2.1</v>
      </c>
      <c r="E139" s="14">
        <v>1</v>
      </c>
      <c r="F139" s="8">
        <v>0.2</v>
      </c>
      <c r="G139" s="14">
        <v>1</v>
      </c>
      <c r="H139" s="8">
        <v>0.1</v>
      </c>
      <c r="I139" s="14">
        <v>0</v>
      </c>
      <c r="J139" s="8">
        <v>0.6</v>
      </c>
      <c r="K139" s="14">
        <v>0.3</v>
      </c>
      <c r="L139" s="8">
        <v>0.1</v>
      </c>
      <c r="M139" s="14">
        <v>0.4</v>
      </c>
      <c r="N139" s="8">
        <v>0.2</v>
      </c>
      <c r="O139" s="14">
        <v>0.1</v>
      </c>
      <c r="P139" s="8">
        <v>0.4</v>
      </c>
      <c r="Q139" s="14">
        <v>0</v>
      </c>
      <c r="R139" s="8">
        <v>260.88</v>
      </c>
      <c r="S139" s="14">
        <v>260.14999999999998</v>
      </c>
      <c r="T139" s="8">
        <v>261.39999999999998</v>
      </c>
      <c r="U139" s="14">
        <v>2.7</v>
      </c>
      <c r="V139" s="8">
        <v>2.74</v>
      </c>
      <c r="W139" s="14">
        <v>2.91</v>
      </c>
    </row>
    <row r="140" spans="2:23" x14ac:dyDescent="0.25">
      <c r="B140" s="16" t="s">
        <v>156</v>
      </c>
      <c r="C140" s="4">
        <v>0.3</v>
      </c>
      <c r="D140" s="8">
        <v>2.2000000000000002</v>
      </c>
      <c r="E140" s="14">
        <v>1</v>
      </c>
      <c r="F140" s="8">
        <v>0</v>
      </c>
      <c r="G140" s="14">
        <v>0.7</v>
      </c>
      <c r="H140" s="8">
        <v>0.2</v>
      </c>
      <c r="I140" s="14">
        <v>0</v>
      </c>
      <c r="J140" s="8">
        <v>0.5</v>
      </c>
      <c r="K140" s="14">
        <v>0.5</v>
      </c>
      <c r="L140" s="8">
        <v>0.1</v>
      </c>
      <c r="M140" s="14">
        <v>0.1</v>
      </c>
      <c r="N140" s="8">
        <v>0.4</v>
      </c>
      <c r="O140" s="14">
        <v>0.1</v>
      </c>
      <c r="P140" s="8">
        <v>0.3</v>
      </c>
      <c r="Q140" s="14">
        <v>0.3</v>
      </c>
      <c r="R140" s="8">
        <v>259.82</v>
      </c>
      <c r="S140" s="14">
        <v>258.69</v>
      </c>
      <c r="T140" s="8">
        <v>260.64999999999998</v>
      </c>
      <c r="U140" s="14">
        <v>2.63</v>
      </c>
      <c r="V140" s="8">
        <v>2.5499999999999998</v>
      </c>
      <c r="W140" s="14">
        <v>2.6</v>
      </c>
    </row>
    <row r="141" spans="2:23" x14ac:dyDescent="0.25">
      <c r="B141" s="16" t="s">
        <v>157</v>
      </c>
      <c r="C141" s="4">
        <v>0.2</v>
      </c>
      <c r="D141" s="8">
        <v>2.1</v>
      </c>
      <c r="E141" s="14">
        <v>0.9</v>
      </c>
      <c r="F141" s="8">
        <v>0</v>
      </c>
      <c r="G141" s="14">
        <v>0.9</v>
      </c>
      <c r="H141" s="8">
        <v>0</v>
      </c>
      <c r="I141" s="14">
        <v>0.1</v>
      </c>
      <c r="J141" s="8">
        <v>0.5</v>
      </c>
      <c r="K141" s="14">
        <v>0.4</v>
      </c>
      <c r="L141" s="8">
        <v>0.1</v>
      </c>
      <c r="M141" s="14">
        <v>0.2</v>
      </c>
      <c r="N141" s="8">
        <v>0.3</v>
      </c>
      <c r="O141" s="14">
        <v>0.2</v>
      </c>
      <c r="P141" s="8">
        <v>0.4</v>
      </c>
      <c r="Q141" s="14">
        <v>0.1</v>
      </c>
      <c r="R141" s="8">
        <v>260.57</v>
      </c>
      <c r="S141" s="14">
        <v>260.38</v>
      </c>
      <c r="T141" s="8">
        <v>261.73</v>
      </c>
      <c r="U141" s="14">
        <v>2.6</v>
      </c>
      <c r="V141" s="8">
        <v>2.5</v>
      </c>
      <c r="W141" s="14">
        <v>2.72</v>
      </c>
    </row>
    <row r="142" spans="2:23" x14ac:dyDescent="0.25">
      <c r="B142" s="16" t="s">
        <v>158</v>
      </c>
      <c r="C142" s="4">
        <v>0.2</v>
      </c>
      <c r="D142" s="8">
        <v>2.4</v>
      </c>
      <c r="E142" s="14">
        <v>0.8</v>
      </c>
      <c r="F142" s="8">
        <v>0.1</v>
      </c>
      <c r="G142" s="14">
        <v>0.9</v>
      </c>
      <c r="H142" s="8">
        <v>0</v>
      </c>
      <c r="I142" s="14">
        <v>0.1</v>
      </c>
      <c r="J142" s="8">
        <v>0.6</v>
      </c>
      <c r="K142" s="14">
        <v>0.2</v>
      </c>
      <c r="L142" s="8">
        <v>0.2</v>
      </c>
      <c r="M142" s="14">
        <v>0.5</v>
      </c>
      <c r="N142" s="8">
        <v>0.2</v>
      </c>
      <c r="O142" s="14">
        <v>0.1</v>
      </c>
      <c r="P142" s="8">
        <v>0.5</v>
      </c>
      <c r="Q142" s="14">
        <v>0.1</v>
      </c>
      <c r="R142" s="8">
        <v>258.95999999999998</v>
      </c>
      <c r="S142" s="14">
        <v>258.68</v>
      </c>
      <c r="T142" s="8">
        <v>260.17</v>
      </c>
      <c r="U142" s="14">
        <v>2.82</v>
      </c>
      <c r="V142" s="8">
        <v>2.77</v>
      </c>
      <c r="W142" s="14">
        <v>2.88</v>
      </c>
    </row>
    <row r="143" spans="2:23" x14ac:dyDescent="0.25">
      <c r="B143" s="16" t="s">
        <v>159</v>
      </c>
      <c r="C143" s="4">
        <v>0.2</v>
      </c>
      <c r="D143" s="8">
        <v>2.2999999999999998</v>
      </c>
      <c r="E143" s="14">
        <v>0.7</v>
      </c>
      <c r="F143" s="8">
        <v>0.1</v>
      </c>
      <c r="G143" s="14">
        <v>0.9</v>
      </c>
      <c r="H143" s="8">
        <v>0.1</v>
      </c>
      <c r="I143" s="14">
        <v>0.1</v>
      </c>
      <c r="J143" s="8">
        <v>0.6</v>
      </c>
      <c r="K143" s="14">
        <v>0.2</v>
      </c>
      <c r="L143" s="8">
        <v>0.1</v>
      </c>
      <c r="M143" s="14">
        <v>0.4</v>
      </c>
      <c r="N143" s="8">
        <v>0.2</v>
      </c>
      <c r="O143" s="14">
        <v>0.2</v>
      </c>
      <c r="P143" s="8">
        <v>0.4</v>
      </c>
      <c r="Q143" s="14">
        <v>0</v>
      </c>
      <c r="R143" s="8">
        <v>257.74</v>
      </c>
      <c r="S143" s="14">
        <v>256.92</v>
      </c>
      <c r="T143" s="8">
        <v>257.86</v>
      </c>
      <c r="U143" s="14">
        <v>2.8</v>
      </c>
      <c r="V143" s="8">
        <v>2.7</v>
      </c>
      <c r="W143" s="14">
        <v>2.73</v>
      </c>
    </row>
    <row r="144" spans="2:23" x14ac:dyDescent="0.25">
      <c r="B144" s="16" t="s">
        <v>160</v>
      </c>
      <c r="C144" s="4">
        <v>0.2</v>
      </c>
      <c r="D144" s="8">
        <v>2.2999999999999998</v>
      </c>
      <c r="E144" s="14">
        <v>0.7</v>
      </c>
      <c r="F144" s="8">
        <v>0.1</v>
      </c>
      <c r="G144" s="14">
        <v>0.9</v>
      </c>
      <c r="H144" s="8">
        <v>0</v>
      </c>
      <c r="I144" s="14">
        <v>0</v>
      </c>
      <c r="J144" s="8">
        <v>0.6</v>
      </c>
      <c r="K144" s="14">
        <v>0.2</v>
      </c>
      <c r="L144" s="8">
        <v>0</v>
      </c>
      <c r="M144" s="14">
        <v>0.2</v>
      </c>
      <c r="N144" s="8">
        <v>0.3</v>
      </c>
      <c r="O144" s="14">
        <v>0.2</v>
      </c>
      <c r="P144" s="8">
        <v>0.3</v>
      </c>
      <c r="Q144" s="14">
        <v>0.2</v>
      </c>
      <c r="R144" s="8">
        <v>257.2</v>
      </c>
      <c r="S144" s="14">
        <v>256.58</v>
      </c>
      <c r="T144" s="8">
        <v>257.86</v>
      </c>
      <c r="U144" s="14">
        <v>2.83</v>
      </c>
      <c r="V144" s="8">
        <v>2.7</v>
      </c>
      <c r="W144" s="14">
        <v>2.85</v>
      </c>
    </row>
    <row r="145" spans="2:23" x14ac:dyDescent="0.25">
      <c r="B145" s="16" t="s">
        <v>161</v>
      </c>
      <c r="C145" s="4">
        <v>0.2</v>
      </c>
      <c r="D145" s="8">
        <v>2.5</v>
      </c>
      <c r="E145" s="14">
        <v>0.8</v>
      </c>
      <c r="F145" s="8">
        <v>0.2</v>
      </c>
      <c r="G145" s="14">
        <v>0.8</v>
      </c>
      <c r="H145" s="8">
        <v>0.1</v>
      </c>
      <c r="I145" s="14">
        <v>0.2</v>
      </c>
      <c r="J145" s="8">
        <v>0.5</v>
      </c>
      <c r="K145" s="14">
        <v>0.4</v>
      </c>
      <c r="L145" s="8">
        <v>0.2</v>
      </c>
      <c r="M145" s="14">
        <v>0.2</v>
      </c>
      <c r="N145" s="8">
        <v>0.6</v>
      </c>
      <c r="O145" s="14">
        <v>0.2</v>
      </c>
      <c r="P145" s="8">
        <v>0.3</v>
      </c>
      <c r="Q145" s="14">
        <v>0.3</v>
      </c>
      <c r="R145" s="8">
        <v>257.85000000000002</v>
      </c>
      <c r="S145" s="14">
        <v>257.45999999999998</v>
      </c>
      <c r="T145" s="8">
        <v>259</v>
      </c>
      <c r="U145" s="14">
        <v>2.75</v>
      </c>
      <c r="V145" s="8">
        <v>2.68</v>
      </c>
      <c r="W145" s="14">
        <v>2.83</v>
      </c>
    </row>
    <row r="146" spans="2:23" x14ac:dyDescent="0.25">
      <c r="B146" s="16" t="s">
        <v>162</v>
      </c>
      <c r="C146" s="4">
        <v>0.3</v>
      </c>
      <c r="D146" s="8">
        <v>2.9</v>
      </c>
      <c r="E146" s="14">
        <v>0.6</v>
      </c>
      <c r="F146" s="8">
        <v>0.1</v>
      </c>
      <c r="G146" s="14">
        <v>0.6</v>
      </c>
      <c r="H146" s="8">
        <v>0</v>
      </c>
      <c r="I146" s="14">
        <v>0.2</v>
      </c>
      <c r="J146" s="8">
        <v>0.6</v>
      </c>
      <c r="K146" s="14">
        <v>0.6</v>
      </c>
      <c r="L146" s="8">
        <v>0.2</v>
      </c>
      <c r="M146" s="14">
        <v>0.2</v>
      </c>
      <c r="N146" s="8">
        <v>0.6</v>
      </c>
      <c r="O146" s="14">
        <v>0.3</v>
      </c>
      <c r="P146" s="8">
        <v>0.2</v>
      </c>
      <c r="Q146" s="14">
        <v>0.3</v>
      </c>
      <c r="R146" s="8">
        <v>258.94</v>
      </c>
      <c r="S146" s="14">
        <v>258.26</v>
      </c>
      <c r="T146" s="8">
        <v>259.91000000000003</v>
      </c>
      <c r="U146" s="14">
        <v>3.21</v>
      </c>
      <c r="V146" s="8">
        <v>3.1</v>
      </c>
      <c r="W146" s="14">
        <v>3.25</v>
      </c>
    </row>
    <row r="147" spans="2:23" x14ac:dyDescent="0.25">
      <c r="B147" s="16" t="s">
        <v>163</v>
      </c>
      <c r="C147" s="4">
        <v>0.3</v>
      </c>
      <c r="D147" s="8">
        <v>2.6</v>
      </c>
      <c r="E147" s="14">
        <v>0.6</v>
      </c>
      <c r="F147" s="8">
        <v>0.1</v>
      </c>
      <c r="G147" s="14">
        <v>0.6</v>
      </c>
      <c r="H147" s="8">
        <v>0.1</v>
      </c>
      <c r="I147" s="14">
        <v>0.1</v>
      </c>
      <c r="J147" s="8">
        <v>0.4</v>
      </c>
      <c r="K147" s="14">
        <v>0.4</v>
      </c>
      <c r="L147" s="8">
        <v>0.1</v>
      </c>
      <c r="M147" s="14">
        <v>0.1</v>
      </c>
      <c r="N147" s="8">
        <v>0.5</v>
      </c>
      <c r="O147" s="14">
        <v>0.2</v>
      </c>
      <c r="P147" s="8">
        <v>0.1</v>
      </c>
      <c r="Q147" s="14">
        <v>0.2</v>
      </c>
      <c r="R147" s="8">
        <v>258.38</v>
      </c>
      <c r="S147" s="14">
        <v>257.83</v>
      </c>
      <c r="T147" s="8">
        <v>259.55</v>
      </c>
      <c r="U147" s="14">
        <v>2.9</v>
      </c>
      <c r="V147" s="8">
        <v>2.81</v>
      </c>
      <c r="W147" s="14">
        <v>2.91</v>
      </c>
    </row>
    <row r="148" spans="2:23" x14ac:dyDescent="0.25">
      <c r="B148" s="16" t="s">
        <v>164</v>
      </c>
      <c r="C148" s="4">
        <v>0.2</v>
      </c>
      <c r="D148" s="8">
        <v>2.4</v>
      </c>
      <c r="E148" s="14">
        <v>0.9</v>
      </c>
      <c r="F148" s="8">
        <v>0.1</v>
      </c>
      <c r="G148" s="14">
        <v>0.8</v>
      </c>
      <c r="H148" s="8">
        <v>0.2</v>
      </c>
      <c r="I148" s="14">
        <v>0</v>
      </c>
      <c r="J148" s="8">
        <v>0.6</v>
      </c>
      <c r="K148" s="14">
        <v>0.4</v>
      </c>
      <c r="L148" s="8">
        <v>0</v>
      </c>
      <c r="M148" s="14">
        <v>0.1</v>
      </c>
      <c r="N148" s="8">
        <v>0.5</v>
      </c>
      <c r="O148" s="14">
        <v>0.2</v>
      </c>
      <c r="P148" s="8">
        <v>0.4</v>
      </c>
      <c r="Q148" s="14">
        <v>0.4</v>
      </c>
      <c r="R148" s="8">
        <v>258.45999999999998</v>
      </c>
      <c r="S148" s="14">
        <v>257.87</v>
      </c>
      <c r="T148" s="8">
        <v>258.87</v>
      </c>
      <c r="U148" s="14">
        <v>2.97</v>
      </c>
      <c r="V148" s="8">
        <v>2.93</v>
      </c>
      <c r="W148" s="14">
        <v>3.03</v>
      </c>
    </row>
    <row r="149" spans="2:23" x14ac:dyDescent="0.25">
      <c r="B149" s="16" t="s">
        <v>165</v>
      </c>
      <c r="C149" s="4">
        <v>0.3</v>
      </c>
      <c r="D149" s="8">
        <v>2.2000000000000002</v>
      </c>
      <c r="E149" s="14">
        <v>0.9</v>
      </c>
      <c r="F149" s="8">
        <v>0.1</v>
      </c>
      <c r="G149" s="14">
        <v>0.9</v>
      </c>
      <c r="H149" s="8">
        <v>0.1</v>
      </c>
      <c r="I149" s="14">
        <v>0.1</v>
      </c>
      <c r="J149" s="8">
        <v>0.5</v>
      </c>
      <c r="K149" s="14">
        <v>0.3</v>
      </c>
      <c r="L149" s="8">
        <v>0.1</v>
      </c>
      <c r="M149" s="14">
        <v>0.3</v>
      </c>
      <c r="N149" s="8">
        <v>0.3</v>
      </c>
      <c r="O149" s="14">
        <v>0.2</v>
      </c>
      <c r="P149" s="8">
        <v>0.2</v>
      </c>
      <c r="Q149" s="14">
        <v>0.2</v>
      </c>
      <c r="R149" s="8">
        <v>258.35000000000002</v>
      </c>
      <c r="S149" s="14">
        <v>258.04000000000002</v>
      </c>
      <c r="T149" s="8">
        <v>259.63</v>
      </c>
      <c r="U149" s="14">
        <v>2.66</v>
      </c>
      <c r="V149" s="8">
        <v>2.5499999999999998</v>
      </c>
      <c r="W149" s="14">
        <v>2.75</v>
      </c>
    </row>
    <row r="150" spans="2:23" x14ac:dyDescent="0.25">
      <c r="B150" s="16" t="s">
        <v>166</v>
      </c>
      <c r="C150" s="4">
        <v>0.3</v>
      </c>
      <c r="D150" s="8">
        <v>2.2999999999999998</v>
      </c>
      <c r="E150" s="14">
        <v>0.7</v>
      </c>
      <c r="F150" s="8">
        <v>0.1</v>
      </c>
      <c r="G150" s="14">
        <v>0.7</v>
      </c>
      <c r="H150" s="8">
        <v>0.1</v>
      </c>
      <c r="I150" s="14">
        <v>0.2</v>
      </c>
      <c r="J150" s="8">
        <v>0.5</v>
      </c>
      <c r="K150" s="14">
        <v>0.5</v>
      </c>
      <c r="L150" s="8">
        <v>0.2</v>
      </c>
      <c r="M150" s="14">
        <v>0.1</v>
      </c>
      <c r="N150" s="8">
        <v>0.5</v>
      </c>
      <c r="O150" s="14">
        <v>0.1</v>
      </c>
      <c r="P150" s="8">
        <v>0.1</v>
      </c>
      <c r="Q150" s="14">
        <v>0.1</v>
      </c>
      <c r="R150" s="8">
        <v>258.35000000000002</v>
      </c>
      <c r="S150" s="14">
        <v>258.12</v>
      </c>
      <c r="T150" s="8">
        <v>259.81</v>
      </c>
      <c r="U150" s="14">
        <v>2.73</v>
      </c>
      <c r="V150" s="8">
        <v>2.57</v>
      </c>
      <c r="W150" s="14">
        <v>2.65</v>
      </c>
    </row>
    <row r="151" spans="2:23" x14ac:dyDescent="0.25">
      <c r="B151" s="16" t="s">
        <v>167</v>
      </c>
      <c r="C151" s="4">
        <v>0.2</v>
      </c>
      <c r="D151" s="8">
        <v>2.2999999999999998</v>
      </c>
      <c r="E151" s="14">
        <v>0.9</v>
      </c>
      <c r="F151" s="8">
        <v>0.1</v>
      </c>
      <c r="G151" s="14">
        <v>0.9</v>
      </c>
      <c r="H151" s="8">
        <v>0.1</v>
      </c>
      <c r="I151" s="14">
        <v>0</v>
      </c>
      <c r="J151" s="8">
        <v>0.6</v>
      </c>
      <c r="K151" s="14">
        <v>0.4</v>
      </c>
      <c r="L151" s="8">
        <v>0.1</v>
      </c>
      <c r="M151" s="14">
        <v>0.3</v>
      </c>
      <c r="N151" s="8">
        <v>0.4</v>
      </c>
      <c r="O151" s="14">
        <v>0.1</v>
      </c>
      <c r="P151" s="8">
        <v>0.4</v>
      </c>
      <c r="Q151" s="14">
        <v>0.3</v>
      </c>
      <c r="R151" s="8">
        <v>258.56</v>
      </c>
      <c r="S151" s="14">
        <v>258.31</v>
      </c>
      <c r="T151" s="8">
        <v>259.8</v>
      </c>
      <c r="U151" s="14">
        <v>2.76</v>
      </c>
      <c r="V151" s="8">
        <v>2.6</v>
      </c>
      <c r="W151" s="14">
        <v>2.73</v>
      </c>
    </row>
    <row r="152" spans="2:23" x14ac:dyDescent="0.25">
      <c r="B152" s="16" t="s">
        <v>168</v>
      </c>
      <c r="C152" s="4">
        <v>0.3</v>
      </c>
      <c r="D152" s="8">
        <v>2.7</v>
      </c>
      <c r="E152" s="14">
        <v>0.7</v>
      </c>
      <c r="F152" s="8">
        <v>0.2</v>
      </c>
      <c r="G152" s="14">
        <v>0.6</v>
      </c>
      <c r="H152" s="8">
        <v>0.2</v>
      </c>
      <c r="I152" s="14">
        <v>0.2</v>
      </c>
      <c r="J152" s="8">
        <v>0.5</v>
      </c>
      <c r="K152" s="14">
        <v>0.4</v>
      </c>
      <c r="L152" s="8">
        <v>0.2</v>
      </c>
      <c r="M152" s="14">
        <v>0.2</v>
      </c>
      <c r="N152" s="8">
        <v>0.4</v>
      </c>
      <c r="O152" s="14">
        <v>0.2</v>
      </c>
      <c r="P152" s="8">
        <v>0.4</v>
      </c>
      <c r="Q152" s="14">
        <v>0.3</v>
      </c>
      <c r="R152" s="8">
        <v>259.02</v>
      </c>
      <c r="S152" s="14">
        <v>258.76</v>
      </c>
      <c r="T152" s="8">
        <v>260.33</v>
      </c>
      <c r="U152" s="14">
        <v>2.89</v>
      </c>
      <c r="V152" s="8">
        <v>2.72</v>
      </c>
      <c r="W152" s="14">
        <v>2.81</v>
      </c>
    </row>
    <row r="153" spans="2:23" x14ac:dyDescent="0.25">
      <c r="B153" s="16" t="s">
        <v>169</v>
      </c>
      <c r="C153" s="4">
        <v>0.2</v>
      </c>
      <c r="D153" s="8">
        <v>2.4</v>
      </c>
      <c r="E153" s="14">
        <v>0.9</v>
      </c>
      <c r="F153" s="8">
        <v>0.1</v>
      </c>
      <c r="G153" s="14">
        <v>0.7</v>
      </c>
      <c r="H153" s="8">
        <v>0.1</v>
      </c>
      <c r="I153" s="14">
        <v>0.1</v>
      </c>
      <c r="J153" s="8">
        <v>0.4</v>
      </c>
      <c r="K153" s="14">
        <v>0.4</v>
      </c>
      <c r="L153" s="8">
        <v>0.1</v>
      </c>
      <c r="M153" s="14">
        <v>0.1</v>
      </c>
      <c r="N153" s="8">
        <v>0.3</v>
      </c>
      <c r="O153" s="14">
        <v>0.1</v>
      </c>
      <c r="P153" s="8">
        <v>0.2</v>
      </c>
      <c r="Q153" s="14">
        <v>0.2</v>
      </c>
      <c r="R153" s="8">
        <v>259.36</v>
      </c>
      <c r="S153" s="14">
        <v>258.69</v>
      </c>
      <c r="T153" s="8">
        <v>260.36</v>
      </c>
      <c r="U153" s="14">
        <v>2.84</v>
      </c>
      <c r="V153" s="8">
        <v>2.63</v>
      </c>
      <c r="W153" s="14">
        <v>2.77</v>
      </c>
    </row>
    <row r="154" spans="2:23" x14ac:dyDescent="0.25">
      <c r="B154" s="16" t="s">
        <v>170</v>
      </c>
      <c r="C154" s="4">
        <v>0.3</v>
      </c>
      <c r="D154" s="8">
        <v>2.9</v>
      </c>
      <c r="E154" s="14">
        <v>0.6</v>
      </c>
      <c r="F154" s="8">
        <v>0.1</v>
      </c>
      <c r="G154" s="14">
        <v>0.5</v>
      </c>
      <c r="H154" s="8">
        <v>0.1</v>
      </c>
      <c r="I154" s="14">
        <v>0.1</v>
      </c>
      <c r="J154" s="8">
        <v>0.5</v>
      </c>
      <c r="K154" s="14">
        <v>0.4</v>
      </c>
      <c r="L154" s="8">
        <v>0</v>
      </c>
      <c r="M154" s="14">
        <v>0.2</v>
      </c>
      <c r="N154" s="8">
        <v>0.5</v>
      </c>
      <c r="O154" s="14">
        <v>0.1</v>
      </c>
      <c r="P154" s="8">
        <v>0.2</v>
      </c>
      <c r="Q154" s="14">
        <v>0.4</v>
      </c>
      <c r="R154" s="8">
        <v>259.16000000000003</v>
      </c>
      <c r="S154" s="14">
        <v>258.54000000000002</v>
      </c>
      <c r="T154" s="8">
        <v>260.31</v>
      </c>
      <c r="U154" s="14">
        <v>3.13</v>
      </c>
      <c r="V154" s="8">
        <v>3.06</v>
      </c>
      <c r="W154" s="14">
        <v>3.13</v>
      </c>
    </row>
    <row r="155" spans="2:23" x14ac:dyDescent="0.25">
      <c r="B155" s="16" t="s">
        <v>171</v>
      </c>
      <c r="C155" s="4">
        <v>0.1</v>
      </c>
      <c r="D155" s="8">
        <v>2.2000000000000002</v>
      </c>
      <c r="E155" s="14">
        <v>0.5</v>
      </c>
      <c r="F155" s="8">
        <v>0.1</v>
      </c>
      <c r="G155" s="14">
        <v>0.7</v>
      </c>
      <c r="H155" s="8">
        <v>0</v>
      </c>
      <c r="I155" s="14">
        <v>0</v>
      </c>
      <c r="J155" s="8">
        <v>0.6</v>
      </c>
      <c r="K155" s="14">
        <v>0.4</v>
      </c>
      <c r="L155" s="8">
        <v>0.1</v>
      </c>
      <c r="M155" s="14">
        <v>0.2</v>
      </c>
      <c r="N155" s="8">
        <v>0.4</v>
      </c>
      <c r="O155" s="14">
        <v>0.1</v>
      </c>
      <c r="P155" s="8">
        <v>0.3</v>
      </c>
      <c r="Q155" s="14">
        <v>0.1</v>
      </c>
      <c r="R155" s="8">
        <v>258.27</v>
      </c>
      <c r="S155" s="14">
        <v>257.82</v>
      </c>
      <c r="T155" s="8">
        <v>258.97000000000003</v>
      </c>
      <c r="U155" s="14">
        <v>2.56</v>
      </c>
      <c r="V155" s="8">
        <v>2.4300000000000002</v>
      </c>
      <c r="W155" s="14">
        <v>2.63</v>
      </c>
    </row>
    <row r="156" spans="2:23" x14ac:dyDescent="0.25">
      <c r="B156" s="16" t="s">
        <v>172</v>
      </c>
      <c r="C156" s="4">
        <v>0.3</v>
      </c>
      <c r="D156" s="8">
        <v>2.4</v>
      </c>
      <c r="E156" s="14">
        <v>0.7</v>
      </c>
      <c r="F156" s="8">
        <v>0.2</v>
      </c>
      <c r="G156" s="14">
        <v>0.8</v>
      </c>
      <c r="H156" s="8">
        <v>0.1</v>
      </c>
      <c r="I156" s="14">
        <v>0.3</v>
      </c>
      <c r="J156" s="8">
        <v>0.6</v>
      </c>
      <c r="K156" s="14">
        <v>0.2</v>
      </c>
      <c r="L156" s="8">
        <v>0.3</v>
      </c>
      <c r="M156" s="14">
        <v>0.2</v>
      </c>
      <c r="N156" s="8">
        <v>0.2</v>
      </c>
      <c r="O156" s="14">
        <v>0.2</v>
      </c>
      <c r="P156" s="8">
        <v>0.2</v>
      </c>
      <c r="Q156" s="14">
        <v>0.1</v>
      </c>
      <c r="R156" s="8">
        <v>258.66000000000003</v>
      </c>
      <c r="S156" s="14">
        <v>257.73</v>
      </c>
      <c r="T156" s="8">
        <v>259.77999999999997</v>
      </c>
      <c r="U156" s="14">
        <v>2.73</v>
      </c>
      <c r="V156" s="8">
        <v>2.76</v>
      </c>
      <c r="W156" s="14">
        <v>2.7</v>
      </c>
    </row>
    <row r="157" spans="2:23" x14ac:dyDescent="0.25">
      <c r="B157" s="16" t="s">
        <v>173</v>
      </c>
      <c r="C157" s="4">
        <v>0.3</v>
      </c>
      <c r="D157" s="8">
        <v>2.2000000000000002</v>
      </c>
      <c r="E157" s="14">
        <v>0.5</v>
      </c>
      <c r="F157" s="8">
        <v>0.2</v>
      </c>
      <c r="G157" s="14">
        <v>0.8</v>
      </c>
      <c r="H157" s="8">
        <v>0</v>
      </c>
      <c r="I157" s="14">
        <v>0.1</v>
      </c>
      <c r="J157" s="8">
        <v>0.5</v>
      </c>
      <c r="K157" s="14">
        <v>0.3</v>
      </c>
      <c r="L157" s="8">
        <v>0.1</v>
      </c>
      <c r="M157" s="14">
        <v>0.3</v>
      </c>
      <c r="N157" s="8">
        <v>0.4</v>
      </c>
      <c r="O157" s="14">
        <v>0.1</v>
      </c>
      <c r="P157" s="8">
        <v>0.2</v>
      </c>
      <c r="Q157" s="14">
        <v>0.3</v>
      </c>
      <c r="R157" s="8">
        <v>258.79000000000002</v>
      </c>
      <c r="S157" s="14">
        <v>257.81</v>
      </c>
      <c r="T157" s="8">
        <v>259.45999999999998</v>
      </c>
      <c r="U157" s="14">
        <v>2.8</v>
      </c>
      <c r="V157" s="8">
        <v>2.76</v>
      </c>
      <c r="W157" s="14">
        <v>2.8</v>
      </c>
    </row>
    <row r="158" spans="2:23" x14ac:dyDescent="0.25">
      <c r="B158" s="16" t="s">
        <v>174</v>
      </c>
      <c r="C158" s="4">
        <v>0.3</v>
      </c>
      <c r="D158" s="8">
        <v>2.8</v>
      </c>
      <c r="E158" s="14">
        <v>0.7</v>
      </c>
      <c r="F158" s="8">
        <v>0.1</v>
      </c>
      <c r="G158" s="14">
        <v>0.6</v>
      </c>
      <c r="H158" s="8">
        <v>0.2</v>
      </c>
      <c r="I158" s="14">
        <v>0.1</v>
      </c>
      <c r="J158" s="8">
        <v>0.6</v>
      </c>
      <c r="K158" s="14">
        <v>0.3</v>
      </c>
      <c r="L158" s="8">
        <v>0.1</v>
      </c>
      <c r="M158" s="14">
        <v>0.3</v>
      </c>
      <c r="N158" s="8">
        <v>0.3</v>
      </c>
      <c r="O158" s="14">
        <v>0.1</v>
      </c>
      <c r="P158" s="8">
        <v>0.2</v>
      </c>
      <c r="Q158" s="14">
        <v>0.2</v>
      </c>
      <c r="R158" s="8">
        <v>258.60000000000002</v>
      </c>
      <c r="S158" s="14">
        <v>258.16000000000003</v>
      </c>
      <c r="T158" s="8">
        <v>259.35000000000002</v>
      </c>
      <c r="U158" s="14">
        <v>3.22</v>
      </c>
      <c r="V158" s="8">
        <v>3.21</v>
      </c>
      <c r="W158" s="14">
        <v>3.32</v>
      </c>
    </row>
    <row r="159" spans="2:23" x14ac:dyDescent="0.25">
      <c r="B159" s="16" t="s">
        <v>175</v>
      </c>
      <c r="C159" s="4">
        <v>0.2</v>
      </c>
      <c r="D159" s="8">
        <v>2.5</v>
      </c>
      <c r="E159" s="14">
        <v>0.8</v>
      </c>
      <c r="F159" s="8">
        <v>0.2</v>
      </c>
      <c r="G159" s="14">
        <v>0.8</v>
      </c>
      <c r="H159" s="8">
        <v>0.1</v>
      </c>
      <c r="I159" s="14">
        <v>0.1</v>
      </c>
      <c r="J159" s="8">
        <v>0.4</v>
      </c>
      <c r="K159" s="14">
        <v>0.3</v>
      </c>
      <c r="L159" s="8">
        <v>0.2</v>
      </c>
      <c r="M159" s="14">
        <v>0.1</v>
      </c>
      <c r="N159" s="8">
        <v>0.5</v>
      </c>
      <c r="O159" s="14">
        <v>0.3</v>
      </c>
      <c r="P159" s="8">
        <v>0.3</v>
      </c>
      <c r="Q159" s="14">
        <v>0.4</v>
      </c>
      <c r="R159" s="8">
        <v>257.66000000000003</v>
      </c>
      <c r="S159" s="14">
        <v>257.42</v>
      </c>
      <c r="T159" s="8">
        <v>258.83</v>
      </c>
      <c r="U159" s="14">
        <v>3.2</v>
      </c>
      <c r="V159" s="8">
        <v>2.96</v>
      </c>
      <c r="W159" s="14">
        <v>3.13</v>
      </c>
    </row>
    <row r="160" spans="2:23" x14ac:dyDescent="0.25">
      <c r="B160" s="16" t="s">
        <v>176</v>
      </c>
      <c r="C160" s="4">
        <v>0.2</v>
      </c>
      <c r="D160" s="8">
        <v>2.9</v>
      </c>
      <c r="E160" s="14">
        <v>0.7</v>
      </c>
      <c r="F160" s="8">
        <v>0.2</v>
      </c>
      <c r="G160" s="14">
        <v>0.5</v>
      </c>
      <c r="H160" s="8">
        <v>0</v>
      </c>
      <c r="I160" s="14">
        <v>0.1</v>
      </c>
      <c r="J160" s="8">
        <v>0.6</v>
      </c>
      <c r="K160" s="14">
        <v>0.5</v>
      </c>
      <c r="L160" s="8">
        <v>0.2</v>
      </c>
      <c r="M160" s="14">
        <v>0.3</v>
      </c>
      <c r="N160" s="8">
        <v>0.6</v>
      </c>
      <c r="O160" s="14">
        <v>0.2</v>
      </c>
      <c r="P160" s="8">
        <v>0.2</v>
      </c>
      <c r="Q160" s="14">
        <v>0.2</v>
      </c>
      <c r="R160" s="8">
        <v>258.83</v>
      </c>
      <c r="S160" s="14">
        <v>257.82</v>
      </c>
      <c r="T160" s="8">
        <v>259.38</v>
      </c>
      <c r="U160" s="14">
        <v>3.23</v>
      </c>
      <c r="V160" s="8">
        <v>3.23</v>
      </c>
      <c r="W160" s="14">
        <v>3.26</v>
      </c>
    </row>
    <row r="161" spans="2:23" x14ac:dyDescent="0.25">
      <c r="B161" s="16" t="s">
        <v>177</v>
      </c>
      <c r="C161" s="4">
        <v>0.3</v>
      </c>
      <c r="D161" s="8">
        <v>2.2000000000000002</v>
      </c>
      <c r="E161" s="14">
        <v>1</v>
      </c>
      <c r="F161" s="8">
        <v>0.1</v>
      </c>
      <c r="G161" s="14">
        <v>1</v>
      </c>
      <c r="H161" s="8">
        <v>0.1</v>
      </c>
      <c r="I161" s="14">
        <v>0</v>
      </c>
      <c r="J161" s="8">
        <v>0.5</v>
      </c>
      <c r="K161" s="14">
        <v>0.3</v>
      </c>
      <c r="L161" s="8">
        <v>0</v>
      </c>
      <c r="M161" s="14">
        <v>0.3</v>
      </c>
      <c r="N161" s="8">
        <v>0.6</v>
      </c>
      <c r="O161" s="14">
        <v>0.1</v>
      </c>
      <c r="P161" s="8">
        <v>0.3</v>
      </c>
      <c r="Q161" s="14">
        <v>0.4</v>
      </c>
      <c r="R161" s="8">
        <v>257.5</v>
      </c>
      <c r="S161" s="14">
        <v>256.92</v>
      </c>
      <c r="T161" s="8">
        <v>258.04000000000002</v>
      </c>
      <c r="U161" s="14">
        <v>2.81</v>
      </c>
      <c r="V161" s="8">
        <v>2.73</v>
      </c>
      <c r="W161" s="14">
        <v>2.87</v>
      </c>
    </row>
    <row r="162" spans="2:23" x14ac:dyDescent="0.25">
      <c r="B162" s="16" t="s">
        <v>178</v>
      </c>
      <c r="C162" s="4">
        <v>0.3</v>
      </c>
      <c r="D162" s="8">
        <v>3</v>
      </c>
      <c r="E162" s="14">
        <v>0.8</v>
      </c>
      <c r="F162" s="8">
        <v>0.2</v>
      </c>
      <c r="G162" s="14">
        <v>0.5</v>
      </c>
      <c r="H162" s="8">
        <v>0.1</v>
      </c>
      <c r="I162" s="14">
        <v>0.1</v>
      </c>
      <c r="J162" s="8">
        <v>0.5</v>
      </c>
      <c r="K162" s="14">
        <v>0.4</v>
      </c>
      <c r="L162" s="8">
        <v>0</v>
      </c>
      <c r="M162" s="14">
        <v>0.3</v>
      </c>
      <c r="N162" s="8">
        <v>0.5</v>
      </c>
      <c r="O162" s="14">
        <v>0.2</v>
      </c>
      <c r="P162" s="8">
        <v>0.3</v>
      </c>
      <c r="Q162" s="14">
        <v>0.4</v>
      </c>
      <c r="R162" s="8">
        <v>258.02999999999997</v>
      </c>
      <c r="S162" s="14">
        <v>257.19</v>
      </c>
      <c r="T162" s="8">
        <v>258.94</v>
      </c>
      <c r="U162" s="14">
        <v>3.23</v>
      </c>
      <c r="V162" s="8">
        <v>3.06</v>
      </c>
      <c r="W162" s="14">
        <v>3.2</v>
      </c>
    </row>
    <row r="163" spans="2:23" x14ac:dyDescent="0.25">
      <c r="B163" s="16" t="s">
        <v>179</v>
      </c>
      <c r="C163" s="4">
        <v>0.2</v>
      </c>
      <c r="D163" s="8">
        <v>2.1</v>
      </c>
      <c r="E163" s="14">
        <v>0.8</v>
      </c>
      <c r="F163" s="8">
        <v>0</v>
      </c>
      <c r="G163" s="14">
        <v>0.7</v>
      </c>
      <c r="H163" s="8">
        <v>0.1</v>
      </c>
      <c r="I163" s="14">
        <v>0.1</v>
      </c>
      <c r="J163" s="8">
        <v>0.5</v>
      </c>
      <c r="K163" s="14">
        <v>0.2</v>
      </c>
      <c r="L163" s="8">
        <v>0.1</v>
      </c>
      <c r="M163" s="14">
        <v>0.1</v>
      </c>
      <c r="N163" s="8">
        <v>0.2</v>
      </c>
      <c r="O163" s="14">
        <v>0.1</v>
      </c>
      <c r="P163" s="8">
        <v>0.2</v>
      </c>
      <c r="Q163" s="14">
        <v>0.2</v>
      </c>
      <c r="R163" s="8">
        <v>257.89999999999998</v>
      </c>
      <c r="S163" s="14">
        <v>256.83</v>
      </c>
      <c r="T163" s="8">
        <v>258.81</v>
      </c>
      <c r="U163" s="14">
        <v>2.6</v>
      </c>
      <c r="V163" s="8">
        <v>2.56</v>
      </c>
      <c r="W163" s="14">
        <v>2.5</v>
      </c>
    </row>
    <row r="164" spans="2:23" x14ac:dyDescent="0.25">
      <c r="B164" s="16" t="s">
        <v>180</v>
      </c>
      <c r="C164" s="4">
        <v>0.2</v>
      </c>
      <c r="D164" s="8">
        <v>2.5</v>
      </c>
      <c r="E164" s="14">
        <v>1</v>
      </c>
      <c r="F164" s="8">
        <v>0.2</v>
      </c>
      <c r="G164" s="14">
        <v>0.8</v>
      </c>
      <c r="H164" s="8">
        <v>0.1</v>
      </c>
      <c r="I164" s="14">
        <v>0.1</v>
      </c>
      <c r="J164" s="8">
        <v>0.6</v>
      </c>
      <c r="K164" s="14">
        <v>0.2</v>
      </c>
      <c r="L164" s="8">
        <v>0.1</v>
      </c>
      <c r="M164" s="14">
        <v>0.3</v>
      </c>
      <c r="N164" s="8">
        <v>0.1</v>
      </c>
      <c r="O164" s="14">
        <v>0.1</v>
      </c>
      <c r="P164" s="8">
        <v>0.3</v>
      </c>
      <c r="Q164" s="14">
        <v>0.1</v>
      </c>
      <c r="R164" s="8">
        <v>257.72000000000003</v>
      </c>
      <c r="S164" s="14">
        <v>257.51</v>
      </c>
      <c r="T164" s="8">
        <v>258.91000000000003</v>
      </c>
      <c r="U164" s="14">
        <v>2.96</v>
      </c>
      <c r="V164" s="8">
        <v>2.72</v>
      </c>
      <c r="W164" s="14">
        <v>2.83</v>
      </c>
    </row>
    <row r="165" spans="2:23" x14ac:dyDescent="0.25">
      <c r="B165" s="16" t="s">
        <v>181</v>
      </c>
      <c r="C165" s="4">
        <v>0.3</v>
      </c>
      <c r="D165" s="8">
        <v>2</v>
      </c>
      <c r="E165" s="14">
        <v>0.9</v>
      </c>
      <c r="F165" s="8">
        <v>0.1</v>
      </c>
      <c r="G165" s="14">
        <v>1</v>
      </c>
      <c r="H165" s="8">
        <v>0.2</v>
      </c>
      <c r="I165" s="14">
        <v>0</v>
      </c>
      <c r="J165" s="8">
        <v>0.6</v>
      </c>
      <c r="K165" s="14">
        <v>0.2</v>
      </c>
      <c r="L165" s="8">
        <v>0.1</v>
      </c>
      <c r="M165" s="14">
        <v>0.3</v>
      </c>
      <c r="N165" s="8">
        <v>0.3</v>
      </c>
      <c r="O165" s="14">
        <v>0.2</v>
      </c>
      <c r="P165" s="8">
        <v>0.5</v>
      </c>
      <c r="Q165" s="14">
        <v>0.1</v>
      </c>
      <c r="R165" s="8">
        <v>257.45999999999998</v>
      </c>
      <c r="S165" s="14">
        <v>257.07</v>
      </c>
      <c r="T165" s="8">
        <v>258.63</v>
      </c>
      <c r="U165" s="14">
        <v>2.76</v>
      </c>
      <c r="V165" s="8">
        <v>2.63</v>
      </c>
      <c r="W165" s="14">
        <v>2.68</v>
      </c>
    </row>
    <row r="166" spans="2:23" x14ac:dyDescent="0.25">
      <c r="B166" s="16" t="s">
        <v>182</v>
      </c>
      <c r="C166" s="4">
        <v>0.2</v>
      </c>
      <c r="D166" s="8">
        <v>2.5</v>
      </c>
      <c r="E166" s="14">
        <v>0.9</v>
      </c>
      <c r="F166" s="8">
        <v>0.2</v>
      </c>
      <c r="G166" s="14">
        <v>0.7</v>
      </c>
      <c r="H166" s="8">
        <v>0.1</v>
      </c>
      <c r="I166" s="14">
        <v>0</v>
      </c>
      <c r="J166" s="8">
        <v>0.6</v>
      </c>
      <c r="K166" s="14">
        <v>0.2</v>
      </c>
      <c r="L166" s="8">
        <v>0.1</v>
      </c>
      <c r="M166" s="14">
        <v>0.4</v>
      </c>
      <c r="N166" s="8">
        <v>0.2</v>
      </c>
      <c r="O166" s="14">
        <v>0.2</v>
      </c>
      <c r="P166" s="8">
        <v>0.3</v>
      </c>
      <c r="Q166" s="14">
        <v>0.1</v>
      </c>
      <c r="R166" s="8">
        <v>256</v>
      </c>
      <c r="S166" s="14">
        <v>255.88</v>
      </c>
      <c r="T166" s="8">
        <v>257.11</v>
      </c>
      <c r="U166" s="14">
        <v>2.83</v>
      </c>
      <c r="V166" s="8">
        <v>2.85</v>
      </c>
      <c r="W166" s="14">
        <v>2.9</v>
      </c>
    </row>
    <row r="167" spans="2:23" x14ac:dyDescent="0.25">
      <c r="B167" s="16" t="s">
        <v>183</v>
      </c>
      <c r="C167" s="4">
        <v>0.2</v>
      </c>
      <c r="D167" s="8">
        <v>2.2999999999999998</v>
      </c>
      <c r="E167" s="14">
        <v>0.7</v>
      </c>
      <c r="F167" s="8">
        <v>0.1</v>
      </c>
      <c r="G167" s="14">
        <v>0.9</v>
      </c>
      <c r="H167" s="8">
        <v>0.1</v>
      </c>
      <c r="I167" s="14">
        <v>0</v>
      </c>
      <c r="J167" s="8">
        <v>0.4</v>
      </c>
      <c r="K167" s="14">
        <v>0.4</v>
      </c>
      <c r="L167" s="8">
        <v>0</v>
      </c>
      <c r="M167" s="14">
        <v>0.2</v>
      </c>
      <c r="N167" s="8">
        <v>0.4</v>
      </c>
      <c r="O167" s="14">
        <v>0.1</v>
      </c>
      <c r="P167" s="8">
        <v>0.2</v>
      </c>
      <c r="Q167" s="14">
        <v>0.1</v>
      </c>
      <c r="R167" s="8">
        <v>253.89</v>
      </c>
      <c r="S167" s="14">
        <v>253.7</v>
      </c>
      <c r="T167" s="8">
        <v>255.2</v>
      </c>
      <c r="U167" s="14">
        <v>2.6</v>
      </c>
      <c r="V167" s="8">
        <v>2.5299999999999998</v>
      </c>
      <c r="W167" s="14">
        <v>2.56</v>
      </c>
    </row>
    <row r="168" spans="2:23" x14ac:dyDescent="0.25">
      <c r="B168" s="16" t="s">
        <v>184</v>
      </c>
      <c r="C168" s="4">
        <v>0.3</v>
      </c>
      <c r="D168" s="8">
        <v>2.6</v>
      </c>
      <c r="E168" s="14">
        <v>0.7</v>
      </c>
      <c r="F168" s="8">
        <v>0.2</v>
      </c>
      <c r="G168" s="14">
        <v>0.6</v>
      </c>
      <c r="H168" s="8">
        <v>0.1</v>
      </c>
      <c r="I168" s="14">
        <v>0.3</v>
      </c>
      <c r="J168" s="8">
        <v>0.5</v>
      </c>
      <c r="K168" s="14">
        <v>0.4</v>
      </c>
      <c r="L168" s="8">
        <v>0.2</v>
      </c>
      <c r="M168" s="14">
        <v>0.1</v>
      </c>
      <c r="N168" s="8">
        <v>0.3</v>
      </c>
      <c r="O168" s="14">
        <v>0.2</v>
      </c>
      <c r="P168" s="8">
        <v>0.3</v>
      </c>
      <c r="Q168" s="14">
        <v>0.1</v>
      </c>
      <c r="R168" s="8">
        <v>255.93</v>
      </c>
      <c r="S168" s="14">
        <v>255.78</v>
      </c>
      <c r="T168" s="8">
        <v>257.17</v>
      </c>
      <c r="U168" s="14">
        <v>2.73</v>
      </c>
      <c r="V168" s="8">
        <v>2.67</v>
      </c>
      <c r="W168" s="14">
        <v>2.68</v>
      </c>
    </row>
    <row r="169" spans="2:23" x14ac:dyDescent="0.25">
      <c r="B169" s="16" t="s">
        <v>185</v>
      </c>
      <c r="C169" s="4">
        <v>0.3</v>
      </c>
      <c r="D169" s="8">
        <v>2.6</v>
      </c>
      <c r="E169" s="14">
        <v>0.5</v>
      </c>
      <c r="F169" s="8">
        <v>0.1</v>
      </c>
      <c r="G169" s="14">
        <v>0.6</v>
      </c>
      <c r="H169" s="8">
        <v>0.2</v>
      </c>
      <c r="I169" s="14">
        <v>0.1</v>
      </c>
      <c r="J169" s="8">
        <v>0.4</v>
      </c>
      <c r="K169" s="14">
        <v>0.5</v>
      </c>
      <c r="L169" s="8">
        <v>0.1</v>
      </c>
      <c r="M169" s="14">
        <v>0.1</v>
      </c>
      <c r="N169" s="8">
        <v>0.5</v>
      </c>
      <c r="O169" s="14">
        <v>0.1</v>
      </c>
      <c r="P169" s="8">
        <v>0.1</v>
      </c>
      <c r="Q169" s="14">
        <v>0.2</v>
      </c>
      <c r="R169" s="8">
        <v>253.64</v>
      </c>
      <c r="S169" s="14">
        <v>252.72</v>
      </c>
      <c r="T169" s="8">
        <v>254.51</v>
      </c>
      <c r="U169" s="14">
        <v>2.73</v>
      </c>
      <c r="V169" s="8">
        <v>2.87</v>
      </c>
      <c r="W169" s="14">
        <v>2.7</v>
      </c>
    </row>
    <row r="170" spans="2:23" x14ac:dyDescent="0.25">
      <c r="B170" s="16" t="s">
        <v>186</v>
      </c>
      <c r="C170" s="4">
        <v>0.2</v>
      </c>
      <c r="D170" s="8">
        <v>2.7</v>
      </c>
      <c r="E170" s="14">
        <v>0.4</v>
      </c>
      <c r="F170" s="8">
        <v>0.1</v>
      </c>
      <c r="G170" s="14">
        <v>0.7</v>
      </c>
      <c r="H170" s="8">
        <v>0.2</v>
      </c>
      <c r="I170" s="14">
        <v>0.1</v>
      </c>
      <c r="J170" s="8">
        <v>0.6</v>
      </c>
      <c r="K170" s="14">
        <v>0.5</v>
      </c>
      <c r="L170" s="8">
        <v>0.1</v>
      </c>
      <c r="M170" s="14">
        <v>0.1</v>
      </c>
      <c r="N170" s="8">
        <v>0.5</v>
      </c>
      <c r="O170" s="14">
        <v>0.1</v>
      </c>
      <c r="P170" s="8">
        <v>0.2</v>
      </c>
      <c r="Q170" s="14">
        <v>0.3</v>
      </c>
      <c r="R170" s="8">
        <v>253.34</v>
      </c>
      <c r="S170" s="14">
        <v>252.54</v>
      </c>
      <c r="T170" s="8">
        <v>253.57</v>
      </c>
      <c r="U170" s="14">
        <v>3.03</v>
      </c>
      <c r="V170" s="8">
        <v>3.06</v>
      </c>
      <c r="W170" s="14">
        <v>3.08</v>
      </c>
    </row>
    <row r="171" spans="2:23" x14ac:dyDescent="0.25">
      <c r="B171" s="16" t="s">
        <v>187</v>
      </c>
      <c r="C171" s="4">
        <v>0.2</v>
      </c>
      <c r="D171" s="8">
        <v>2.2999999999999998</v>
      </c>
      <c r="E171" s="14">
        <v>0.6</v>
      </c>
      <c r="F171" s="8">
        <v>0.1</v>
      </c>
      <c r="G171" s="14">
        <v>0.9</v>
      </c>
      <c r="H171" s="8">
        <v>0.1</v>
      </c>
      <c r="I171" s="14">
        <v>0.1</v>
      </c>
      <c r="J171" s="8">
        <v>0.8</v>
      </c>
      <c r="K171" s="14">
        <v>0.3</v>
      </c>
      <c r="L171" s="8">
        <v>0</v>
      </c>
      <c r="M171" s="14">
        <v>0.4</v>
      </c>
      <c r="N171" s="8">
        <v>0.3</v>
      </c>
      <c r="O171" s="14">
        <v>0.1</v>
      </c>
      <c r="P171" s="8">
        <v>0.5</v>
      </c>
      <c r="Q171" s="14">
        <v>0.3</v>
      </c>
      <c r="R171" s="8">
        <v>252.12</v>
      </c>
      <c r="S171" s="14">
        <v>251.25</v>
      </c>
      <c r="T171" s="8">
        <v>252.53</v>
      </c>
      <c r="U171" s="14">
        <v>2.61</v>
      </c>
      <c r="V171" s="8">
        <v>2.69</v>
      </c>
      <c r="W171" s="14">
        <v>2.77</v>
      </c>
    </row>
    <row r="172" spans="2:23" x14ac:dyDescent="0.25">
      <c r="B172" s="16" t="s">
        <v>188</v>
      </c>
      <c r="C172" s="4">
        <v>0.2</v>
      </c>
      <c r="D172" s="8">
        <v>2.2000000000000002</v>
      </c>
      <c r="E172" s="14">
        <v>0.4</v>
      </c>
      <c r="F172" s="8">
        <v>0.1</v>
      </c>
      <c r="G172" s="14">
        <v>0.9</v>
      </c>
      <c r="H172" s="8">
        <v>0.1</v>
      </c>
      <c r="I172" s="14">
        <v>0.1</v>
      </c>
      <c r="J172" s="8">
        <v>0.6</v>
      </c>
      <c r="K172" s="14">
        <v>0.2</v>
      </c>
      <c r="L172" s="8">
        <v>0</v>
      </c>
      <c r="M172" s="14">
        <v>0.2</v>
      </c>
      <c r="N172" s="8">
        <v>0.2</v>
      </c>
      <c r="O172" s="14">
        <v>0.1</v>
      </c>
      <c r="P172" s="8">
        <v>0.3</v>
      </c>
      <c r="Q172" s="14">
        <v>0.1</v>
      </c>
      <c r="R172" s="8">
        <v>250.77</v>
      </c>
      <c r="S172" s="14">
        <v>250.13</v>
      </c>
      <c r="T172" s="8">
        <v>251</v>
      </c>
      <c r="U172" s="14">
        <v>2.5299999999999998</v>
      </c>
      <c r="V172" s="8">
        <v>2.63</v>
      </c>
      <c r="W172" s="14">
        <v>2.65</v>
      </c>
    </row>
    <row r="173" spans="2:23" x14ac:dyDescent="0.25">
      <c r="B173" s="16" t="s">
        <v>189</v>
      </c>
      <c r="C173" s="4">
        <v>0.2</v>
      </c>
      <c r="D173" s="8">
        <v>2.2999999999999998</v>
      </c>
      <c r="E173" s="14">
        <v>0.7</v>
      </c>
      <c r="F173" s="8">
        <v>0.2</v>
      </c>
      <c r="G173" s="14">
        <v>1</v>
      </c>
      <c r="H173" s="8">
        <v>0.2</v>
      </c>
      <c r="I173" s="14">
        <v>0.1</v>
      </c>
      <c r="J173" s="8">
        <v>0.7</v>
      </c>
      <c r="K173" s="14">
        <v>0.4</v>
      </c>
      <c r="L173" s="8">
        <v>0</v>
      </c>
      <c r="M173" s="14">
        <v>0.3</v>
      </c>
      <c r="N173" s="8">
        <v>0.4</v>
      </c>
      <c r="O173" s="14">
        <v>0.1</v>
      </c>
      <c r="P173" s="8">
        <v>0.4</v>
      </c>
      <c r="Q173" s="14">
        <v>0.2</v>
      </c>
      <c r="R173" s="8">
        <v>251.54</v>
      </c>
      <c r="S173" s="14">
        <v>250.77</v>
      </c>
      <c r="T173" s="8">
        <v>251.54</v>
      </c>
      <c r="U173" s="14">
        <v>2.77</v>
      </c>
      <c r="V173" s="8">
        <v>2.96</v>
      </c>
      <c r="W173" s="14">
        <v>3</v>
      </c>
    </row>
    <row r="174" spans="2:23" x14ac:dyDescent="0.25">
      <c r="B174" s="16" t="s">
        <v>190</v>
      </c>
      <c r="C174" s="4">
        <v>0.1</v>
      </c>
      <c r="D174" s="8">
        <v>2.2999999999999998</v>
      </c>
      <c r="E174" s="14">
        <v>0.9</v>
      </c>
      <c r="F174" s="8">
        <v>0.2</v>
      </c>
      <c r="G174" s="14">
        <v>0.9</v>
      </c>
      <c r="H174" s="8">
        <v>0.2</v>
      </c>
      <c r="I174" s="14">
        <v>0.1</v>
      </c>
      <c r="J174" s="8">
        <v>0.7</v>
      </c>
      <c r="K174" s="14">
        <v>0.3</v>
      </c>
      <c r="L174" s="8">
        <v>0.2</v>
      </c>
      <c r="M174" s="14">
        <v>0.4</v>
      </c>
      <c r="N174" s="8">
        <v>0.3</v>
      </c>
      <c r="O174" s="14">
        <v>0.1</v>
      </c>
      <c r="P174" s="8">
        <v>0.3</v>
      </c>
      <c r="Q174" s="14">
        <v>0.2</v>
      </c>
      <c r="R174" s="8">
        <v>251.94</v>
      </c>
      <c r="S174" s="14">
        <v>250.83</v>
      </c>
      <c r="T174" s="8">
        <v>252.75</v>
      </c>
      <c r="U174" s="14">
        <v>2.68</v>
      </c>
      <c r="V174" s="8">
        <v>2.78</v>
      </c>
      <c r="W174" s="14">
        <v>2.77</v>
      </c>
    </row>
    <row r="175" spans="2:23" x14ac:dyDescent="0.25">
      <c r="B175" s="16" t="s">
        <v>191</v>
      </c>
      <c r="C175" s="4">
        <v>0.4</v>
      </c>
      <c r="D175" s="8">
        <v>2.2999999999999998</v>
      </c>
      <c r="E175" s="14">
        <v>0.6</v>
      </c>
      <c r="F175" s="8">
        <v>0.1</v>
      </c>
      <c r="G175" s="14">
        <v>0.7</v>
      </c>
      <c r="H175" s="8">
        <v>0.1</v>
      </c>
      <c r="I175" s="14">
        <v>0.2</v>
      </c>
      <c r="J175" s="8">
        <v>0.5</v>
      </c>
      <c r="K175" s="14">
        <v>0.4</v>
      </c>
      <c r="L175" s="8">
        <v>0.1</v>
      </c>
      <c r="M175" s="14">
        <v>0.2</v>
      </c>
      <c r="N175" s="8">
        <v>0.5</v>
      </c>
      <c r="O175" s="14">
        <v>0.2</v>
      </c>
      <c r="P175" s="8">
        <v>0</v>
      </c>
      <c r="Q175" s="14">
        <v>0.2</v>
      </c>
      <c r="R175" s="8">
        <v>256.67</v>
      </c>
      <c r="S175" s="14">
        <v>255.41</v>
      </c>
      <c r="T175" s="8">
        <v>257.13</v>
      </c>
      <c r="U175" s="14">
        <v>2.5099999999999998</v>
      </c>
      <c r="V175" s="8">
        <v>2.67</v>
      </c>
      <c r="W175" s="14">
        <v>2.67</v>
      </c>
    </row>
    <row r="176" spans="2:23" x14ac:dyDescent="0.25">
      <c r="B176" s="16" t="s">
        <v>192</v>
      </c>
      <c r="C176" s="4">
        <v>0.2</v>
      </c>
      <c r="D176" s="8">
        <v>2.4</v>
      </c>
      <c r="E176" s="14">
        <v>0.8</v>
      </c>
      <c r="F176" s="8">
        <v>0.2</v>
      </c>
      <c r="G176" s="14">
        <v>0.8</v>
      </c>
      <c r="H176" s="8">
        <v>0.1</v>
      </c>
      <c r="I176" s="14">
        <v>0.3</v>
      </c>
      <c r="J176" s="8">
        <v>0.6</v>
      </c>
      <c r="K176" s="14">
        <v>0.3</v>
      </c>
      <c r="L176" s="8">
        <v>0.2</v>
      </c>
      <c r="M176" s="14">
        <v>0.2</v>
      </c>
      <c r="N176" s="8">
        <v>0.5</v>
      </c>
      <c r="O176" s="14">
        <v>0.2</v>
      </c>
      <c r="P176" s="8">
        <v>0.2</v>
      </c>
      <c r="Q176" s="14">
        <v>0.3</v>
      </c>
      <c r="R176" s="8">
        <v>254.81</v>
      </c>
      <c r="S176" s="14">
        <v>254.31</v>
      </c>
      <c r="T176" s="8">
        <v>255.47</v>
      </c>
      <c r="U176" s="14">
        <v>2.63</v>
      </c>
      <c r="V176" s="8">
        <v>2.67</v>
      </c>
      <c r="W176" s="14">
        <v>2.73</v>
      </c>
    </row>
    <row r="177" spans="2:23" x14ac:dyDescent="0.25">
      <c r="B177" s="16" t="s">
        <v>193</v>
      </c>
      <c r="C177" s="4">
        <v>0.3</v>
      </c>
      <c r="D177" s="8">
        <v>2.4</v>
      </c>
      <c r="E177" s="14">
        <v>1.2</v>
      </c>
      <c r="F177" s="8">
        <v>0.1</v>
      </c>
      <c r="G177" s="14">
        <v>0.6</v>
      </c>
      <c r="H177" s="8">
        <v>0</v>
      </c>
      <c r="I177" s="14">
        <v>0.2</v>
      </c>
      <c r="J177" s="8">
        <v>0.5</v>
      </c>
      <c r="K177" s="14">
        <v>0.3</v>
      </c>
      <c r="L177" s="8">
        <v>0.2</v>
      </c>
      <c r="M177" s="14">
        <v>0.3</v>
      </c>
      <c r="N177" s="8">
        <v>0.3</v>
      </c>
      <c r="O177" s="14">
        <v>0.3</v>
      </c>
      <c r="P177" s="8">
        <v>0.2</v>
      </c>
      <c r="Q177" s="14">
        <v>0</v>
      </c>
      <c r="R177" s="8">
        <v>256.45</v>
      </c>
      <c r="S177" s="14">
        <v>256.08</v>
      </c>
      <c r="T177" s="8">
        <v>257.37</v>
      </c>
      <c r="U177" s="14">
        <v>2.82</v>
      </c>
      <c r="V177" s="8">
        <v>2.71</v>
      </c>
      <c r="W177" s="14">
        <v>2.77</v>
      </c>
    </row>
    <row r="178" spans="2:23" x14ac:dyDescent="0.25">
      <c r="B178" s="16" t="s">
        <v>194</v>
      </c>
      <c r="C178" s="4">
        <v>0.3</v>
      </c>
      <c r="D178" s="8">
        <v>2.4</v>
      </c>
      <c r="E178" s="14">
        <v>0.8</v>
      </c>
      <c r="F178" s="8">
        <v>0.3</v>
      </c>
      <c r="G178" s="14">
        <v>0.7</v>
      </c>
      <c r="H178" s="8">
        <v>0.1</v>
      </c>
      <c r="I178" s="14">
        <v>0.3</v>
      </c>
      <c r="J178" s="8">
        <v>0.7</v>
      </c>
      <c r="K178" s="14">
        <v>0.5</v>
      </c>
      <c r="L178" s="8">
        <v>0.4</v>
      </c>
      <c r="M178" s="14">
        <v>0.3</v>
      </c>
      <c r="N178" s="8">
        <v>0.3</v>
      </c>
      <c r="O178" s="14">
        <v>0.3</v>
      </c>
      <c r="P178" s="8">
        <v>0.3</v>
      </c>
      <c r="Q178" s="14">
        <v>0.1</v>
      </c>
      <c r="R178" s="8">
        <v>256.14</v>
      </c>
      <c r="S178" s="14">
        <v>254.86</v>
      </c>
      <c r="T178" s="8">
        <v>256.48</v>
      </c>
      <c r="U178" s="14">
        <v>2.79</v>
      </c>
      <c r="V178" s="8">
        <v>2.89</v>
      </c>
      <c r="W178" s="14">
        <v>2.86</v>
      </c>
    </row>
    <row r="179" spans="2:23" x14ac:dyDescent="0.25">
      <c r="B179" s="16" t="s">
        <v>195</v>
      </c>
      <c r="C179" s="4">
        <v>0.3</v>
      </c>
      <c r="D179" s="8">
        <v>2.2999999999999998</v>
      </c>
      <c r="E179" s="14">
        <v>0.6</v>
      </c>
      <c r="F179" s="8">
        <v>0.2</v>
      </c>
      <c r="G179" s="14">
        <v>0.8</v>
      </c>
      <c r="H179" s="8">
        <v>0.2</v>
      </c>
      <c r="I179" s="14">
        <v>0.3</v>
      </c>
      <c r="J179" s="8">
        <v>0.6</v>
      </c>
      <c r="K179" s="14">
        <v>0.3</v>
      </c>
      <c r="L179" s="8">
        <v>0.2</v>
      </c>
      <c r="M179" s="14">
        <v>0.3</v>
      </c>
      <c r="N179" s="8">
        <v>0.1</v>
      </c>
      <c r="O179" s="14">
        <v>0.2</v>
      </c>
      <c r="P179" s="8">
        <v>0.2</v>
      </c>
      <c r="Q179" s="14">
        <v>0.2</v>
      </c>
      <c r="R179" s="8">
        <v>254.96</v>
      </c>
      <c r="S179" s="14">
        <v>254</v>
      </c>
      <c r="T179" s="8">
        <v>255.54</v>
      </c>
      <c r="U179" s="14">
        <v>2.57</v>
      </c>
      <c r="V179" s="8">
        <v>2.7</v>
      </c>
      <c r="W179" s="14">
        <v>2.66</v>
      </c>
    </row>
    <row r="180" spans="2:23" x14ac:dyDescent="0.25">
      <c r="B180" s="16" t="s">
        <v>196</v>
      </c>
      <c r="C180" s="4">
        <v>0.1</v>
      </c>
      <c r="D180" s="8">
        <v>2.5</v>
      </c>
      <c r="E180" s="14">
        <v>0.8</v>
      </c>
      <c r="F180" s="8">
        <v>0.1</v>
      </c>
      <c r="G180" s="14">
        <v>0.9</v>
      </c>
      <c r="H180" s="8">
        <v>0.2</v>
      </c>
      <c r="I180" s="14">
        <v>0.1</v>
      </c>
      <c r="J180" s="8">
        <v>0.8</v>
      </c>
      <c r="K180" s="14">
        <v>0.3</v>
      </c>
      <c r="L180" s="8">
        <v>0</v>
      </c>
      <c r="M180" s="14">
        <v>0.3</v>
      </c>
      <c r="N180" s="8">
        <v>0.3</v>
      </c>
      <c r="O180" s="14">
        <v>0.1</v>
      </c>
      <c r="P180" s="8">
        <v>0.4</v>
      </c>
      <c r="Q180" s="14">
        <v>0.3</v>
      </c>
      <c r="R180" s="8">
        <v>253.93</v>
      </c>
      <c r="S180" s="14">
        <v>253.23</v>
      </c>
      <c r="T180" s="8">
        <v>254.31</v>
      </c>
      <c r="U180" s="14">
        <v>2.81</v>
      </c>
      <c r="V180" s="8">
        <v>2.9</v>
      </c>
      <c r="W180" s="14">
        <v>2.97</v>
      </c>
    </row>
    <row r="181" spans="2:23" x14ac:dyDescent="0.25">
      <c r="B181" s="16" t="s">
        <v>197</v>
      </c>
      <c r="C181" s="4">
        <v>0.2</v>
      </c>
      <c r="D181" s="8">
        <v>2.2000000000000002</v>
      </c>
      <c r="E181" s="14">
        <v>0.7</v>
      </c>
      <c r="F181" s="8">
        <v>0.2</v>
      </c>
      <c r="G181" s="14">
        <v>1</v>
      </c>
      <c r="H181" s="8">
        <v>0.1</v>
      </c>
      <c r="I181" s="14">
        <v>0.3</v>
      </c>
      <c r="J181" s="8">
        <v>0.5</v>
      </c>
      <c r="K181" s="14">
        <v>0.3</v>
      </c>
      <c r="L181" s="8">
        <v>0.2</v>
      </c>
      <c r="M181" s="14">
        <v>0.1</v>
      </c>
      <c r="N181" s="8">
        <v>0.4</v>
      </c>
      <c r="O181" s="14">
        <v>0.2</v>
      </c>
      <c r="P181" s="8">
        <v>0.3</v>
      </c>
      <c r="Q181" s="14">
        <v>0.3</v>
      </c>
      <c r="R181" s="8">
        <v>253.66</v>
      </c>
      <c r="S181" s="14">
        <v>252.96</v>
      </c>
      <c r="T181" s="8">
        <v>254.37</v>
      </c>
      <c r="U181" s="14">
        <v>2.37</v>
      </c>
      <c r="V181" s="8">
        <v>2.61</v>
      </c>
      <c r="W181" s="14">
        <v>2.48</v>
      </c>
    </row>
    <row r="182" spans="2:23" x14ac:dyDescent="0.25">
      <c r="B182" s="16" t="s">
        <v>198</v>
      </c>
      <c r="C182" s="4">
        <v>0.2</v>
      </c>
      <c r="D182" s="8">
        <v>2.1</v>
      </c>
      <c r="E182" s="14">
        <v>0.3</v>
      </c>
      <c r="F182" s="8">
        <v>0.2</v>
      </c>
      <c r="G182" s="14">
        <v>0.8</v>
      </c>
      <c r="H182" s="8">
        <v>0.2</v>
      </c>
      <c r="I182" s="14">
        <v>0.3</v>
      </c>
      <c r="J182" s="8">
        <v>0.8</v>
      </c>
      <c r="K182" s="14">
        <v>0.4</v>
      </c>
      <c r="L182" s="8">
        <v>0.1</v>
      </c>
      <c r="M182" s="14">
        <v>0.3</v>
      </c>
      <c r="N182" s="8">
        <v>0.3</v>
      </c>
      <c r="O182" s="14">
        <v>0.2</v>
      </c>
      <c r="P182" s="8">
        <v>0.4</v>
      </c>
      <c r="Q182" s="14">
        <v>0.2</v>
      </c>
      <c r="R182" s="8">
        <v>253.87</v>
      </c>
      <c r="S182" s="14">
        <v>253.36</v>
      </c>
      <c r="T182" s="8">
        <v>254.6</v>
      </c>
      <c r="U182" s="14">
        <v>2.4300000000000002</v>
      </c>
      <c r="V182" s="8">
        <v>2.5</v>
      </c>
      <c r="W182" s="14">
        <v>2.5</v>
      </c>
    </row>
    <row r="183" spans="2:23" x14ac:dyDescent="0.25">
      <c r="B183" s="16" t="s">
        <v>199</v>
      </c>
      <c r="C183" s="4">
        <v>0.3</v>
      </c>
      <c r="D183" s="8">
        <v>1.8</v>
      </c>
      <c r="E183" s="14">
        <v>0.8</v>
      </c>
      <c r="F183" s="8">
        <v>0.2</v>
      </c>
      <c r="G183" s="14">
        <v>0.9</v>
      </c>
      <c r="H183" s="8">
        <v>0.1</v>
      </c>
      <c r="I183" s="14">
        <v>0.2</v>
      </c>
      <c r="J183" s="8">
        <v>0.6</v>
      </c>
      <c r="K183" s="14">
        <v>0.3</v>
      </c>
      <c r="L183" s="8">
        <v>0.2</v>
      </c>
      <c r="M183" s="14">
        <v>0.3</v>
      </c>
      <c r="N183" s="8">
        <v>0.2</v>
      </c>
      <c r="O183" s="14">
        <v>0.2</v>
      </c>
      <c r="P183" s="8">
        <v>0.2</v>
      </c>
      <c r="Q183" s="14">
        <v>0.2</v>
      </c>
      <c r="R183" s="8">
        <v>252.79</v>
      </c>
      <c r="S183" s="14">
        <v>251.78</v>
      </c>
      <c r="T183" s="8">
        <v>253.33</v>
      </c>
      <c r="U183" s="14">
        <v>2.37</v>
      </c>
      <c r="V183" s="8">
        <v>2.5</v>
      </c>
      <c r="W183" s="14">
        <v>2.33</v>
      </c>
    </row>
    <row r="184" spans="2:23" x14ac:dyDescent="0.25">
      <c r="B184" s="16" t="s">
        <v>200</v>
      </c>
      <c r="C184" s="4">
        <v>0.3</v>
      </c>
      <c r="D184" s="8">
        <v>1.7</v>
      </c>
      <c r="E184" s="14">
        <v>1.1000000000000001</v>
      </c>
      <c r="F184" s="8">
        <v>0.2</v>
      </c>
      <c r="G184" s="14">
        <v>1</v>
      </c>
      <c r="H184" s="8">
        <v>0.2</v>
      </c>
      <c r="I184" s="14">
        <v>0.2</v>
      </c>
      <c r="J184" s="8">
        <v>0.7</v>
      </c>
      <c r="K184" s="14">
        <v>0.3</v>
      </c>
      <c r="L184" s="8">
        <v>0.1</v>
      </c>
      <c r="M184" s="14">
        <v>0.5</v>
      </c>
      <c r="N184" s="8">
        <v>0.3</v>
      </c>
      <c r="O184" s="14">
        <v>0.1</v>
      </c>
      <c r="P184" s="8">
        <v>0.6</v>
      </c>
      <c r="Q184" s="14">
        <v>0.3</v>
      </c>
      <c r="R184" s="8">
        <v>252.49</v>
      </c>
      <c r="S184" s="14">
        <v>251.46</v>
      </c>
      <c r="T184" s="8">
        <v>252.82</v>
      </c>
      <c r="U184" s="14">
        <v>2.4300000000000002</v>
      </c>
      <c r="V184" s="8">
        <v>2.46</v>
      </c>
      <c r="W184" s="14">
        <v>2.35</v>
      </c>
    </row>
    <row r="185" spans="2:23" x14ac:dyDescent="0.25">
      <c r="B185" s="16" t="s">
        <v>201</v>
      </c>
      <c r="C185" s="4">
        <v>0.3</v>
      </c>
      <c r="D185" s="8">
        <v>2.2000000000000002</v>
      </c>
      <c r="E185" s="14">
        <v>0.8</v>
      </c>
      <c r="F185" s="8">
        <v>0.2</v>
      </c>
      <c r="G185" s="14">
        <v>1</v>
      </c>
      <c r="H185" s="8">
        <v>0.2</v>
      </c>
      <c r="I185" s="14">
        <v>0.2</v>
      </c>
      <c r="J185" s="8">
        <v>0.7</v>
      </c>
      <c r="K185" s="14">
        <v>0.4</v>
      </c>
      <c r="L185" s="8">
        <v>0.2</v>
      </c>
      <c r="M185" s="14">
        <v>0.2</v>
      </c>
      <c r="N185" s="8">
        <v>0.5</v>
      </c>
      <c r="O185" s="14">
        <v>0.1</v>
      </c>
      <c r="P185" s="8">
        <v>0.4</v>
      </c>
      <c r="Q185" s="14">
        <v>0.4</v>
      </c>
      <c r="R185" s="8">
        <v>251.74</v>
      </c>
      <c r="S185" s="14">
        <v>250.44</v>
      </c>
      <c r="T185" s="8">
        <v>251.87</v>
      </c>
      <c r="U185" s="14">
        <v>2.65</v>
      </c>
      <c r="V185" s="8">
        <v>2.86</v>
      </c>
      <c r="W185" s="14">
        <v>2.68</v>
      </c>
    </row>
    <row r="186" spans="2:23" x14ac:dyDescent="0.25">
      <c r="B186" s="16" t="s">
        <v>202</v>
      </c>
      <c r="C186" s="4">
        <v>0.3</v>
      </c>
      <c r="D186" s="8">
        <v>2.1</v>
      </c>
      <c r="E186" s="14">
        <v>0.8</v>
      </c>
      <c r="F186" s="8">
        <v>0.2</v>
      </c>
      <c r="G186" s="14">
        <v>0.9</v>
      </c>
      <c r="H186" s="8">
        <v>0.1</v>
      </c>
      <c r="I186" s="14">
        <v>0.2</v>
      </c>
      <c r="J186" s="8">
        <v>0.7</v>
      </c>
      <c r="K186" s="14">
        <v>0.3</v>
      </c>
      <c r="L186" s="8">
        <v>0.2</v>
      </c>
      <c r="M186" s="14">
        <v>0.3</v>
      </c>
      <c r="N186" s="8">
        <v>0.2</v>
      </c>
      <c r="O186" s="14">
        <v>0.2</v>
      </c>
      <c r="P186" s="8">
        <v>0.5</v>
      </c>
      <c r="Q186" s="14">
        <v>0.1</v>
      </c>
      <c r="R186" s="8">
        <v>252.56</v>
      </c>
      <c r="S186" s="14">
        <v>251.58</v>
      </c>
      <c r="T186" s="8">
        <v>252.47</v>
      </c>
      <c r="U186" s="14">
        <v>2.5</v>
      </c>
      <c r="V186" s="8">
        <v>2.66</v>
      </c>
      <c r="W186" s="14">
        <v>2.6</v>
      </c>
    </row>
    <row r="187" spans="2:23" x14ac:dyDescent="0.25">
      <c r="B187" s="16" t="s">
        <v>203</v>
      </c>
      <c r="C187" s="4">
        <v>0.4</v>
      </c>
      <c r="D187" s="8">
        <v>2.2999999999999998</v>
      </c>
      <c r="E187" s="14">
        <v>0.3</v>
      </c>
      <c r="F187" s="8">
        <v>0.3</v>
      </c>
      <c r="G187" s="14">
        <v>0.7</v>
      </c>
      <c r="H187" s="8">
        <v>0.3</v>
      </c>
      <c r="I187" s="14">
        <v>0.1</v>
      </c>
      <c r="J187" s="8">
        <v>0.4</v>
      </c>
      <c r="K187" s="14">
        <v>0.4</v>
      </c>
      <c r="L187" s="8">
        <v>0.1</v>
      </c>
      <c r="M187" s="14">
        <v>0.2</v>
      </c>
      <c r="N187" s="8">
        <v>0.5</v>
      </c>
      <c r="O187" s="14">
        <v>0.1</v>
      </c>
      <c r="P187" s="8">
        <v>0.2</v>
      </c>
      <c r="Q187" s="14">
        <v>0.3</v>
      </c>
      <c r="R187" s="8">
        <v>252.56</v>
      </c>
      <c r="S187" s="14">
        <v>251.52</v>
      </c>
      <c r="T187" s="8">
        <v>252.76</v>
      </c>
      <c r="U187" s="14">
        <v>2.46</v>
      </c>
      <c r="V187" s="8">
        <v>2.59</v>
      </c>
      <c r="W187" s="14">
        <v>2.5299999999999998</v>
      </c>
    </row>
    <row r="188" spans="2:23" x14ac:dyDescent="0.25">
      <c r="B188" s="16" t="s">
        <v>204</v>
      </c>
      <c r="C188" s="4">
        <v>0.1</v>
      </c>
      <c r="D188" s="8">
        <v>2.2999999999999998</v>
      </c>
      <c r="E188" s="14">
        <v>0.6</v>
      </c>
      <c r="F188" s="8">
        <v>0.1</v>
      </c>
      <c r="G188" s="14">
        <v>0.9</v>
      </c>
      <c r="H188" s="8">
        <v>0.1</v>
      </c>
      <c r="I188" s="14">
        <v>0</v>
      </c>
      <c r="J188" s="8">
        <v>0.7</v>
      </c>
      <c r="K188" s="14">
        <v>0.4</v>
      </c>
      <c r="L188" s="8">
        <v>0</v>
      </c>
      <c r="M188" s="14">
        <v>0.3</v>
      </c>
      <c r="N188" s="8">
        <v>0.5</v>
      </c>
      <c r="O188" s="14">
        <v>0.1</v>
      </c>
      <c r="P188" s="8">
        <v>0.4</v>
      </c>
      <c r="Q188" s="14">
        <v>0.4</v>
      </c>
      <c r="R188" s="8">
        <v>250.73</v>
      </c>
      <c r="S188" s="14">
        <v>250</v>
      </c>
      <c r="T188" s="8">
        <v>250.7</v>
      </c>
      <c r="U188" s="14">
        <v>2.58</v>
      </c>
      <c r="V188" s="8">
        <v>2.77</v>
      </c>
      <c r="W188" s="14">
        <v>2.79</v>
      </c>
    </row>
    <row r="189" spans="2:23" x14ac:dyDescent="0.25">
      <c r="B189" s="16" t="s">
        <v>205</v>
      </c>
      <c r="C189" s="4">
        <v>0.2</v>
      </c>
      <c r="D189" s="8">
        <v>2.5</v>
      </c>
      <c r="E189" s="14">
        <v>1</v>
      </c>
      <c r="F189" s="8">
        <v>0.3</v>
      </c>
      <c r="G189" s="14">
        <v>0.8</v>
      </c>
      <c r="H189" s="8">
        <v>0.2</v>
      </c>
      <c r="I189" s="14">
        <v>0.2</v>
      </c>
      <c r="J189" s="8">
        <v>0.8</v>
      </c>
      <c r="K189" s="14">
        <v>0.5</v>
      </c>
      <c r="L189" s="8">
        <v>0.2</v>
      </c>
      <c r="M189" s="14">
        <v>0.3</v>
      </c>
      <c r="N189" s="8">
        <v>0.3</v>
      </c>
      <c r="O189" s="14">
        <v>0.1</v>
      </c>
      <c r="P189" s="8">
        <v>0.3</v>
      </c>
      <c r="Q189" s="14">
        <v>0.2</v>
      </c>
      <c r="R189" s="8">
        <v>251.9</v>
      </c>
      <c r="S189" s="14">
        <v>251.44</v>
      </c>
      <c r="T189" s="8">
        <v>252.8</v>
      </c>
      <c r="U189" s="14">
        <v>2.8</v>
      </c>
      <c r="V189" s="8">
        <v>2.86</v>
      </c>
      <c r="W189" s="14">
        <v>2.91</v>
      </c>
    </row>
    <row r="190" spans="2:23" x14ac:dyDescent="0.25">
      <c r="B190" s="16" t="s">
        <v>206</v>
      </c>
      <c r="C190" s="4">
        <v>0.2</v>
      </c>
      <c r="D190" s="8">
        <v>2.2999999999999998</v>
      </c>
      <c r="E190" s="14">
        <v>0.6</v>
      </c>
      <c r="F190" s="8">
        <v>0.2</v>
      </c>
      <c r="G190" s="14">
        <v>1</v>
      </c>
      <c r="H190" s="8">
        <v>0.1</v>
      </c>
      <c r="I190" s="14">
        <v>0.1</v>
      </c>
      <c r="J190" s="8">
        <v>0.6</v>
      </c>
      <c r="K190" s="14">
        <v>0.4</v>
      </c>
      <c r="L190" s="8">
        <v>0.1</v>
      </c>
      <c r="M190" s="14">
        <v>0.3</v>
      </c>
      <c r="N190" s="8">
        <v>0.3</v>
      </c>
      <c r="O190" s="14">
        <v>0.1</v>
      </c>
      <c r="P190" s="8">
        <v>0.3</v>
      </c>
      <c r="Q190" s="14">
        <v>0.2</v>
      </c>
      <c r="R190" s="8">
        <v>250.33</v>
      </c>
      <c r="S190" s="14">
        <v>249.89</v>
      </c>
      <c r="T190" s="8">
        <v>251.04</v>
      </c>
      <c r="U190" s="14">
        <v>2.75</v>
      </c>
      <c r="V190" s="8">
        <v>2.8</v>
      </c>
      <c r="W190" s="14">
        <v>2.66</v>
      </c>
    </row>
    <row r="191" spans="2:23" x14ac:dyDescent="0.25">
      <c r="B191" s="16" t="s">
        <v>207</v>
      </c>
      <c r="C191" s="4">
        <v>0.2</v>
      </c>
      <c r="D191" s="8">
        <v>2.8</v>
      </c>
      <c r="E191" s="14">
        <v>0.3</v>
      </c>
      <c r="F191" s="8">
        <v>0.1</v>
      </c>
      <c r="G191" s="14">
        <v>0.6</v>
      </c>
      <c r="H191" s="8">
        <v>0</v>
      </c>
      <c r="I191" s="14">
        <v>0</v>
      </c>
      <c r="J191" s="8">
        <v>0.6</v>
      </c>
      <c r="K191" s="14">
        <v>0.4</v>
      </c>
      <c r="L191" s="8">
        <v>0.3</v>
      </c>
      <c r="M191" s="14">
        <v>0.3</v>
      </c>
      <c r="N191" s="8">
        <v>0.4</v>
      </c>
      <c r="O191" s="14">
        <v>0.3</v>
      </c>
      <c r="P191" s="8">
        <v>0.3</v>
      </c>
      <c r="Q191" s="14">
        <v>0.2</v>
      </c>
      <c r="R191" s="8">
        <v>251.89</v>
      </c>
      <c r="S191" s="14">
        <v>251.08</v>
      </c>
      <c r="T191" s="8">
        <v>251.84</v>
      </c>
      <c r="U191" s="14">
        <v>2.9</v>
      </c>
      <c r="V191" s="8">
        <v>3.06</v>
      </c>
      <c r="W191" s="14">
        <v>3.01</v>
      </c>
    </row>
    <row r="192" spans="2:23" x14ac:dyDescent="0.25">
      <c r="B192" s="16" t="s">
        <v>208</v>
      </c>
      <c r="C192" s="4">
        <v>0.3</v>
      </c>
      <c r="D192" s="8">
        <v>2.7</v>
      </c>
      <c r="E192" s="14">
        <v>0.4</v>
      </c>
      <c r="F192" s="8">
        <v>0.2</v>
      </c>
      <c r="G192" s="14">
        <v>0.6</v>
      </c>
      <c r="H192" s="8">
        <v>0.2</v>
      </c>
      <c r="I192" s="14">
        <v>0.1</v>
      </c>
      <c r="J192" s="8">
        <v>0.5</v>
      </c>
      <c r="K192" s="14">
        <v>0.5</v>
      </c>
      <c r="L192" s="8">
        <v>0.2</v>
      </c>
      <c r="M192" s="14">
        <v>0.1</v>
      </c>
      <c r="N192" s="8">
        <v>0.5</v>
      </c>
      <c r="O192" s="14">
        <v>0.2</v>
      </c>
      <c r="P192" s="8">
        <v>0.2</v>
      </c>
      <c r="Q192" s="14">
        <v>0.4</v>
      </c>
      <c r="R192" s="8">
        <v>251.89</v>
      </c>
      <c r="S192" s="14">
        <v>250.44</v>
      </c>
      <c r="T192" s="8">
        <v>252.32</v>
      </c>
      <c r="U192" s="14">
        <v>2.8</v>
      </c>
      <c r="V192" s="8">
        <v>2.96</v>
      </c>
      <c r="W192" s="14">
        <v>2.91</v>
      </c>
    </row>
    <row r="193" spans="2:23" x14ac:dyDescent="0.25">
      <c r="B193" s="16" t="s">
        <v>209</v>
      </c>
      <c r="C193" s="4">
        <v>0.4</v>
      </c>
      <c r="D193" s="8">
        <v>2.4</v>
      </c>
      <c r="E193" s="14">
        <v>0.8</v>
      </c>
      <c r="F193" s="8">
        <v>0.3</v>
      </c>
      <c r="G193" s="14">
        <v>0.8</v>
      </c>
      <c r="H193" s="8">
        <v>0</v>
      </c>
      <c r="I193" s="14">
        <v>0.3</v>
      </c>
      <c r="J193" s="8">
        <v>0.7</v>
      </c>
      <c r="K193" s="14">
        <v>0.2</v>
      </c>
      <c r="L193" s="8">
        <v>0.3</v>
      </c>
      <c r="M193" s="14">
        <v>0.4</v>
      </c>
      <c r="N193" s="8">
        <v>0.2</v>
      </c>
      <c r="O193" s="14">
        <v>0.3</v>
      </c>
      <c r="P193" s="8">
        <v>0.4</v>
      </c>
      <c r="Q193" s="14">
        <v>0.1</v>
      </c>
      <c r="R193" s="8">
        <v>252.42</v>
      </c>
      <c r="S193" s="14">
        <v>251.06</v>
      </c>
      <c r="T193" s="8">
        <v>252.72</v>
      </c>
      <c r="U193" s="14">
        <v>2.65</v>
      </c>
      <c r="V193" s="8">
        <v>2.9</v>
      </c>
      <c r="W193" s="14">
        <v>2.71</v>
      </c>
    </row>
    <row r="194" spans="2:23" x14ac:dyDescent="0.25">
      <c r="B194" s="16" t="s">
        <v>210</v>
      </c>
      <c r="C194" s="4">
        <v>0.1</v>
      </c>
      <c r="D194" s="8">
        <v>1.9</v>
      </c>
      <c r="E194" s="14">
        <v>0.9</v>
      </c>
      <c r="F194" s="8">
        <v>0.2</v>
      </c>
      <c r="G194" s="14">
        <v>1</v>
      </c>
      <c r="H194" s="8">
        <v>0.1</v>
      </c>
      <c r="I194" s="14">
        <v>0.4</v>
      </c>
      <c r="J194" s="8">
        <v>0.7</v>
      </c>
      <c r="K194" s="14">
        <v>0.2</v>
      </c>
      <c r="L194" s="8">
        <v>0.2</v>
      </c>
      <c r="M194" s="14">
        <v>0.3</v>
      </c>
      <c r="N194" s="8">
        <v>0</v>
      </c>
      <c r="O194" s="14">
        <v>0.1</v>
      </c>
      <c r="P194" s="8">
        <v>0.4</v>
      </c>
      <c r="Q194" s="14">
        <v>0.1</v>
      </c>
      <c r="R194" s="8">
        <v>252.07</v>
      </c>
      <c r="S194" s="14">
        <v>251.39</v>
      </c>
      <c r="T194" s="8">
        <v>252.64</v>
      </c>
      <c r="U194" s="14">
        <v>2.4</v>
      </c>
      <c r="V194" s="8">
        <v>2.5299999999999998</v>
      </c>
      <c r="W194" s="14">
        <v>2.4700000000000002</v>
      </c>
    </row>
    <row r="195" spans="2:23" x14ac:dyDescent="0.25">
      <c r="B195" s="16" t="s">
        <v>211</v>
      </c>
      <c r="C195" s="4">
        <v>0.1</v>
      </c>
      <c r="D195" s="8">
        <v>2.6</v>
      </c>
      <c r="E195" s="14">
        <v>0.8</v>
      </c>
      <c r="F195" s="8">
        <v>0.2</v>
      </c>
      <c r="G195" s="14">
        <v>0.8</v>
      </c>
      <c r="H195" s="8">
        <v>0.1</v>
      </c>
      <c r="I195" s="14">
        <v>0.2</v>
      </c>
      <c r="J195" s="8">
        <v>0.8</v>
      </c>
      <c r="K195" s="14">
        <v>0.5</v>
      </c>
      <c r="L195" s="8">
        <v>0</v>
      </c>
      <c r="M195" s="14">
        <v>0.3</v>
      </c>
      <c r="N195" s="8">
        <v>0.3</v>
      </c>
      <c r="O195" s="14">
        <v>0.1</v>
      </c>
      <c r="P195" s="8">
        <v>0.3</v>
      </c>
      <c r="Q195" s="14">
        <v>0.3</v>
      </c>
      <c r="R195" s="8">
        <v>252.22</v>
      </c>
      <c r="S195" s="14">
        <v>251.76</v>
      </c>
      <c r="T195" s="8">
        <v>253.14</v>
      </c>
      <c r="U195" s="14">
        <v>2.91</v>
      </c>
      <c r="V195" s="8">
        <v>3.05</v>
      </c>
      <c r="W195" s="14">
        <v>3.04</v>
      </c>
    </row>
    <row r="196" spans="2:23" x14ac:dyDescent="0.25">
      <c r="B196" s="16" t="s">
        <v>212</v>
      </c>
      <c r="C196" s="4">
        <v>0.3</v>
      </c>
      <c r="D196" s="8">
        <v>2.5</v>
      </c>
      <c r="E196" s="14">
        <v>0.9</v>
      </c>
      <c r="F196" s="8">
        <v>0.1</v>
      </c>
      <c r="G196" s="14">
        <v>1</v>
      </c>
      <c r="H196" s="8">
        <v>0.1</v>
      </c>
      <c r="I196" s="14">
        <v>0.2</v>
      </c>
      <c r="J196" s="8">
        <v>0.8</v>
      </c>
      <c r="K196" s="14">
        <v>0.3</v>
      </c>
      <c r="L196" s="8">
        <v>0.1</v>
      </c>
      <c r="M196" s="14">
        <v>0.3</v>
      </c>
      <c r="N196" s="8">
        <v>0.4</v>
      </c>
      <c r="O196" s="14">
        <v>0.1</v>
      </c>
      <c r="P196" s="8">
        <v>0.5</v>
      </c>
      <c r="Q196" s="14">
        <v>0.3</v>
      </c>
      <c r="R196" s="8">
        <v>253.7</v>
      </c>
      <c r="S196" s="14">
        <v>252.4</v>
      </c>
      <c r="T196" s="8">
        <v>254.07</v>
      </c>
      <c r="U196" s="14">
        <v>2.79</v>
      </c>
      <c r="V196" s="8">
        <v>3</v>
      </c>
      <c r="W196" s="14">
        <v>2.93</v>
      </c>
    </row>
    <row r="197" spans="2:23" x14ac:dyDescent="0.25">
      <c r="B197" s="16" t="s">
        <v>213</v>
      </c>
      <c r="C197" s="4">
        <v>0.3</v>
      </c>
      <c r="D197" s="8">
        <v>2.4</v>
      </c>
      <c r="E197" s="14">
        <v>0.7</v>
      </c>
      <c r="F197" s="8">
        <v>0.1</v>
      </c>
      <c r="G197" s="14">
        <v>1</v>
      </c>
      <c r="H197" s="8">
        <v>0</v>
      </c>
      <c r="I197" s="14">
        <v>0.3</v>
      </c>
      <c r="J197" s="8">
        <v>0.7</v>
      </c>
      <c r="K197" s="14">
        <v>0.2</v>
      </c>
      <c r="L197" s="8">
        <v>0.2</v>
      </c>
      <c r="M197" s="14">
        <v>0.4</v>
      </c>
      <c r="N197" s="8">
        <v>0.1</v>
      </c>
      <c r="O197" s="14">
        <v>0.2</v>
      </c>
      <c r="P197" s="8">
        <v>0.5</v>
      </c>
      <c r="Q197" s="14">
        <v>0.1</v>
      </c>
      <c r="R197" s="8">
        <v>253.61</v>
      </c>
      <c r="S197" s="14">
        <v>252.64</v>
      </c>
      <c r="T197" s="8">
        <v>253.89</v>
      </c>
      <c r="U197" s="14">
        <v>2.4500000000000002</v>
      </c>
      <c r="V197" s="8">
        <v>2.74</v>
      </c>
      <c r="W197" s="14">
        <v>2.74</v>
      </c>
    </row>
    <row r="198" spans="2:23" x14ac:dyDescent="0.25">
      <c r="B198" s="16" t="s">
        <v>214</v>
      </c>
      <c r="C198" s="4">
        <v>0.2</v>
      </c>
      <c r="D198" s="8">
        <v>2.7</v>
      </c>
      <c r="E198" s="14">
        <v>0.6</v>
      </c>
      <c r="F198" s="8">
        <v>0.1</v>
      </c>
      <c r="G198" s="14">
        <v>0.9</v>
      </c>
      <c r="H198" s="8">
        <v>0.3</v>
      </c>
      <c r="I198" s="14">
        <v>0.1</v>
      </c>
      <c r="J198" s="8">
        <v>0.7</v>
      </c>
      <c r="K198" s="14">
        <v>0.4</v>
      </c>
      <c r="L198" s="8">
        <v>0.1</v>
      </c>
      <c r="M198" s="14">
        <v>0.1</v>
      </c>
      <c r="N198" s="8">
        <v>0.4</v>
      </c>
      <c r="O198" s="14">
        <v>0.2</v>
      </c>
      <c r="P198" s="8">
        <v>0.3</v>
      </c>
      <c r="Q198" s="14">
        <v>0.3</v>
      </c>
      <c r="R198" s="8">
        <v>252.49</v>
      </c>
      <c r="S198" s="14">
        <v>251.65</v>
      </c>
      <c r="T198" s="8">
        <v>253.02</v>
      </c>
      <c r="U198" s="14">
        <v>2.71</v>
      </c>
      <c r="V198" s="8">
        <v>2.94</v>
      </c>
      <c r="W198" s="14">
        <v>2.84</v>
      </c>
    </row>
    <row r="199" spans="2:23" x14ac:dyDescent="0.25">
      <c r="B199" s="16" t="s">
        <v>215</v>
      </c>
      <c r="C199" s="4">
        <v>0.3</v>
      </c>
      <c r="D199" s="8">
        <v>2.6</v>
      </c>
      <c r="E199" s="14">
        <v>0.7</v>
      </c>
      <c r="F199" s="8">
        <v>0.2</v>
      </c>
      <c r="G199" s="14">
        <v>0.9</v>
      </c>
      <c r="H199" s="8">
        <v>0.1</v>
      </c>
      <c r="I199" s="14">
        <v>0.1</v>
      </c>
      <c r="J199" s="8">
        <v>0.7</v>
      </c>
      <c r="K199" s="14">
        <v>0.3</v>
      </c>
      <c r="L199" s="8">
        <v>0</v>
      </c>
      <c r="M199" s="14">
        <v>0.2</v>
      </c>
      <c r="N199" s="8">
        <v>0.1</v>
      </c>
      <c r="O199" s="14">
        <v>0.1</v>
      </c>
      <c r="P199" s="8">
        <v>0.2</v>
      </c>
      <c r="Q199" s="14">
        <v>0.1</v>
      </c>
      <c r="R199" s="8">
        <v>253.85</v>
      </c>
      <c r="S199" s="14">
        <v>253.25</v>
      </c>
      <c r="T199" s="8">
        <v>254.57</v>
      </c>
      <c r="U199" s="14">
        <v>3.2</v>
      </c>
      <c r="V199" s="8">
        <v>3.14</v>
      </c>
      <c r="W199" s="14">
        <v>3.2</v>
      </c>
    </row>
    <row r="200" spans="2:23" x14ac:dyDescent="0.25">
      <c r="B200" s="16" t="s">
        <v>216</v>
      </c>
      <c r="C200" s="4">
        <v>0.1</v>
      </c>
      <c r="D200" s="8">
        <v>2</v>
      </c>
      <c r="E200" s="14">
        <v>0.8</v>
      </c>
      <c r="F200" s="8">
        <v>0.1</v>
      </c>
      <c r="G200" s="14">
        <v>1</v>
      </c>
      <c r="H200" s="8">
        <v>0.2</v>
      </c>
      <c r="I200" s="14">
        <v>0.1</v>
      </c>
      <c r="J200" s="8">
        <v>0.6</v>
      </c>
      <c r="K200" s="14">
        <v>0.3</v>
      </c>
      <c r="L200" s="8">
        <v>0.2</v>
      </c>
      <c r="M200" s="14">
        <v>0.3</v>
      </c>
      <c r="N200" s="8">
        <v>0.4</v>
      </c>
      <c r="O200" s="14">
        <v>0.2</v>
      </c>
      <c r="P200" s="8">
        <v>0.2</v>
      </c>
      <c r="Q200" s="14">
        <v>0.2</v>
      </c>
      <c r="R200" s="8">
        <v>253.5</v>
      </c>
      <c r="S200" s="14">
        <v>252.6</v>
      </c>
      <c r="T200" s="8">
        <v>253.24</v>
      </c>
      <c r="U200" s="14">
        <v>2.38</v>
      </c>
      <c r="V200" s="8">
        <v>2.5</v>
      </c>
      <c r="W200" s="14">
        <v>2.61</v>
      </c>
    </row>
    <row r="201" spans="2:23" x14ac:dyDescent="0.25">
      <c r="B201" s="16" t="s">
        <v>217</v>
      </c>
      <c r="C201" s="4">
        <v>0.2</v>
      </c>
      <c r="D201" s="8">
        <v>2</v>
      </c>
      <c r="E201" s="14">
        <v>1.1000000000000001</v>
      </c>
      <c r="F201" s="8">
        <v>0.1</v>
      </c>
      <c r="G201" s="14">
        <v>0.8</v>
      </c>
      <c r="H201" s="8">
        <v>0.2</v>
      </c>
      <c r="I201" s="14">
        <v>0.2</v>
      </c>
      <c r="J201" s="8">
        <v>0.6</v>
      </c>
      <c r="K201" s="14">
        <v>0.2</v>
      </c>
      <c r="L201" s="8">
        <v>0.1</v>
      </c>
      <c r="M201" s="14">
        <v>0.2</v>
      </c>
      <c r="N201" s="8">
        <v>0.4</v>
      </c>
      <c r="O201" s="14">
        <v>0.2</v>
      </c>
      <c r="P201" s="8">
        <v>0.5</v>
      </c>
      <c r="Q201" s="14">
        <v>0.3</v>
      </c>
      <c r="R201" s="8">
        <v>254.4</v>
      </c>
      <c r="S201" s="14">
        <v>253.33</v>
      </c>
      <c r="T201" s="8">
        <v>255.24</v>
      </c>
      <c r="U201" s="14">
        <v>2.61</v>
      </c>
      <c r="V201" s="8">
        <v>2.6</v>
      </c>
      <c r="W201" s="14">
        <v>2.5299999999999998</v>
      </c>
    </row>
    <row r="202" spans="2:23" x14ac:dyDescent="0.25">
      <c r="B202" s="16" t="s">
        <v>218</v>
      </c>
      <c r="C202" s="4">
        <v>0.4</v>
      </c>
      <c r="D202" s="8">
        <v>2.1</v>
      </c>
      <c r="E202" s="14">
        <v>1.2</v>
      </c>
      <c r="F202" s="8">
        <v>0.3</v>
      </c>
      <c r="G202" s="14">
        <v>0.9</v>
      </c>
      <c r="H202" s="8">
        <v>0.1</v>
      </c>
      <c r="I202" s="14">
        <v>0.1</v>
      </c>
      <c r="J202" s="8">
        <v>0.6</v>
      </c>
      <c r="K202" s="14">
        <v>0.2</v>
      </c>
      <c r="L202" s="8">
        <v>0.2</v>
      </c>
      <c r="M202" s="14">
        <v>0.4</v>
      </c>
      <c r="N202" s="8">
        <v>0.3</v>
      </c>
      <c r="O202" s="14">
        <v>0.3</v>
      </c>
      <c r="P202" s="8">
        <v>0.6</v>
      </c>
      <c r="Q202" s="14">
        <v>0.2</v>
      </c>
      <c r="R202" s="8">
        <v>255.25</v>
      </c>
      <c r="S202" s="14">
        <v>254.23</v>
      </c>
      <c r="T202" s="8">
        <v>254.87</v>
      </c>
      <c r="U202" s="14">
        <v>2.66</v>
      </c>
      <c r="V202" s="8">
        <v>2.56</v>
      </c>
      <c r="W202" s="14">
        <v>2.84</v>
      </c>
    </row>
    <row r="203" spans="2:23" x14ac:dyDescent="0.25">
      <c r="B203" s="16" t="s">
        <v>219</v>
      </c>
      <c r="C203" s="4">
        <v>0.1</v>
      </c>
      <c r="D203" s="8">
        <v>2.6</v>
      </c>
      <c r="E203" s="14">
        <v>1</v>
      </c>
      <c r="F203" s="8">
        <v>0.1</v>
      </c>
      <c r="G203" s="14">
        <v>0.9</v>
      </c>
      <c r="H203" s="8">
        <v>0.1</v>
      </c>
      <c r="I203" s="14">
        <v>0.3</v>
      </c>
      <c r="J203" s="8">
        <v>0.7</v>
      </c>
      <c r="K203" s="14">
        <v>0.3</v>
      </c>
      <c r="L203" s="8">
        <v>0.1</v>
      </c>
      <c r="M203" s="14">
        <v>0.3</v>
      </c>
      <c r="N203" s="8">
        <v>0.2</v>
      </c>
      <c r="O203" s="14">
        <v>0.1</v>
      </c>
      <c r="P203" s="8">
        <v>0.4</v>
      </c>
      <c r="Q203" s="14">
        <v>0.2</v>
      </c>
      <c r="R203" s="8">
        <v>254.19</v>
      </c>
      <c r="S203" s="14">
        <v>253.77</v>
      </c>
      <c r="T203" s="8">
        <v>254.92</v>
      </c>
      <c r="U203" s="14">
        <v>2.86</v>
      </c>
      <c r="V203" s="8">
        <v>3.02</v>
      </c>
      <c r="W203" s="14">
        <v>3.03</v>
      </c>
    </row>
    <row r="204" spans="2:23" x14ac:dyDescent="0.25">
      <c r="B204" s="16" t="s">
        <v>220</v>
      </c>
      <c r="C204" s="4">
        <v>0.1</v>
      </c>
      <c r="D204" s="8">
        <v>2.8</v>
      </c>
      <c r="E204" s="14">
        <v>0.8</v>
      </c>
      <c r="F204" s="8">
        <v>0.1</v>
      </c>
      <c r="G204" s="14">
        <v>0.7</v>
      </c>
      <c r="H204" s="8">
        <v>0.1</v>
      </c>
      <c r="I204" s="14">
        <v>0</v>
      </c>
      <c r="J204" s="8">
        <v>0.5</v>
      </c>
      <c r="K204" s="14">
        <v>0.4</v>
      </c>
      <c r="L204" s="8">
        <v>0</v>
      </c>
      <c r="M204" s="14">
        <v>0.3</v>
      </c>
      <c r="N204" s="8">
        <v>0.3</v>
      </c>
      <c r="O204" s="14">
        <v>0.1</v>
      </c>
      <c r="P204" s="8">
        <v>0.2</v>
      </c>
      <c r="Q204" s="14">
        <v>0.2</v>
      </c>
      <c r="R204" s="8">
        <v>256.05</v>
      </c>
      <c r="S204" s="14">
        <v>254.98</v>
      </c>
      <c r="T204" s="8">
        <v>255.65</v>
      </c>
      <c r="U204" s="14">
        <v>3.1</v>
      </c>
      <c r="V204" s="8">
        <v>3.15</v>
      </c>
      <c r="W204" s="14">
        <v>3.14</v>
      </c>
    </row>
    <row r="205" spans="2:23" x14ac:dyDescent="0.25">
      <c r="B205" s="16" t="s">
        <v>221</v>
      </c>
      <c r="C205" s="4">
        <v>0.2</v>
      </c>
      <c r="D205" s="8">
        <v>2.8</v>
      </c>
      <c r="E205" s="14">
        <v>0.8</v>
      </c>
      <c r="F205" s="8">
        <v>0.2</v>
      </c>
      <c r="G205" s="14">
        <v>0.7</v>
      </c>
      <c r="H205" s="8">
        <v>0.1</v>
      </c>
      <c r="I205" s="14">
        <v>0.1</v>
      </c>
      <c r="J205" s="8">
        <v>0.6</v>
      </c>
      <c r="K205" s="14">
        <v>0.4</v>
      </c>
      <c r="L205" s="8">
        <v>0.1</v>
      </c>
      <c r="M205" s="14">
        <v>0.2</v>
      </c>
      <c r="N205" s="8">
        <v>0.4</v>
      </c>
      <c r="O205" s="14">
        <v>0.3</v>
      </c>
      <c r="P205" s="8">
        <v>0.1</v>
      </c>
      <c r="Q205" s="14">
        <v>0.3</v>
      </c>
      <c r="R205" s="8">
        <v>255.9</v>
      </c>
      <c r="S205" s="14">
        <v>255.34</v>
      </c>
      <c r="T205" s="8">
        <v>256.39999999999998</v>
      </c>
      <c r="U205" s="14">
        <v>2.96</v>
      </c>
      <c r="V205" s="8">
        <v>3.08</v>
      </c>
      <c r="W205" s="14">
        <v>3.14</v>
      </c>
    </row>
    <row r="206" spans="2:23" x14ac:dyDescent="0.25">
      <c r="B206" s="16" t="s">
        <v>222</v>
      </c>
      <c r="C206" s="4">
        <v>0.2</v>
      </c>
      <c r="D206" s="8">
        <v>2.2999999999999998</v>
      </c>
      <c r="E206" s="14">
        <v>0.8</v>
      </c>
      <c r="F206" s="8">
        <v>0.2</v>
      </c>
      <c r="G206" s="14">
        <v>0.9</v>
      </c>
      <c r="H206" s="8">
        <v>0.2</v>
      </c>
      <c r="I206" s="14">
        <v>0.1</v>
      </c>
      <c r="J206" s="8">
        <v>0.6</v>
      </c>
      <c r="K206" s="14">
        <v>0.2</v>
      </c>
      <c r="L206" s="8">
        <v>0.1</v>
      </c>
      <c r="M206" s="14">
        <v>0.4</v>
      </c>
      <c r="N206" s="8">
        <v>0.4</v>
      </c>
      <c r="O206" s="14">
        <v>0.1</v>
      </c>
      <c r="P206" s="8">
        <v>0.3</v>
      </c>
      <c r="Q206" s="14">
        <v>0.5</v>
      </c>
      <c r="R206" s="8">
        <v>255.67</v>
      </c>
      <c r="S206" s="14">
        <v>255.51</v>
      </c>
      <c r="T206" s="8">
        <v>256.76</v>
      </c>
      <c r="U206" s="14">
        <v>2.63</v>
      </c>
      <c r="V206" s="8">
        <v>2.7</v>
      </c>
      <c r="W206" s="14">
        <v>2.73</v>
      </c>
    </row>
    <row r="207" spans="2:23" x14ac:dyDescent="0.25">
      <c r="B207" s="16" t="s">
        <v>223</v>
      </c>
      <c r="C207" s="4">
        <v>0.2</v>
      </c>
      <c r="D207" s="8">
        <v>2.5</v>
      </c>
      <c r="E207" s="14">
        <v>0.8</v>
      </c>
      <c r="F207" s="8">
        <v>0.1</v>
      </c>
      <c r="G207" s="14">
        <v>0.8</v>
      </c>
      <c r="H207" s="8">
        <v>0.2</v>
      </c>
      <c r="I207" s="14">
        <v>0.1</v>
      </c>
      <c r="J207" s="8">
        <v>0.7</v>
      </c>
      <c r="K207" s="14">
        <v>0.3</v>
      </c>
      <c r="L207" s="8">
        <v>0</v>
      </c>
      <c r="M207" s="14">
        <v>0.2</v>
      </c>
      <c r="N207" s="8">
        <v>0.4</v>
      </c>
      <c r="O207" s="14">
        <v>0.1</v>
      </c>
      <c r="P207" s="8">
        <v>0.1</v>
      </c>
      <c r="Q207" s="14">
        <v>0.4</v>
      </c>
      <c r="R207" s="8">
        <v>257.02999999999997</v>
      </c>
      <c r="S207" s="14">
        <v>256.57</v>
      </c>
      <c r="T207" s="8">
        <v>257.74</v>
      </c>
      <c r="U207" s="14">
        <v>2.85</v>
      </c>
      <c r="V207" s="8">
        <v>2.86</v>
      </c>
      <c r="W207" s="14">
        <v>2.9</v>
      </c>
    </row>
    <row r="208" spans="2:23" x14ac:dyDescent="0.25">
      <c r="B208" s="16" t="s">
        <v>224</v>
      </c>
      <c r="C208" s="4">
        <v>0.1</v>
      </c>
      <c r="D208" s="8">
        <v>3.2</v>
      </c>
      <c r="E208" s="14">
        <v>1</v>
      </c>
      <c r="F208" s="8">
        <v>0.1</v>
      </c>
      <c r="G208" s="14">
        <v>0.6</v>
      </c>
      <c r="H208" s="8">
        <v>0.1</v>
      </c>
      <c r="I208" s="14">
        <v>0.1</v>
      </c>
      <c r="J208" s="8">
        <v>0.4</v>
      </c>
      <c r="K208" s="14">
        <v>0.2</v>
      </c>
      <c r="L208" s="8">
        <v>0.2</v>
      </c>
      <c r="M208" s="14">
        <v>0.3</v>
      </c>
      <c r="N208" s="8">
        <v>0.3</v>
      </c>
      <c r="O208" s="14">
        <v>0.1</v>
      </c>
      <c r="P208" s="8">
        <v>0.3</v>
      </c>
      <c r="Q208" s="14">
        <v>0.1</v>
      </c>
      <c r="R208" s="8">
        <v>256.87</v>
      </c>
      <c r="S208" s="14">
        <v>256.02</v>
      </c>
      <c r="T208" s="8">
        <v>256.67</v>
      </c>
      <c r="U208" s="14">
        <v>3.37</v>
      </c>
      <c r="V208" s="8">
        <v>3.39</v>
      </c>
      <c r="W208" s="14">
        <v>3.36</v>
      </c>
    </row>
    <row r="209" spans="2:23" x14ac:dyDescent="0.25">
      <c r="B209" s="16" t="s">
        <v>225</v>
      </c>
      <c r="C209" s="4">
        <v>0.3</v>
      </c>
      <c r="D209" s="8">
        <v>2.6</v>
      </c>
      <c r="E209" s="14">
        <v>0.8</v>
      </c>
      <c r="F209" s="8">
        <v>0.2</v>
      </c>
      <c r="G209" s="14">
        <v>0.8</v>
      </c>
      <c r="H209" s="8">
        <v>0.1</v>
      </c>
      <c r="I209" s="14">
        <v>0.2</v>
      </c>
      <c r="J209" s="8">
        <v>0.6</v>
      </c>
      <c r="K209" s="14">
        <v>0.1</v>
      </c>
      <c r="L209" s="8">
        <v>0.2</v>
      </c>
      <c r="M209" s="14">
        <v>0.5</v>
      </c>
      <c r="N209" s="8">
        <v>0.3</v>
      </c>
      <c r="O209" s="14">
        <v>0.2</v>
      </c>
      <c r="P209" s="8">
        <v>0.3</v>
      </c>
      <c r="Q209" s="14">
        <v>0.3</v>
      </c>
      <c r="R209" s="8">
        <v>259.43</v>
      </c>
      <c r="S209" s="14">
        <v>258.14</v>
      </c>
      <c r="T209" s="8">
        <v>259.77999999999997</v>
      </c>
      <c r="U209" s="14">
        <v>2.89</v>
      </c>
      <c r="V209" s="8">
        <v>3.02</v>
      </c>
      <c r="W209" s="14">
        <v>2.99</v>
      </c>
    </row>
    <row r="210" spans="2:23" x14ac:dyDescent="0.25">
      <c r="B210" s="16" t="s">
        <v>226</v>
      </c>
      <c r="C210" s="4">
        <v>0.1</v>
      </c>
      <c r="D210" s="8">
        <v>2.6</v>
      </c>
      <c r="E210" s="14">
        <v>0.6</v>
      </c>
      <c r="F210" s="8">
        <v>0.2</v>
      </c>
      <c r="G210" s="14">
        <v>0.8</v>
      </c>
      <c r="H210" s="8">
        <v>0.2</v>
      </c>
      <c r="I210" s="14">
        <v>0.2</v>
      </c>
      <c r="J210" s="8">
        <v>0.6</v>
      </c>
      <c r="K210" s="14">
        <v>0.4</v>
      </c>
      <c r="L210" s="8">
        <v>0.3</v>
      </c>
      <c r="M210" s="14">
        <v>0.2</v>
      </c>
      <c r="N210" s="8">
        <v>0.5</v>
      </c>
      <c r="O210" s="14">
        <v>0.2</v>
      </c>
      <c r="P210" s="8">
        <v>0.2</v>
      </c>
      <c r="Q210" s="14">
        <v>0.3</v>
      </c>
      <c r="R210" s="8">
        <v>259.74</v>
      </c>
      <c r="S210" s="14">
        <v>258.76</v>
      </c>
      <c r="T210" s="8">
        <v>259.48</v>
      </c>
      <c r="U210" s="14">
        <v>2.8</v>
      </c>
      <c r="V210" s="8">
        <v>2.82</v>
      </c>
      <c r="W210" s="14">
        <v>2.9</v>
      </c>
    </row>
    <row r="211" spans="2:23" x14ac:dyDescent="0.25">
      <c r="B211" s="16" t="s">
        <v>227</v>
      </c>
      <c r="C211" s="4">
        <v>0.2</v>
      </c>
      <c r="D211" s="8">
        <v>2.5</v>
      </c>
      <c r="E211" s="14">
        <v>0.6</v>
      </c>
      <c r="F211" s="8">
        <v>0.3</v>
      </c>
      <c r="G211" s="14">
        <v>0.9</v>
      </c>
      <c r="H211" s="8">
        <v>0.2</v>
      </c>
      <c r="I211" s="14">
        <v>0.1</v>
      </c>
      <c r="J211" s="8">
        <v>0.7</v>
      </c>
      <c r="K211" s="14">
        <v>0.2</v>
      </c>
      <c r="L211" s="8">
        <v>0.1</v>
      </c>
      <c r="M211" s="14">
        <v>0.3</v>
      </c>
      <c r="N211" s="8">
        <v>0.4</v>
      </c>
      <c r="O211" s="14">
        <v>0.1</v>
      </c>
      <c r="P211" s="8">
        <v>0.3</v>
      </c>
      <c r="Q211" s="14">
        <v>0.2</v>
      </c>
      <c r="R211" s="8">
        <v>259.74</v>
      </c>
      <c r="S211" s="14">
        <v>259.45</v>
      </c>
      <c r="T211" s="8">
        <v>260.33999999999997</v>
      </c>
      <c r="U211" s="14">
        <v>2.86</v>
      </c>
      <c r="V211" s="8">
        <v>2.92</v>
      </c>
      <c r="W211" s="14">
        <v>2.93</v>
      </c>
    </row>
    <row r="212" spans="2:23" x14ac:dyDescent="0.25">
      <c r="B212" s="16" t="s">
        <v>228</v>
      </c>
      <c r="C212" s="4">
        <v>0.2</v>
      </c>
      <c r="D212" s="8">
        <v>2.1</v>
      </c>
      <c r="E212" s="14">
        <v>0.8</v>
      </c>
      <c r="F212" s="8">
        <v>0.1</v>
      </c>
      <c r="G212" s="14">
        <v>1</v>
      </c>
      <c r="H212" s="8">
        <v>0.1</v>
      </c>
      <c r="I212" s="14">
        <v>0.1</v>
      </c>
      <c r="J212" s="8">
        <v>0.8</v>
      </c>
      <c r="K212" s="14">
        <v>0.2</v>
      </c>
      <c r="L212" s="8">
        <v>0.1</v>
      </c>
      <c r="M212" s="14">
        <v>0.4</v>
      </c>
      <c r="N212" s="8">
        <v>0.3</v>
      </c>
      <c r="O212" s="14">
        <v>0</v>
      </c>
      <c r="P212" s="8">
        <v>0.2</v>
      </c>
      <c r="Q212" s="14">
        <v>0.2</v>
      </c>
      <c r="R212" s="8">
        <v>260.58</v>
      </c>
      <c r="S212" s="14">
        <v>259.95999999999998</v>
      </c>
      <c r="T212" s="8">
        <v>261.12</v>
      </c>
      <c r="U212" s="14">
        <v>2.54</v>
      </c>
      <c r="V212" s="8">
        <v>2.5</v>
      </c>
      <c r="W212" s="14">
        <v>2.62</v>
      </c>
    </row>
    <row r="213" spans="2:23" x14ac:dyDescent="0.25">
      <c r="B213" s="16" t="s">
        <v>229</v>
      </c>
      <c r="C213" s="4">
        <v>0.2</v>
      </c>
      <c r="D213" s="8">
        <v>2.2999999999999998</v>
      </c>
      <c r="E213" s="14">
        <v>1</v>
      </c>
      <c r="F213" s="8">
        <v>0.2</v>
      </c>
      <c r="G213" s="14">
        <v>0.9</v>
      </c>
      <c r="H213" s="8">
        <v>0.1</v>
      </c>
      <c r="I213" s="14">
        <v>0.1</v>
      </c>
      <c r="J213" s="8">
        <v>0.6</v>
      </c>
      <c r="K213" s="14">
        <v>0.2</v>
      </c>
      <c r="L213" s="8">
        <v>0.2</v>
      </c>
      <c r="M213" s="14">
        <v>0.3</v>
      </c>
      <c r="N213" s="8">
        <v>0.3</v>
      </c>
      <c r="O213" s="14">
        <v>0.2</v>
      </c>
      <c r="P213" s="8">
        <v>0.1</v>
      </c>
      <c r="Q213" s="14">
        <v>0.3</v>
      </c>
      <c r="R213" s="8">
        <v>259.55</v>
      </c>
      <c r="S213" s="14">
        <v>259.23</v>
      </c>
      <c r="T213" s="8">
        <v>260.32</v>
      </c>
      <c r="U213" s="14">
        <v>2.56</v>
      </c>
      <c r="V213" s="8">
        <v>2.64</v>
      </c>
      <c r="W213" s="14">
        <v>2.66</v>
      </c>
    </row>
    <row r="214" spans="2:23" x14ac:dyDescent="0.25">
      <c r="B214" s="16" t="s">
        <v>230</v>
      </c>
      <c r="C214" s="4">
        <v>0.4</v>
      </c>
      <c r="D214" s="8">
        <v>2.7</v>
      </c>
      <c r="E214" s="14">
        <v>1</v>
      </c>
      <c r="F214" s="8">
        <v>0.2</v>
      </c>
      <c r="G214" s="14">
        <v>0.9</v>
      </c>
      <c r="H214" s="8">
        <v>0</v>
      </c>
      <c r="I214" s="14">
        <v>0.2</v>
      </c>
      <c r="J214" s="8">
        <v>0.8</v>
      </c>
      <c r="K214" s="14">
        <v>0.3</v>
      </c>
      <c r="L214" s="8">
        <v>0.3</v>
      </c>
      <c r="M214" s="14">
        <v>0.3</v>
      </c>
      <c r="N214" s="8">
        <v>0.1</v>
      </c>
      <c r="O214" s="14">
        <v>0.3</v>
      </c>
      <c r="P214" s="8">
        <v>0.3</v>
      </c>
      <c r="Q214" s="14">
        <v>0.2</v>
      </c>
      <c r="R214" s="8">
        <v>259.45</v>
      </c>
      <c r="S214" s="14">
        <v>257.83</v>
      </c>
      <c r="T214" s="8">
        <v>259.77</v>
      </c>
      <c r="U214" s="14">
        <v>2.95</v>
      </c>
      <c r="V214" s="8">
        <v>3.1</v>
      </c>
      <c r="W214" s="14">
        <v>3.13</v>
      </c>
    </row>
    <row r="215" spans="2:23" x14ac:dyDescent="0.25">
      <c r="B215" s="16" t="s">
        <v>231</v>
      </c>
      <c r="C215" s="4">
        <v>0.2</v>
      </c>
      <c r="D215" s="8">
        <v>2</v>
      </c>
      <c r="E215" s="14">
        <v>0.9</v>
      </c>
      <c r="F215" s="8">
        <v>0.1</v>
      </c>
      <c r="G215" s="14">
        <v>1.1000000000000001</v>
      </c>
      <c r="H215" s="8">
        <v>0.1</v>
      </c>
      <c r="I215" s="14">
        <v>0.1</v>
      </c>
      <c r="J215" s="8">
        <v>0.8</v>
      </c>
      <c r="K215" s="14">
        <v>0.2</v>
      </c>
      <c r="L215" s="8">
        <v>0.2</v>
      </c>
      <c r="M215" s="14">
        <v>0.4</v>
      </c>
      <c r="N215" s="8">
        <v>0.3</v>
      </c>
      <c r="O215" s="14">
        <v>0.2</v>
      </c>
      <c r="P215" s="8">
        <v>0.3</v>
      </c>
      <c r="Q215" s="14">
        <v>0.2</v>
      </c>
      <c r="R215" s="8">
        <v>258.13</v>
      </c>
      <c r="S215" s="14">
        <v>257.37</v>
      </c>
      <c r="T215" s="8">
        <v>258.35000000000002</v>
      </c>
      <c r="U215" s="14">
        <v>2.48</v>
      </c>
      <c r="V215" s="8">
        <v>2.44</v>
      </c>
      <c r="W215" s="14">
        <v>2.5499999999999998</v>
      </c>
    </row>
    <row r="216" spans="2:23" x14ac:dyDescent="0.25">
      <c r="B216" s="16" t="s">
        <v>232</v>
      </c>
      <c r="C216" s="4">
        <v>0.2</v>
      </c>
      <c r="D216" s="8">
        <v>1.5</v>
      </c>
      <c r="E216" s="14">
        <v>1.1000000000000001</v>
      </c>
      <c r="F216" s="8">
        <v>0.1</v>
      </c>
      <c r="G216" s="14">
        <v>1.2</v>
      </c>
      <c r="H216" s="8">
        <v>0.2</v>
      </c>
      <c r="I216" s="14">
        <v>0.1</v>
      </c>
      <c r="J216" s="8">
        <v>0.8</v>
      </c>
      <c r="K216" s="14">
        <v>0</v>
      </c>
      <c r="L216" s="8">
        <v>0.1</v>
      </c>
      <c r="M216" s="14">
        <v>0.3</v>
      </c>
      <c r="N216" s="8">
        <v>0.4</v>
      </c>
      <c r="O216" s="14">
        <v>0.1</v>
      </c>
      <c r="P216" s="8">
        <v>0.5</v>
      </c>
      <c r="Q216" s="14">
        <v>0.3</v>
      </c>
      <c r="R216" s="8">
        <v>258.48</v>
      </c>
      <c r="S216" s="14">
        <v>257.74</v>
      </c>
      <c r="T216" s="8">
        <v>258.70999999999998</v>
      </c>
      <c r="U216" s="14">
        <v>2.2400000000000002</v>
      </c>
      <c r="V216" s="8">
        <v>2.19</v>
      </c>
      <c r="W216" s="14">
        <v>2.4</v>
      </c>
    </row>
    <row r="217" spans="2:23" x14ac:dyDescent="0.25">
      <c r="B217" s="16" t="s">
        <v>233</v>
      </c>
      <c r="C217" s="4">
        <v>0.1</v>
      </c>
      <c r="D217" s="8">
        <v>3.3</v>
      </c>
      <c r="E217" s="14">
        <v>1</v>
      </c>
      <c r="F217" s="8">
        <v>0</v>
      </c>
      <c r="G217" s="14">
        <v>0.6</v>
      </c>
      <c r="H217" s="8">
        <v>0.1</v>
      </c>
      <c r="I217" s="14">
        <v>0.1</v>
      </c>
      <c r="J217" s="8">
        <v>0.1</v>
      </c>
      <c r="K217" s="14">
        <v>0.2</v>
      </c>
      <c r="L217" s="8">
        <v>0</v>
      </c>
      <c r="M217" s="14">
        <v>0.1</v>
      </c>
      <c r="N217" s="8">
        <v>0.2</v>
      </c>
      <c r="O217" s="14">
        <v>0</v>
      </c>
      <c r="P217" s="8">
        <v>0.1</v>
      </c>
      <c r="Q217" s="14">
        <v>0.1</v>
      </c>
      <c r="R217" s="8">
        <v>264.14999999999998</v>
      </c>
      <c r="S217" s="14">
        <v>262.64</v>
      </c>
      <c r="T217" s="8">
        <v>263.91000000000003</v>
      </c>
      <c r="U217" s="14">
        <v>3.24</v>
      </c>
      <c r="V217" s="8">
        <v>3.35</v>
      </c>
      <c r="W217" s="14">
        <v>3.4</v>
      </c>
    </row>
    <row r="218" spans="2:23" x14ac:dyDescent="0.25">
      <c r="B218" s="16" t="s">
        <v>234</v>
      </c>
      <c r="C218" s="4">
        <v>0.1</v>
      </c>
      <c r="D218" s="8">
        <v>3.2</v>
      </c>
      <c r="E218" s="14">
        <v>0.8</v>
      </c>
      <c r="F218" s="8">
        <v>0.1</v>
      </c>
      <c r="G218" s="14">
        <v>0.7</v>
      </c>
      <c r="H218" s="8">
        <v>0.2</v>
      </c>
      <c r="I218" s="14">
        <v>0</v>
      </c>
      <c r="J218" s="8">
        <v>0</v>
      </c>
      <c r="K218" s="14">
        <v>0.2</v>
      </c>
      <c r="L218" s="8">
        <v>0</v>
      </c>
      <c r="M218" s="14">
        <v>0.1</v>
      </c>
      <c r="N218" s="8">
        <v>0.2</v>
      </c>
      <c r="O218" s="14">
        <v>0</v>
      </c>
      <c r="P218" s="8">
        <v>0.1</v>
      </c>
      <c r="Q218" s="14">
        <v>0.1</v>
      </c>
      <c r="R218" s="8">
        <v>264.22000000000003</v>
      </c>
      <c r="S218" s="14">
        <v>262.73</v>
      </c>
      <c r="T218" s="8">
        <v>264.14999999999998</v>
      </c>
      <c r="U218" s="14">
        <v>3.38</v>
      </c>
      <c r="V218" s="8">
        <v>3.45</v>
      </c>
      <c r="W218" s="14">
        <v>3.45</v>
      </c>
    </row>
    <row r="219" spans="2:23" x14ac:dyDescent="0.25">
      <c r="B219" s="16" t="s">
        <v>235</v>
      </c>
      <c r="C219" s="4">
        <v>0.1</v>
      </c>
      <c r="D219" s="8">
        <v>3.4</v>
      </c>
      <c r="E219" s="14">
        <v>1</v>
      </c>
      <c r="F219" s="8">
        <v>0.1</v>
      </c>
      <c r="G219" s="14">
        <v>0.5</v>
      </c>
      <c r="H219" s="8">
        <v>0.1</v>
      </c>
      <c r="I219" s="14">
        <v>0.1</v>
      </c>
      <c r="J219" s="8">
        <v>0</v>
      </c>
      <c r="K219" s="14">
        <v>0.2</v>
      </c>
      <c r="L219" s="8">
        <v>0.1</v>
      </c>
      <c r="M219" s="14">
        <v>0.1</v>
      </c>
      <c r="N219" s="8">
        <v>0.1</v>
      </c>
      <c r="O219" s="14">
        <v>0</v>
      </c>
      <c r="P219" s="8">
        <v>0</v>
      </c>
      <c r="Q219" s="14">
        <v>0</v>
      </c>
      <c r="R219" s="8">
        <v>264.42</v>
      </c>
      <c r="S219" s="14">
        <v>262.8</v>
      </c>
      <c r="T219" s="8">
        <v>264.02999999999997</v>
      </c>
      <c r="U219" s="14">
        <v>3.53</v>
      </c>
      <c r="V219" s="8">
        <v>3.58</v>
      </c>
      <c r="W219" s="14">
        <v>3.6</v>
      </c>
    </row>
    <row r="220" spans="2:23" x14ac:dyDescent="0.25">
      <c r="B220" s="16" t="s">
        <v>236</v>
      </c>
      <c r="C220" s="4">
        <v>0.1</v>
      </c>
      <c r="D220" s="8">
        <v>3.4</v>
      </c>
      <c r="E220" s="14">
        <v>1</v>
      </c>
      <c r="F220" s="8">
        <v>0.1</v>
      </c>
      <c r="G220" s="14">
        <v>0.4</v>
      </c>
      <c r="H220" s="8">
        <v>0.1</v>
      </c>
      <c r="I220" s="14">
        <v>0</v>
      </c>
      <c r="J220" s="8">
        <v>0</v>
      </c>
      <c r="K220" s="14">
        <v>0.1</v>
      </c>
      <c r="L220" s="8">
        <v>0</v>
      </c>
      <c r="M220" s="14">
        <v>0.1</v>
      </c>
      <c r="N220" s="8">
        <v>0.1</v>
      </c>
      <c r="O220" s="14">
        <v>0</v>
      </c>
      <c r="P220" s="8">
        <v>0.1</v>
      </c>
      <c r="Q220" s="14">
        <v>0</v>
      </c>
      <c r="R220" s="8">
        <v>262.58</v>
      </c>
      <c r="S220" s="14">
        <v>260.75</v>
      </c>
      <c r="T220" s="8">
        <v>262.08</v>
      </c>
      <c r="U220" s="14">
        <v>3.46</v>
      </c>
      <c r="V220" s="8">
        <v>3.51</v>
      </c>
      <c r="W220" s="14">
        <v>3.5</v>
      </c>
    </row>
    <row r="221" spans="2:23" x14ac:dyDescent="0.25">
      <c r="B221" s="16" t="s">
        <v>237</v>
      </c>
      <c r="C221" s="4">
        <v>0.1</v>
      </c>
      <c r="D221" s="8">
        <v>2.8</v>
      </c>
      <c r="E221" s="14">
        <v>1</v>
      </c>
      <c r="F221" s="8">
        <v>0</v>
      </c>
      <c r="G221" s="14">
        <v>0.6</v>
      </c>
      <c r="H221" s="8">
        <v>0.1</v>
      </c>
      <c r="I221" s="14">
        <v>0</v>
      </c>
      <c r="J221" s="8">
        <v>0</v>
      </c>
      <c r="K221" s="14">
        <v>0.1</v>
      </c>
      <c r="L221" s="8">
        <v>0</v>
      </c>
      <c r="M221" s="14">
        <v>0.1</v>
      </c>
      <c r="N221" s="8">
        <v>0.1</v>
      </c>
      <c r="O221" s="14">
        <v>0</v>
      </c>
      <c r="P221" s="8">
        <v>0.1</v>
      </c>
      <c r="Q221" s="14">
        <v>0</v>
      </c>
      <c r="R221" s="8">
        <v>261.51</v>
      </c>
      <c r="S221" s="14">
        <v>259.83</v>
      </c>
      <c r="T221" s="8">
        <v>260.97000000000003</v>
      </c>
      <c r="U221" s="14">
        <v>3.02</v>
      </c>
      <c r="V221" s="8">
        <v>3.05</v>
      </c>
      <c r="W221" s="14">
        <v>3.16</v>
      </c>
    </row>
    <row r="222" spans="2:23" x14ac:dyDescent="0.25">
      <c r="B222" s="16" t="s">
        <v>238</v>
      </c>
      <c r="C222" s="4">
        <v>0.1</v>
      </c>
      <c r="D222" s="8">
        <v>3.6</v>
      </c>
      <c r="E222" s="14">
        <v>0.9</v>
      </c>
      <c r="F222" s="8">
        <v>0.1</v>
      </c>
      <c r="G222" s="14">
        <v>0.5</v>
      </c>
      <c r="H222" s="8">
        <v>0.2</v>
      </c>
      <c r="I222" s="14">
        <v>0</v>
      </c>
      <c r="J222" s="8">
        <v>0.1</v>
      </c>
      <c r="K222" s="14">
        <v>0.2</v>
      </c>
      <c r="L222" s="8">
        <v>0</v>
      </c>
      <c r="M222" s="14">
        <v>0</v>
      </c>
      <c r="N222" s="8">
        <v>0.3</v>
      </c>
      <c r="O222" s="14">
        <v>0.1</v>
      </c>
      <c r="P222" s="8">
        <v>0.1</v>
      </c>
      <c r="Q222" s="14">
        <v>0.2</v>
      </c>
      <c r="R222" s="8">
        <v>261.5</v>
      </c>
      <c r="S222" s="14">
        <v>260.02</v>
      </c>
      <c r="T222" s="8">
        <v>261.43</v>
      </c>
      <c r="U222" s="14">
        <v>3.68</v>
      </c>
      <c r="V222" s="8">
        <v>3.69</v>
      </c>
      <c r="W222" s="14">
        <v>3.73</v>
      </c>
    </row>
    <row r="223" spans="2:23" x14ac:dyDescent="0.25">
      <c r="B223" s="16" t="s">
        <v>239</v>
      </c>
      <c r="C223" s="4">
        <v>0.2</v>
      </c>
      <c r="D223" s="8">
        <v>3.6</v>
      </c>
      <c r="E223" s="14">
        <v>1.1000000000000001</v>
      </c>
      <c r="F223" s="8">
        <v>0.1</v>
      </c>
      <c r="G223" s="14">
        <v>0.5</v>
      </c>
      <c r="H223" s="8">
        <v>0.2</v>
      </c>
      <c r="I223" s="14">
        <v>0</v>
      </c>
      <c r="J223" s="8">
        <v>0.1</v>
      </c>
      <c r="K223" s="14">
        <v>0.2</v>
      </c>
      <c r="L223" s="8">
        <v>0.1</v>
      </c>
      <c r="M223" s="14">
        <v>0.1</v>
      </c>
      <c r="N223" s="8">
        <v>0.3</v>
      </c>
      <c r="O223" s="14">
        <v>0</v>
      </c>
      <c r="P223" s="8">
        <v>0.2</v>
      </c>
      <c r="Q223" s="14">
        <v>0.1</v>
      </c>
      <c r="R223" s="8">
        <v>261.69</v>
      </c>
      <c r="S223" s="14">
        <v>259.95999999999998</v>
      </c>
      <c r="T223" s="8">
        <v>261.14</v>
      </c>
      <c r="U223" s="14">
        <v>3.9</v>
      </c>
      <c r="V223" s="8">
        <v>3.9</v>
      </c>
      <c r="W223" s="14">
        <v>3.86</v>
      </c>
    </row>
    <row r="224" spans="2:23" x14ac:dyDescent="0.25">
      <c r="B224" s="16" t="s">
        <v>243</v>
      </c>
      <c r="C224" s="4">
        <v>0.2</v>
      </c>
      <c r="D224" s="8">
        <v>2.5</v>
      </c>
      <c r="E224" s="14">
        <v>0.5</v>
      </c>
      <c r="F224" s="8">
        <v>0.2</v>
      </c>
      <c r="G224" s="14">
        <v>0.9</v>
      </c>
      <c r="H224" s="8">
        <v>0.3</v>
      </c>
      <c r="I224" s="14">
        <v>0.2</v>
      </c>
      <c r="J224" s="8">
        <v>0.5</v>
      </c>
      <c r="K224" s="14">
        <v>0.1</v>
      </c>
      <c r="L224" s="8">
        <v>0.1</v>
      </c>
      <c r="M224" s="14">
        <v>0.4</v>
      </c>
      <c r="N224" s="8">
        <v>0.2</v>
      </c>
      <c r="O224" s="14">
        <v>0.2</v>
      </c>
      <c r="P224" s="8">
        <v>0.3</v>
      </c>
      <c r="Q224" s="14">
        <v>0.2</v>
      </c>
      <c r="R224" s="8">
        <v>259.17</v>
      </c>
      <c r="S224" s="14">
        <v>257.7</v>
      </c>
      <c r="T224" s="8">
        <v>259.45999999999998</v>
      </c>
      <c r="U224" s="14">
        <v>2.8</v>
      </c>
      <c r="V224" s="8">
        <v>2.89</v>
      </c>
      <c r="W224" s="14">
        <v>2.86</v>
      </c>
    </row>
    <row r="225" spans="2:23" x14ac:dyDescent="0.25">
      <c r="B225" s="16" t="s">
        <v>244</v>
      </c>
      <c r="C225" s="4">
        <v>0.3</v>
      </c>
      <c r="D225" s="8">
        <v>2</v>
      </c>
      <c r="E225" s="14">
        <v>0.6</v>
      </c>
      <c r="F225" s="8">
        <v>0.1</v>
      </c>
      <c r="G225" s="14">
        <v>0.9</v>
      </c>
      <c r="H225" s="8">
        <v>0.1</v>
      </c>
      <c r="I225" s="14">
        <v>0.1</v>
      </c>
      <c r="J225" s="8">
        <v>0.7</v>
      </c>
      <c r="K225" s="14">
        <v>0.4</v>
      </c>
      <c r="L225" s="8">
        <v>0.2</v>
      </c>
      <c r="M225" s="14">
        <v>0.3</v>
      </c>
      <c r="N225" s="8">
        <v>0.4</v>
      </c>
      <c r="O225" s="14">
        <v>0.1</v>
      </c>
      <c r="P225" s="8">
        <v>0.4</v>
      </c>
      <c r="Q225" s="14">
        <v>0.3</v>
      </c>
      <c r="R225" s="8">
        <v>258.51</v>
      </c>
      <c r="S225" s="14">
        <v>258.20999999999998</v>
      </c>
      <c r="T225" s="8">
        <v>259.54000000000002</v>
      </c>
      <c r="U225" s="14">
        <v>2.5299999999999998</v>
      </c>
      <c r="V225" s="8">
        <v>2.5</v>
      </c>
      <c r="W225" s="14">
        <v>2.6</v>
      </c>
    </row>
    <row r="226" spans="2:23" x14ac:dyDescent="0.25">
      <c r="B226" s="16" t="s">
        <v>245</v>
      </c>
      <c r="C226" s="4">
        <v>0.4</v>
      </c>
      <c r="D226" s="8">
        <v>3</v>
      </c>
      <c r="E226" s="14">
        <v>0.8</v>
      </c>
      <c r="F226" s="8">
        <v>0.3</v>
      </c>
      <c r="G226" s="14">
        <v>0.5</v>
      </c>
      <c r="H226" s="8">
        <v>0.1</v>
      </c>
      <c r="I226" s="14">
        <v>0.3</v>
      </c>
      <c r="J226" s="8">
        <v>0.6</v>
      </c>
      <c r="K226" s="14">
        <v>0.3</v>
      </c>
      <c r="L226" s="8">
        <v>0.3</v>
      </c>
      <c r="M226" s="14">
        <v>0.3</v>
      </c>
      <c r="N226" s="8">
        <v>0.2</v>
      </c>
      <c r="O226" s="14">
        <v>0</v>
      </c>
      <c r="P226" s="8">
        <v>0.3</v>
      </c>
      <c r="Q226" s="14">
        <v>0.1</v>
      </c>
      <c r="R226" s="8">
        <v>258.83</v>
      </c>
      <c r="S226" s="14">
        <v>257.68</v>
      </c>
      <c r="T226" s="8">
        <v>259.26</v>
      </c>
      <c r="U226" s="14">
        <v>3.19</v>
      </c>
      <c r="V226" s="8">
        <v>3.18</v>
      </c>
      <c r="W226" s="14">
        <v>3.27</v>
      </c>
    </row>
    <row r="227" spans="2:23" x14ac:dyDescent="0.25">
      <c r="B227" s="16" t="s">
        <v>246</v>
      </c>
      <c r="C227" s="4">
        <v>0.2</v>
      </c>
      <c r="D227" s="8">
        <v>2.4</v>
      </c>
      <c r="E227" s="14">
        <v>0.8</v>
      </c>
      <c r="F227" s="8">
        <v>0.1</v>
      </c>
      <c r="G227" s="14">
        <v>0.9</v>
      </c>
      <c r="H227" s="8">
        <v>0.2</v>
      </c>
      <c r="I227" s="14">
        <v>0</v>
      </c>
      <c r="J227" s="8">
        <v>0.7</v>
      </c>
      <c r="K227" s="14">
        <v>0.1</v>
      </c>
      <c r="L227" s="8">
        <v>0</v>
      </c>
      <c r="M227" s="14">
        <v>0.5</v>
      </c>
      <c r="N227" s="8">
        <v>0.3</v>
      </c>
      <c r="O227" s="14">
        <v>0</v>
      </c>
      <c r="P227" s="8">
        <v>0.4</v>
      </c>
      <c r="Q227" s="14">
        <v>0</v>
      </c>
      <c r="R227" s="8">
        <v>257.22000000000003</v>
      </c>
      <c r="S227" s="14">
        <v>255.82</v>
      </c>
      <c r="T227" s="8">
        <v>256.94</v>
      </c>
      <c r="U227" s="14">
        <v>2.96</v>
      </c>
      <c r="V227" s="8">
        <v>2.82</v>
      </c>
      <c r="W227" s="14">
        <v>2.9</v>
      </c>
    </row>
    <row r="228" spans="2:23" x14ac:dyDescent="0.25">
      <c r="B228" s="16" t="s">
        <v>247</v>
      </c>
      <c r="C228" s="4">
        <v>0.1</v>
      </c>
      <c r="D228" s="8">
        <v>2.5</v>
      </c>
      <c r="E228" s="14">
        <v>0.5</v>
      </c>
      <c r="F228" s="8">
        <v>0.3</v>
      </c>
      <c r="G228" s="14">
        <v>0.7</v>
      </c>
      <c r="H228" s="8">
        <v>0.1</v>
      </c>
      <c r="I228" s="14">
        <v>0.3</v>
      </c>
      <c r="J228" s="8">
        <v>0.5</v>
      </c>
      <c r="K228" s="14">
        <v>0.4</v>
      </c>
      <c r="L228" s="8">
        <v>0.3</v>
      </c>
      <c r="M228" s="14">
        <v>0.2</v>
      </c>
      <c r="N228" s="8">
        <v>0.2</v>
      </c>
      <c r="O228" s="14">
        <v>0.3</v>
      </c>
      <c r="P228" s="8">
        <v>0.3</v>
      </c>
      <c r="Q228" s="14">
        <v>0.1</v>
      </c>
      <c r="R228" s="8">
        <v>256.69</v>
      </c>
      <c r="S228" s="14">
        <v>256.43</v>
      </c>
      <c r="T228" s="8">
        <v>257.87</v>
      </c>
      <c r="U228" s="14">
        <v>2.8</v>
      </c>
      <c r="V228" s="8">
        <v>2.73</v>
      </c>
      <c r="W228" s="14">
        <v>2.77</v>
      </c>
    </row>
    <row r="229" spans="2:23" x14ac:dyDescent="0.25">
      <c r="B229" s="16" t="s">
        <v>248</v>
      </c>
      <c r="C229" s="4">
        <v>0.1</v>
      </c>
      <c r="D229" s="8">
        <v>2.8</v>
      </c>
      <c r="E229" s="14">
        <v>0.9</v>
      </c>
      <c r="F229" s="8">
        <v>0.2</v>
      </c>
      <c r="G229" s="14">
        <v>0.7</v>
      </c>
      <c r="H229" s="8">
        <v>0.2</v>
      </c>
      <c r="I229" s="14">
        <v>0.1</v>
      </c>
      <c r="J229" s="8">
        <v>0.5</v>
      </c>
      <c r="K229" s="14">
        <v>0.2</v>
      </c>
      <c r="L229" s="8">
        <v>0.1</v>
      </c>
      <c r="M229" s="14">
        <v>0.3</v>
      </c>
      <c r="N229" s="8">
        <v>0.3</v>
      </c>
      <c r="O229" s="14">
        <v>0.2</v>
      </c>
      <c r="P229" s="8">
        <v>0.3</v>
      </c>
      <c r="Q229" s="14">
        <v>0.2</v>
      </c>
      <c r="R229" s="8">
        <v>256.13</v>
      </c>
      <c r="S229" s="14">
        <v>255.47</v>
      </c>
      <c r="T229" s="8">
        <v>256.52</v>
      </c>
      <c r="U229" s="14">
        <v>3.06</v>
      </c>
      <c r="V229" s="8">
        <v>3.01</v>
      </c>
      <c r="W229" s="14">
        <v>3.06</v>
      </c>
    </row>
    <row r="230" spans="2:23" x14ac:dyDescent="0.25">
      <c r="B230" s="16" t="s">
        <v>249</v>
      </c>
      <c r="C230" s="4">
        <v>0.2</v>
      </c>
      <c r="D230" s="8">
        <v>2.8</v>
      </c>
      <c r="E230" s="14">
        <v>0.7</v>
      </c>
      <c r="F230" s="8">
        <v>0.1</v>
      </c>
      <c r="G230" s="14">
        <v>0.6</v>
      </c>
      <c r="H230" s="8">
        <v>0.1</v>
      </c>
      <c r="I230" s="14">
        <v>0.1</v>
      </c>
      <c r="J230" s="8">
        <v>0.6</v>
      </c>
      <c r="K230" s="14">
        <v>0.3</v>
      </c>
      <c r="L230" s="8">
        <v>0</v>
      </c>
      <c r="M230" s="14">
        <v>0.1</v>
      </c>
      <c r="N230" s="8">
        <v>0.3</v>
      </c>
      <c r="O230" s="14">
        <v>0.1</v>
      </c>
      <c r="P230" s="8">
        <v>0.3</v>
      </c>
      <c r="Q230" s="14">
        <v>0.2</v>
      </c>
      <c r="R230" s="8">
        <v>256.38</v>
      </c>
      <c r="S230" s="14">
        <v>255.93</v>
      </c>
      <c r="T230" s="8">
        <v>257.56</v>
      </c>
      <c r="U230" s="14">
        <v>3.23</v>
      </c>
      <c r="V230" s="8">
        <v>2.96</v>
      </c>
      <c r="W230" s="14">
        <v>3.03</v>
      </c>
    </row>
    <row r="231" spans="2:23" x14ac:dyDescent="0.25">
      <c r="B231" s="16" t="s">
        <v>250</v>
      </c>
      <c r="C231" s="4">
        <v>0.3</v>
      </c>
      <c r="D231" s="8">
        <v>3</v>
      </c>
      <c r="E231" s="14">
        <v>1.1000000000000001</v>
      </c>
      <c r="F231" s="8">
        <v>0.2</v>
      </c>
      <c r="G231" s="14">
        <v>0.7</v>
      </c>
      <c r="H231" s="8">
        <v>0.1</v>
      </c>
      <c r="I231" s="14">
        <v>0.2</v>
      </c>
      <c r="J231" s="8">
        <v>0.6</v>
      </c>
      <c r="K231" s="14">
        <v>0.5</v>
      </c>
      <c r="L231" s="8">
        <v>0.2</v>
      </c>
      <c r="M231" s="14">
        <v>0.2</v>
      </c>
      <c r="N231" s="8">
        <v>0.2</v>
      </c>
      <c r="O231" s="14">
        <v>0.2</v>
      </c>
      <c r="P231" s="8">
        <v>0.2</v>
      </c>
      <c r="Q231" s="14">
        <v>0.1</v>
      </c>
      <c r="R231" s="8">
        <v>257.86</v>
      </c>
      <c r="S231" s="14">
        <v>256.58999999999997</v>
      </c>
      <c r="T231" s="8">
        <v>258.7</v>
      </c>
      <c r="U231" s="14">
        <v>3.63</v>
      </c>
      <c r="V231" s="8">
        <v>3.36</v>
      </c>
      <c r="W231" s="14">
        <v>3.51</v>
      </c>
    </row>
    <row r="232" spans="2:23" x14ac:dyDescent="0.25">
      <c r="B232" s="16" t="s">
        <v>251</v>
      </c>
      <c r="C232" s="4">
        <v>0.3</v>
      </c>
      <c r="D232" s="8">
        <v>2.9</v>
      </c>
      <c r="E232" s="14">
        <v>0.8</v>
      </c>
      <c r="F232" s="8">
        <v>0.2</v>
      </c>
      <c r="G232" s="14">
        <v>0.6</v>
      </c>
      <c r="H232" s="8">
        <v>0.1</v>
      </c>
      <c r="I232" s="14">
        <v>0.1</v>
      </c>
      <c r="J232" s="8">
        <v>0.6</v>
      </c>
      <c r="K232" s="14">
        <v>0.4</v>
      </c>
      <c r="L232" s="8">
        <v>0.2</v>
      </c>
      <c r="M232" s="14">
        <v>0.4</v>
      </c>
      <c r="N232" s="8">
        <v>0.3</v>
      </c>
      <c r="O232" s="14">
        <v>0.2</v>
      </c>
      <c r="P232" s="8">
        <v>0.3</v>
      </c>
      <c r="Q232" s="14">
        <v>0.2</v>
      </c>
      <c r="R232" s="8">
        <v>257.39999999999998</v>
      </c>
      <c r="S232" s="14">
        <v>256.3</v>
      </c>
      <c r="T232" s="8">
        <v>258.06</v>
      </c>
      <c r="U232" s="14">
        <v>3.43</v>
      </c>
      <c r="V232" s="8">
        <v>3.24</v>
      </c>
      <c r="W232" s="14">
        <v>3.43</v>
      </c>
    </row>
    <row r="233" spans="2:23" x14ac:dyDescent="0.25">
      <c r="B233" s="16" t="s">
        <v>252</v>
      </c>
      <c r="C233" s="4">
        <v>0.3</v>
      </c>
      <c r="D233" s="8">
        <v>3.4</v>
      </c>
      <c r="E233" s="14">
        <v>0.7</v>
      </c>
      <c r="F233" s="8">
        <v>0.4</v>
      </c>
      <c r="G233" s="14">
        <v>0.5</v>
      </c>
      <c r="H233" s="8">
        <v>0.2</v>
      </c>
      <c r="I233" s="14">
        <v>0.3</v>
      </c>
      <c r="J233" s="8">
        <v>0.4</v>
      </c>
      <c r="K233" s="14">
        <v>0.7</v>
      </c>
      <c r="L233" s="8">
        <v>0.3</v>
      </c>
      <c r="M233" s="14">
        <v>0.3</v>
      </c>
      <c r="N233" s="8">
        <v>0.5</v>
      </c>
      <c r="O233" s="14">
        <v>0.2</v>
      </c>
      <c r="P233" s="8">
        <v>0.2</v>
      </c>
      <c r="Q233" s="14">
        <v>0.3</v>
      </c>
      <c r="R233" s="8">
        <v>257.13</v>
      </c>
      <c r="S233" s="14">
        <v>256.99</v>
      </c>
      <c r="T233" s="8">
        <v>258.17</v>
      </c>
      <c r="U233" s="14">
        <v>3.63</v>
      </c>
      <c r="V233" s="8">
        <v>3.51</v>
      </c>
      <c r="W233" s="14">
        <v>3.52</v>
      </c>
    </row>
    <row r="234" spans="2:23" x14ac:dyDescent="0.25">
      <c r="B234" s="16" t="s">
        <v>253</v>
      </c>
      <c r="C234" s="4">
        <v>0.1</v>
      </c>
      <c r="D234" s="8">
        <v>3.1</v>
      </c>
      <c r="E234" s="14">
        <v>0.7</v>
      </c>
      <c r="F234" s="8">
        <v>0</v>
      </c>
      <c r="G234" s="14">
        <v>0.5</v>
      </c>
      <c r="H234" s="8">
        <v>0.1</v>
      </c>
      <c r="I234" s="14">
        <v>0.1</v>
      </c>
      <c r="J234" s="8">
        <v>0.4</v>
      </c>
      <c r="K234" s="14">
        <v>0.5</v>
      </c>
      <c r="L234" s="8">
        <v>0.1</v>
      </c>
      <c r="M234" s="14">
        <v>0.2</v>
      </c>
      <c r="N234" s="8">
        <v>0.2</v>
      </c>
      <c r="O234" s="14">
        <v>0</v>
      </c>
      <c r="P234" s="8">
        <v>0.1</v>
      </c>
      <c r="Q234" s="14">
        <v>0.1</v>
      </c>
      <c r="R234" s="8">
        <v>256.72000000000003</v>
      </c>
      <c r="S234" s="14">
        <v>256.25</v>
      </c>
      <c r="T234" s="8">
        <v>257.75</v>
      </c>
      <c r="U234" s="14">
        <v>3.34</v>
      </c>
      <c r="V234" s="8">
        <v>3.25</v>
      </c>
      <c r="W234" s="14">
        <v>3.34</v>
      </c>
    </row>
    <row r="235" spans="2:23" x14ac:dyDescent="0.25">
      <c r="B235" s="16" t="s">
        <v>254</v>
      </c>
      <c r="C235" s="4">
        <v>0.1</v>
      </c>
      <c r="D235" s="8">
        <v>3</v>
      </c>
      <c r="E235" s="14">
        <v>0.6</v>
      </c>
      <c r="F235" s="8">
        <v>0.1</v>
      </c>
      <c r="G235" s="14">
        <v>0.4</v>
      </c>
      <c r="H235" s="8">
        <v>0.1</v>
      </c>
      <c r="I235" s="14">
        <v>0.2</v>
      </c>
      <c r="J235" s="8">
        <v>0.5</v>
      </c>
      <c r="K235" s="14">
        <v>0.6</v>
      </c>
      <c r="L235" s="8">
        <v>0.1</v>
      </c>
      <c r="M235" s="14">
        <v>0.1</v>
      </c>
      <c r="N235" s="8">
        <v>0.4</v>
      </c>
      <c r="O235" s="14">
        <v>0.1</v>
      </c>
      <c r="P235" s="8">
        <v>0.1</v>
      </c>
      <c r="Q235" s="14">
        <v>0.2</v>
      </c>
      <c r="R235" s="8">
        <v>258.19</v>
      </c>
      <c r="S235" s="14">
        <v>257.68</v>
      </c>
      <c r="T235" s="8">
        <v>259.45999999999998</v>
      </c>
      <c r="U235" s="14">
        <v>3.2</v>
      </c>
      <c r="V235" s="8">
        <v>3.12</v>
      </c>
      <c r="W235" s="14">
        <v>3.19</v>
      </c>
    </row>
    <row r="236" spans="2:23" x14ac:dyDescent="0.25">
      <c r="B236" s="16" t="s">
        <v>255</v>
      </c>
      <c r="C236" s="4">
        <v>0.2</v>
      </c>
      <c r="D236" s="8">
        <v>2.2000000000000002</v>
      </c>
      <c r="E236" s="14">
        <v>0.9</v>
      </c>
      <c r="F236" s="8">
        <v>0.2</v>
      </c>
      <c r="G236" s="14">
        <v>0.7</v>
      </c>
      <c r="H236" s="8">
        <v>0.2</v>
      </c>
      <c r="I236" s="14">
        <v>0.2</v>
      </c>
      <c r="J236" s="8">
        <v>0.6</v>
      </c>
      <c r="K236" s="14">
        <v>0.5</v>
      </c>
      <c r="L236" s="8">
        <v>0.2</v>
      </c>
      <c r="M236" s="14">
        <v>0.1</v>
      </c>
      <c r="N236" s="8">
        <v>0.4</v>
      </c>
      <c r="O236" s="14">
        <v>0.2</v>
      </c>
      <c r="P236" s="8">
        <v>0.4</v>
      </c>
      <c r="Q236" s="14">
        <v>0.2</v>
      </c>
      <c r="R236" s="8">
        <v>258.58</v>
      </c>
      <c r="S236" s="14">
        <v>258.25</v>
      </c>
      <c r="T236" s="8">
        <v>259.89</v>
      </c>
      <c r="U236" s="14">
        <v>2.84</v>
      </c>
      <c r="V236" s="8">
        <v>2.66</v>
      </c>
      <c r="W236" s="14">
        <v>2.81</v>
      </c>
    </row>
    <row r="237" spans="2:23" x14ac:dyDescent="0.25">
      <c r="B237" s="16" t="s">
        <v>256</v>
      </c>
      <c r="C237" s="4">
        <v>0.1</v>
      </c>
      <c r="D237" s="8">
        <v>2.8</v>
      </c>
      <c r="E237" s="14">
        <v>0.9</v>
      </c>
      <c r="F237" s="8">
        <v>0.1</v>
      </c>
      <c r="G237" s="14">
        <v>0.6</v>
      </c>
      <c r="H237" s="8">
        <v>0.1</v>
      </c>
      <c r="I237" s="14">
        <v>0.2</v>
      </c>
      <c r="J237" s="8">
        <v>0.6</v>
      </c>
      <c r="K237" s="14">
        <v>0.5</v>
      </c>
      <c r="L237" s="8">
        <v>0.2</v>
      </c>
      <c r="M237" s="14">
        <v>0.3</v>
      </c>
      <c r="N237" s="8">
        <v>0.5</v>
      </c>
      <c r="O237" s="14">
        <v>0.2</v>
      </c>
      <c r="P237" s="8">
        <v>0.5</v>
      </c>
      <c r="Q237" s="14">
        <v>0.3</v>
      </c>
      <c r="R237" s="8">
        <v>259.74</v>
      </c>
      <c r="S237" s="14">
        <v>258.33999999999997</v>
      </c>
      <c r="T237" s="8">
        <v>260.72000000000003</v>
      </c>
      <c r="U237" s="14">
        <v>3.26</v>
      </c>
      <c r="V237" s="8">
        <v>3.13</v>
      </c>
      <c r="W237" s="14">
        <v>3.21</v>
      </c>
    </row>
    <row r="238" spans="2:23" x14ac:dyDescent="0.25">
      <c r="B238" s="16" t="s">
        <v>257</v>
      </c>
      <c r="C238" s="4">
        <v>0.3</v>
      </c>
      <c r="D238" s="8">
        <v>2.7</v>
      </c>
      <c r="E238" s="14">
        <v>0.5</v>
      </c>
      <c r="F238" s="8">
        <v>0.2</v>
      </c>
      <c r="G238" s="14">
        <v>0.6</v>
      </c>
      <c r="H238" s="8">
        <v>0.1</v>
      </c>
      <c r="I238" s="14">
        <v>0.2</v>
      </c>
      <c r="J238" s="8">
        <v>0.7</v>
      </c>
      <c r="K238" s="14">
        <v>0.5</v>
      </c>
      <c r="L238" s="8">
        <v>0.1</v>
      </c>
      <c r="M238" s="14">
        <v>0.3</v>
      </c>
      <c r="N238" s="8">
        <v>0.5</v>
      </c>
      <c r="O238" s="14">
        <v>0.1</v>
      </c>
      <c r="P238" s="8">
        <v>0.3</v>
      </c>
      <c r="Q238" s="14">
        <v>0.4</v>
      </c>
      <c r="R238" s="8">
        <v>259.17</v>
      </c>
      <c r="S238" s="14">
        <v>258.89999999999998</v>
      </c>
      <c r="T238" s="8">
        <v>260.57</v>
      </c>
      <c r="U238" s="14">
        <v>3.1</v>
      </c>
      <c r="V238" s="8">
        <v>2.99</v>
      </c>
      <c r="W238" s="14">
        <v>3.06</v>
      </c>
    </row>
    <row r="239" spans="2:23" x14ac:dyDescent="0.25">
      <c r="B239" s="16" t="s">
        <v>258</v>
      </c>
      <c r="C239" s="4">
        <v>0.2</v>
      </c>
      <c r="D239" s="8">
        <v>2.7</v>
      </c>
      <c r="E239" s="14">
        <v>0.3</v>
      </c>
      <c r="F239" s="8">
        <v>0.1</v>
      </c>
      <c r="G239" s="14">
        <v>0.7</v>
      </c>
      <c r="H239" s="8">
        <v>0.1</v>
      </c>
      <c r="I239" s="14">
        <v>0.1</v>
      </c>
      <c r="J239" s="8">
        <v>0.5</v>
      </c>
      <c r="K239" s="14">
        <v>0.6</v>
      </c>
      <c r="L239" s="8">
        <v>0.2</v>
      </c>
      <c r="M239" s="14">
        <v>0.4</v>
      </c>
      <c r="N239" s="8">
        <v>0.5</v>
      </c>
      <c r="O239" s="14">
        <v>0.2</v>
      </c>
      <c r="P239" s="8">
        <v>0.3</v>
      </c>
      <c r="Q239" s="14">
        <v>0.2</v>
      </c>
      <c r="R239" s="8">
        <v>259.08</v>
      </c>
      <c r="S239" s="14">
        <v>258.24</v>
      </c>
      <c r="T239" s="8">
        <v>259.67</v>
      </c>
      <c r="U239" s="14">
        <v>3.13</v>
      </c>
      <c r="V239" s="8">
        <v>2.95</v>
      </c>
      <c r="W239" s="14">
        <v>3.11</v>
      </c>
    </row>
    <row r="240" spans="2:23" x14ac:dyDescent="0.25">
      <c r="B240" s="16" t="s">
        <v>259</v>
      </c>
      <c r="C240" s="4">
        <v>0.2</v>
      </c>
      <c r="D240" s="8">
        <v>2.6</v>
      </c>
      <c r="E240" s="14">
        <v>0.6</v>
      </c>
      <c r="F240" s="8">
        <v>0.2</v>
      </c>
      <c r="G240" s="14">
        <v>0.6</v>
      </c>
      <c r="H240" s="8">
        <v>0.1</v>
      </c>
      <c r="I240" s="14">
        <v>0.2</v>
      </c>
      <c r="J240" s="8">
        <v>0.4</v>
      </c>
      <c r="K240" s="14">
        <v>0.4</v>
      </c>
      <c r="L240" s="8">
        <v>0.2</v>
      </c>
      <c r="M240" s="14">
        <v>0.1</v>
      </c>
      <c r="N240" s="8">
        <v>0.2</v>
      </c>
      <c r="O240" s="14">
        <v>0.2</v>
      </c>
      <c r="P240" s="8">
        <v>0.1</v>
      </c>
      <c r="Q240" s="14">
        <v>0.1</v>
      </c>
      <c r="R240" s="8">
        <v>258.36</v>
      </c>
      <c r="S240" s="14">
        <v>258.07</v>
      </c>
      <c r="T240" s="8">
        <v>259.37</v>
      </c>
      <c r="U240" s="14">
        <v>2.86</v>
      </c>
      <c r="V240" s="8">
        <v>2.78</v>
      </c>
      <c r="W240" s="14">
        <v>2.89</v>
      </c>
    </row>
    <row r="241" spans="2:23" x14ac:dyDescent="0.25">
      <c r="B241" s="16" t="s">
        <v>260</v>
      </c>
      <c r="C241" s="4">
        <v>0.3</v>
      </c>
      <c r="D241" s="8">
        <v>2.7</v>
      </c>
      <c r="E241" s="14">
        <v>0.7</v>
      </c>
      <c r="F241" s="8">
        <v>0.1</v>
      </c>
      <c r="G241" s="14">
        <v>0.6</v>
      </c>
      <c r="H241" s="8">
        <v>0</v>
      </c>
      <c r="I241" s="14">
        <v>0.2</v>
      </c>
      <c r="J241" s="8">
        <v>0.5</v>
      </c>
      <c r="K241" s="14">
        <v>0.3</v>
      </c>
      <c r="L241" s="8">
        <v>0.2</v>
      </c>
      <c r="M241" s="14">
        <v>0.4</v>
      </c>
      <c r="N241" s="8">
        <v>0.1</v>
      </c>
      <c r="O241" s="14">
        <v>0.3</v>
      </c>
      <c r="P241" s="8">
        <v>0.4</v>
      </c>
      <c r="Q241" s="14">
        <v>0.1</v>
      </c>
      <c r="R241" s="8">
        <v>260.23</v>
      </c>
      <c r="S241" s="14">
        <v>259.48</v>
      </c>
      <c r="T241" s="8">
        <v>260.68</v>
      </c>
      <c r="U241" s="14">
        <v>3.12</v>
      </c>
      <c r="V241" s="8">
        <v>2.88</v>
      </c>
      <c r="W241" s="14">
        <v>3.03</v>
      </c>
    </row>
    <row r="242" spans="2:23" x14ac:dyDescent="0.25">
      <c r="B242" s="16" t="s">
        <v>261</v>
      </c>
      <c r="C242" s="4">
        <v>0.3</v>
      </c>
      <c r="D242" s="8">
        <v>2.4</v>
      </c>
      <c r="E242" s="14">
        <v>0.8</v>
      </c>
      <c r="F242" s="8">
        <v>0.2</v>
      </c>
      <c r="G242" s="14">
        <v>0.8</v>
      </c>
      <c r="H242" s="8">
        <v>0.1</v>
      </c>
      <c r="I242" s="14">
        <v>0</v>
      </c>
      <c r="J242" s="8">
        <v>0.6</v>
      </c>
      <c r="K242" s="14">
        <v>0.5</v>
      </c>
      <c r="L242" s="8">
        <v>0.1</v>
      </c>
      <c r="M242" s="14">
        <v>0.1</v>
      </c>
      <c r="N242" s="8">
        <v>0.5</v>
      </c>
      <c r="O242" s="14">
        <v>0.2</v>
      </c>
      <c r="P242" s="8">
        <v>0.4</v>
      </c>
      <c r="Q242" s="14">
        <v>0.4</v>
      </c>
      <c r="R242" s="8">
        <v>258.69</v>
      </c>
      <c r="S242" s="14">
        <v>257.97000000000003</v>
      </c>
      <c r="T242" s="8">
        <v>259.75</v>
      </c>
      <c r="U242" s="14">
        <v>2.7</v>
      </c>
      <c r="V242" s="8">
        <v>2.64</v>
      </c>
      <c r="W242" s="14">
        <v>2.76</v>
      </c>
    </row>
    <row r="243" spans="2:23" x14ac:dyDescent="0.25">
      <c r="B243" s="16" t="s">
        <v>262</v>
      </c>
      <c r="C243" s="4">
        <v>0.3</v>
      </c>
      <c r="D243" s="8">
        <v>2.7</v>
      </c>
      <c r="E243" s="14">
        <v>0.4</v>
      </c>
      <c r="F243" s="8">
        <v>0.2</v>
      </c>
      <c r="G243" s="14">
        <v>0.5</v>
      </c>
      <c r="H243" s="8">
        <v>0</v>
      </c>
      <c r="I243" s="14">
        <v>0.3</v>
      </c>
      <c r="J243" s="8">
        <v>0.4</v>
      </c>
      <c r="K243" s="14">
        <v>0.4</v>
      </c>
      <c r="L243" s="8">
        <v>0.2</v>
      </c>
      <c r="M243" s="14">
        <v>0.1</v>
      </c>
      <c r="N243" s="8">
        <v>0.3</v>
      </c>
      <c r="O243" s="14">
        <v>0.1</v>
      </c>
      <c r="P243" s="8">
        <v>0.2</v>
      </c>
      <c r="Q243" s="14">
        <v>0</v>
      </c>
      <c r="R243" s="8">
        <v>259.14</v>
      </c>
      <c r="S243" s="14">
        <v>259.07</v>
      </c>
      <c r="T243" s="8">
        <v>260.73</v>
      </c>
      <c r="U243" s="14">
        <v>3.09</v>
      </c>
      <c r="V243" s="8">
        <v>2.85</v>
      </c>
      <c r="W243" s="14">
        <v>3.06</v>
      </c>
    </row>
    <row r="244" spans="2:23" x14ac:dyDescent="0.25">
      <c r="B244" s="16" t="s">
        <v>263</v>
      </c>
      <c r="C244" s="4">
        <v>0.3</v>
      </c>
      <c r="D244" s="8">
        <v>2.2999999999999998</v>
      </c>
      <c r="E244" s="14">
        <v>0.8</v>
      </c>
      <c r="F244" s="8">
        <v>0.1</v>
      </c>
      <c r="G244" s="14">
        <v>0.7</v>
      </c>
      <c r="H244" s="8">
        <v>0.1</v>
      </c>
      <c r="I244" s="14">
        <v>0.1</v>
      </c>
      <c r="J244" s="8">
        <v>0.7</v>
      </c>
      <c r="K244" s="14">
        <v>0.4</v>
      </c>
      <c r="L244" s="8">
        <v>0.1</v>
      </c>
      <c r="M244" s="14">
        <v>0.3</v>
      </c>
      <c r="N244" s="8">
        <v>0.5</v>
      </c>
      <c r="O244" s="14">
        <v>0.1</v>
      </c>
      <c r="P244" s="8">
        <v>0.4</v>
      </c>
      <c r="Q244" s="14">
        <v>0.3</v>
      </c>
      <c r="R244" s="8">
        <v>259.95</v>
      </c>
      <c r="S244" s="14">
        <v>258.92</v>
      </c>
      <c r="T244" s="8">
        <v>260.72000000000003</v>
      </c>
      <c r="U244" s="14">
        <v>3.02</v>
      </c>
      <c r="V244" s="8">
        <v>2.86</v>
      </c>
      <c r="W244" s="14">
        <v>2.89</v>
      </c>
    </row>
    <row r="245" spans="2:23" x14ac:dyDescent="0.25">
      <c r="B245" s="16" t="s">
        <v>264</v>
      </c>
      <c r="C245" s="4">
        <v>0.2</v>
      </c>
      <c r="D245" s="8">
        <v>2.5</v>
      </c>
      <c r="E245" s="14">
        <v>0.7</v>
      </c>
      <c r="F245" s="8">
        <v>0.2</v>
      </c>
      <c r="G245" s="14">
        <v>0.6</v>
      </c>
      <c r="H245" s="8">
        <v>0.2</v>
      </c>
      <c r="I245" s="14">
        <v>0.2</v>
      </c>
      <c r="J245" s="8">
        <v>0.7</v>
      </c>
      <c r="K245" s="14">
        <v>0.4</v>
      </c>
      <c r="L245" s="8">
        <v>0.1</v>
      </c>
      <c r="M245" s="14">
        <v>0.3</v>
      </c>
      <c r="N245" s="8">
        <v>0.5</v>
      </c>
      <c r="O245" s="14">
        <v>0.1</v>
      </c>
      <c r="P245" s="8">
        <v>0.4</v>
      </c>
      <c r="Q245" s="14">
        <v>0.3</v>
      </c>
      <c r="R245" s="8">
        <v>258.26</v>
      </c>
      <c r="S245" s="14">
        <v>257.75</v>
      </c>
      <c r="T245" s="8">
        <v>259.67</v>
      </c>
      <c r="U245" s="14">
        <v>2.94</v>
      </c>
      <c r="V245" s="8">
        <v>2.76</v>
      </c>
      <c r="W245" s="14">
        <v>2.93</v>
      </c>
    </row>
    <row r="246" spans="2:23" x14ac:dyDescent="0.25">
      <c r="B246" s="16" t="s">
        <v>265</v>
      </c>
      <c r="C246" s="4">
        <v>0.3</v>
      </c>
      <c r="D246" s="8">
        <v>2.8</v>
      </c>
      <c r="E246" s="14">
        <v>0.5</v>
      </c>
      <c r="F246" s="8">
        <v>0.2</v>
      </c>
      <c r="G246" s="14">
        <v>0.6</v>
      </c>
      <c r="H246" s="8">
        <v>0.3</v>
      </c>
      <c r="I246" s="14">
        <v>0.2</v>
      </c>
      <c r="J246" s="8">
        <v>0.4</v>
      </c>
      <c r="K246" s="14">
        <v>0.5</v>
      </c>
      <c r="L246" s="8">
        <v>0.2</v>
      </c>
      <c r="M246" s="14">
        <v>0.1</v>
      </c>
      <c r="N246" s="8">
        <v>0.5</v>
      </c>
      <c r="O246" s="14">
        <v>0.2</v>
      </c>
      <c r="P246" s="8">
        <v>0.1</v>
      </c>
      <c r="Q246" s="14">
        <v>0.1</v>
      </c>
      <c r="R246" s="8">
        <v>258.41000000000003</v>
      </c>
      <c r="S246" s="14">
        <v>257.95999999999998</v>
      </c>
      <c r="T246" s="8">
        <v>259.58</v>
      </c>
      <c r="U246" s="14">
        <v>3.19</v>
      </c>
      <c r="V246" s="8">
        <v>3.04</v>
      </c>
      <c r="W246" s="14">
        <v>3.14</v>
      </c>
    </row>
    <row r="247" spans="2:23" x14ac:dyDescent="0.25">
      <c r="B247" s="16" t="s">
        <v>266</v>
      </c>
      <c r="C247" s="4">
        <v>0.2</v>
      </c>
      <c r="D247" s="8">
        <v>2.8</v>
      </c>
      <c r="E247" s="14">
        <v>0.4</v>
      </c>
      <c r="F247" s="8">
        <v>0.1</v>
      </c>
      <c r="G247" s="14">
        <v>0.6</v>
      </c>
      <c r="H247" s="8">
        <v>0.1</v>
      </c>
      <c r="I247" s="14">
        <v>0.2</v>
      </c>
      <c r="J247" s="8">
        <v>0.5</v>
      </c>
      <c r="K247" s="14">
        <v>0.3</v>
      </c>
      <c r="L247" s="8">
        <v>0.2</v>
      </c>
      <c r="M247" s="14">
        <v>0.3</v>
      </c>
      <c r="N247" s="8">
        <v>0.1</v>
      </c>
      <c r="O247" s="14">
        <v>0.2</v>
      </c>
      <c r="P247" s="8">
        <v>0.3</v>
      </c>
      <c r="Q247" s="14">
        <v>0.2</v>
      </c>
      <c r="R247" s="8">
        <v>257.22000000000003</v>
      </c>
      <c r="S247" s="14">
        <v>256.83999999999997</v>
      </c>
      <c r="T247" s="8">
        <v>258.62</v>
      </c>
      <c r="U247" s="14">
        <v>3.13</v>
      </c>
      <c r="V247" s="8">
        <v>2.98</v>
      </c>
      <c r="W247" s="14">
        <v>3.06</v>
      </c>
    </row>
    <row r="248" spans="2:23" x14ac:dyDescent="0.25">
      <c r="B248" s="16" t="s">
        <v>267</v>
      </c>
      <c r="C248" s="4">
        <v>0.4</v>
      </c>
      <c r="D248" s="8">
        <v>3.2</v>
      </c>
      <c r="E248" s="14">
        <v>0.6</v>
      </c>
      <c r="F248" s="8">
        <v>0.2</v>
      </c>
      <c r="G248" s="14">
        <v>0.5</v>
      </c>
      <c r="H248" s="8">
        <v>0</v>
      </c>
      <c r="I248" s="14">
        <v>0.2</v>
      </c>
      <c r="J248" s="8">
        <v>0.5</v>
      </c>
      <c r="K248" s="14">
        <v>0.5</v>
      </c>
      <c r="L248" s="8">
        <v>0.2</v>
      </c>
      <c r="M248" s="14">
        <v>0.2</v>
      </c>
      <c r="N248" s="8">
        <v>0.5</v>
      </c>
      <c r="O248" s="14">
        <v>0.2</v>
      </c>
      <c r="P248" s="8">
        <v>0.2</v>
      </c>
      <c r="Q248" s="14">
        <v>0.2</v>
      </c>
      <c r="R248" s="8">
        <v>258.33</v>
      </c>
      <c r="S248" s="14">
        <v>258.17</v>
      </c>
      <c r="T248" s="8">
        <v>259.92</v>
      </c>
      <c r="U248" s="14">
        <v>3.58</v>
      </c>
      <c r="V248" s="8">
        <v>3.5</v>
      </c>
      <c r="W248" s="14">
        <v>3.56</v>
      </c>
    </row>
    <row r="249" spans="2:23" x14ac:dyDescent="0.25">
      <c r="B249" s="16" t="s">
        <v>268</v>
      </c>
      <c r="C249" s="4">
        <v>0.3</v>
      </c>
      <c r="D249" s="8">
        <v>2.8</v>
      </c>
      <c r="E249" s="14">
        <v>0.7</v>
      </c>
      <c r="F249" s="8">
        <v>0.2</v>
      </c>
      <c r="G249" s="14">
        <v>0.7</v>
      </c>
      <c r="H249" s="8">
        <v>0.1</v>
      </c>
      <c r="I249" s="14">
        <v>0.2</v>
      </c>
      <c r="J249" s="8">
        <v>0.6</v>
      </c>
      <c r="K249" s="14">
        <v>0.4</v>
      </c>
      <c r="L249" s="8">
        <v>0.2</v>
      </c>
      <c r="M249" s="14">
        <v>0.4</v>
      </c>
      <c r="N249" s="8">
        <v>0.3</v>
      </c>
      <c r="O249" s="14">
        <v>0.1</v>
      </c>
      <c r="P249" s="8">
        <v>0.5</v>
      </c>
      <c r="Q249" s="14">
        <v>0.2</v>
      </c>
      <c r="R249" s="8">
        <v>258.14999999999998</v>
      </c>
      <c r="S249" s="14">
        <v>258.02999999999997</v>
      </c>
      <c r="T249" s="8">
        <v>259.76</v>
      </c>
      <c r="U249" s="14">
        <v>3.24</v>
      </c>
      <c r="V249" s="8">
        <v>3.11</v>
      </c>
      <c r="W249" s="14">
        <v>3.23</v>
      </c>
    </row>
    <row r="250" spans="2:23" x14ac:dyDescent="0.25">
      <c r="B250" s="16" t="s">
        <v>269</v>
      </c>
      <c r="C250" s="4">
        <v>0.2</v>
      </c>
      <c r="D250" s="8">
        <v>2.8</v>
      </c>
      <c r="E250" s="14">
        <v>0.7</v>
      </c>
      <c r="F250" s="8">
        <v>0.1</v>
      </c>
      <c r="G250" s="14">
        <v>0.7</v>
      </c>
      <c r="H250" s="8">
        <v>0.2</v>
      </c>
      <c r="I250" s="14">
        <v>0.1</v>
      </c>
      <c r="J250" s="8">
        <v>0.6</v>
      </c>
      <c r="K250" s="14">
        <v>0.4</v>
      </c>
      <c r="L250" s="8">
        <v>0</v>
      </c>
      <c r="M250" s="14">
        <v>0.3</v>
      </c>
      <c r="N250" s="8">
        <v>0.4</v>
      </c>
      <c r="O250" s="14">
        <v>0</v>
      </c>
      <c r="P250" s="8">
        <v>0.3</v>
      </c>
      <c r="Q250" s="14">
        <v>0.2</v>
      </c>
      <c r="R250" s="8">
        <v>258.98</v>
      </c>
      <c r="S250" s="14">
        <v>258.27</v>
      </c>
      <c r="T250" s="8">
        <v>259.77999999999997</v>
      </c>
      <c r="U250" s="14">
        <v>3.23</v>
      </c>
      <c r="V250" s="8">
        <v>3.01</v>
      </c>
      <c r="W250" s="14">
        <v>3.16</v>
      </c>
    </row>
    <row r="251" spans="2:23" x14ac:dyDescent="0.25">
      <c r="B251" s="16" t="s">
        <v>270</v>
      </c>
      <c r="C251" s="4">
        <v>0.3</v>
      </c>
      <c r="D251" s="8">
        <v>2.8</v>
      </c>
      <c r="E251" s="14">
        <v>0.7</v>
      </c>
      <c r="F251" s="8">
        <v>0</v>
      </c>
      <c r="G251" s="14">
        <v>0.5</v>
      </c>
      <c r="H251" s="8">
        <v>0.2</v>
      </c>
      <c r="I251" s="14">
        <v>0.1</v>
      </c>
      <c r="J251" s="8">
        <v>0.5</v>
      </c>
      <c r="K251" s="14">
        <v>0.5</v>
      </c>
      <c r="L251" s="8">
        <v>0.1</v>
      </c>
      <c r="M251" s="14">
        <v>0.3</v>
      </c>
      <c r="N251" s="8">
        <v>0.6</v>
      </c>
      <c r="O251" s="14">
        <v>0.2</v>
      </c>
      <c r="P251" s="8">
        <v>0.4</v>
      </c>
      <c r="Q251" s="14">
        <v>0.4</v>
      </c>
      <c r="R251" s="8">
        <v>258.25</v>
      </c>
      <c r="S251" s="14">
        <v>257.54000000000002</v>
      </c>
      <c r="T251" s="8">
        <v>259.14</v>
      </c>
      <c r="U251" s="14">
        <v>3.2</v>
      </c>
      <c r="V251" s="8">
        <v>3.1</v>
      </c>
      <c r="W251" s="14">
        <v>3.15</v>
      </c>
    </row>
    <row r="252" spans="2:23" x14ac:dyDescent="0.25">
      <c r="B252" s="16" t="s">
        <v>271</v>
      </c>
      <c r="C252" s="4">
        <v>0.2</v>
      </c>
      <c r="D252" s="8">
        <v>2.4</v>
      </c>
      <c r="E252" s="14">
        <v>0.6</v>
      </c>
      <c r="F252" s="8">
        <v>0.1</v>
      </c>
      <c r="G252" s="14">
        <v>0.7</v>
      </c>
      <c r="H252" s="8">
        <v>0.2</v>
      </c>
      <c r="I252" s="14">
        <v>0.2</v>
      </c>
      <c r="J252" s="8">
        <v>0.3</v>
      </c>
      <c r="K252" s="14">
        <v>0.3</v>
      </c>
      <c r="L252" s="8">
        <v>0.1</v>
      </c>
      <c r="M252" s="14">
        <v>0.1</v>
      </c>
      <c r="N252" s="8">
        <v>0.5</v>
      </c>
      <c r="O252" s="14">
        <v>0.2</v>
      </c>
      <c r="P252" s="8">
        <v>0.2</v>
      </c>
      <c r="Q252" s="14">
        <v>0.3</v>
      </c>
      <c r="R252" s="8">
        <v>257.61</v>
      </c>
      <c r="S252" s="14">
        <v>256.64</v>
      </c>
      <c r="T252" s="8">
        <v>258.64</v>
      </c>
      <c r="U252" s="14">
        <v>2.91</v>
      </c>
      <c r="V252" s="8">
        <v>2.78</v>
      </c>
      <c r="W252" s="14">
        <v>2.9</v>
      </c>
    </row>
    <row r="253" spans="2:23" x14ac:dyDescent="0.25">
      <c r="B253" s="16" t="s">
        <v>272</v>
      </c>
      <c r="C253" s="4">
        <v>0.2</v>
      </c>
      <c r="D253" s="8">
        <v>2.5</v>
      </c>
      <c r="E253" s="14">
        <v>0.5</v>
      </c>
      <c r="F253" s="8">
        <v>0.2</v>
      </c>
      <c r="G253" s="14">
        <v>0.9</v>
      </c>
      <c r="H253" s="8">
        <v>0.1</v>
      </c>
      <c r="I253" s="14">
        <v>0.2</v>
      </c>
      <c r="J253" s="8">
        <v>0.7</v>
      </c>
      <c r="K253" s="14">
        <v>0.2</v>
      </c>
      <c r="L253" s="8">
        <v>0.1</v>
      </c>
      <c r="M253" s="14">
        <v>0.3</v>
      </c>
      <c r="N253" s="8">
        <v>0.3</v>
      </c>
      <c r="O253" s="14">
        <v>0.1</v>
      </c>
      <c r="P253" s="8">
        <v>0.5</v>
      </c>
      <c r="Q253" s="14">
        <v>0.3</v>
      </c>
      <c r="R253" s="8">
        <v>257.23</v>
      </c>
      <c r="S253" s="14">
        <v>256.62</v>
      </c>
      <c r="T253" s="8">
        <v>258.11</v>
      </c>
      <c r="U253" s="14">
        <v>3.02</v>
      </c>
      <c r="V253" s="8">
        <v>2.87</v>
      </c>
      <c r="W253" s="14">
        <v>2.97</v>
      </c>
    </row>
    <row r="254" spans="2:23" x14ac:dyDescent="0.25">
      <c r="B254" s="16" t="s">
        <v>273</v>
      </c>
      <c r="C254" s="4">
        <v>0.3</v>
      </c>
      <c r="D254" s="8">
        <v>2.7</v>
      </c>
      <c r="E254" s="14">
        <v>0.4</v>
      </c>
      <c r="F254" s="8">
        <v>0.1</v>
      </c>
      <c r="G254" s="14">
        <v>0.9</v>
      </c>
      <c r="H254" s="8">
        <v>0.2</v>
      </c>
      <c r="I254" s="14">
        <v>0.1</v>
      </c>
      <c r="J254" s="8">
        <v>0.7</v>
      </c>
      <c r="K254" s="14">
        <v>0.4</v>
      </c>
      <c r="L254" s="8">
        <v>0</v>
      </c>
      <c r="M254" s="14">
        <v>0.3</v>
      </c>
      <c r="N254" s="8">
        <v>0.6</v>
      </c>
      <c r="O254" s="14">
        <v>0.1</v>
      </c>
      <c r="P254" s="8">
        <v>0.4</v>
      </c>
      <c r="Q254" s="14">
        <v>0.2</v>
      </c>
      <c r="R254" s="8">
        <v>257.97000000000003</v>
      </c>
      <c r="S254" s="14">
        <v>257.01</v>
      </c>
      <c r="T254" s="8">
        <v>258.27</v>
      </c>
      <c r="U254" s="14">
        <v>3.16</v>
      </c>
      <c r="V254" s="8">
        <v>3.18</v>
      </c>
      <c r="W254" s="14">
        <v>3.21</v>
      </c>
    </row>
    <row r="255" spans="2:23" x14ac:dyDescent="0.25">
      <c r="B255" s="16" t="s">
        <v>274</v>
      </c>
      <c r="C255" s="4">
        <v>0.2</v>
      </c>
      <c r="D255" s="8">
        <v>2.8</v>
      </c>
      <c r="E255" s="14">
        <v>0.6</v>
      </c>
      <c r="F255" s="8">
        <v>0.2</v>
      </c>
      <c r="G255" s="14">
        <v>0.8</v>
      </c>
      <c r="H255" s="8">
        <v>0.3</v>
      </c>
      <c r="I255" s="14">
        <v>0</v>
      </c>
      <c r="J255" s="8">
        <v>0.7</v>
      </c>
      <c r="K255" s="14">
        <v>0.7</v>
      </c>
      <c r="L255" s="8">
        <v>0</v>
      </c>
      <c r="M255" s="14">
        <v>0.2</v>
      </c>
      <c r="N255" s="8">
        <v>0.6</v>
      </c>
      <c r="O255" s="14">
        <v>0.1</v>
      </c>
      <c r="P255" s="8">
        <v>0.2</v>
      </c>
      <c r="Q255" s="14">
        <v>0.3</v>
      </c>
      <c r="R255" s="8">
        <v>257.25</v>
      </c>
      <c r="S255" s="14">
        <v>256.35000000000002</v>
      </c>
      <c r="T255" s="8">
        <v>257.89</v>
      </c>
      <c r="U255" s="14">
        <v>2.93</v>
      </c>
      <c r="V255" s="8">
        <v>2.82</v>
      </c>
      <c r="W255" s="14">
        <v>2.96</v>
      </c>
    </row>
    <row r="256" spans="2:23" x14ac:dyDescent="0.25">
      <c r="B256" s="16" t="s">
        <v>275</v>
      </c>
      <c r="C256" s="4">
        <v>0.2</v>
      </c>
      <c r="D256" s="8">
        <v>2.7</v>
      </c>
      <c r="E256" s="14">
        <v>0.6</v>
      </c>
      <c r="F256" s="8">
        <v>0.2</v>
      </c>
      <c r="G256" s="14">
        <v>0.7</v>
      </c>
      <c r="H256" s="8">
        <v>0.2</v>
      </c>
      <c r="I256" s="14">
        <v>0.1</v>
      </c>
      <c r="J256" s="8">
        <v>0.7</v>
      </c>
      <c r="K256" s="14">
        <v>0.6</v>
      </c>
      <c r="L256" s="8">
        <v>0.1</v>
      </c>
      <c r="M256" s="14">
        <v>0.3</v>
      </c>
      <c r="N256" s="8">
        <v>0.5</v>
      </c>
      <c r="O256" s="14">
        <v>0.1</v>
      </c>
      <c r="P256" s="8">
        <v>0.3</v>
      </c>
      <c r="Q256" s="14">
        <v>0.3</v>
      </c>
      <c r="R256" s="8">
        <v>256.92</v>
      </c>
      <c r="S256" s="14">
        <v>255.73</v>
      </c>
      <c r="T256" s="8">
        <v>257.95</v>
      </c>
      <c r="U256" s="14">
        <v>3.1</v>
      </c>
      <c r="V256" s="8">
        <v>3.03</v>
      </c>
      <c r="W256" s="14">
        <v>2.88</v>
      </c>
    </row>
    <row r="257" spans="2:23" x14ac:dyDescent="0.25">
      <c r="B257" s="16" t="s">
        <v>276</v>
      </c>
      <c r="C257" s="4">
        <v>0.3</v>
      </c>
      <c r="D257" s="8">
        <v>2.5</v>
      </c>
      <c r="E257" s="14">
        <v>0.9</v>
      </c>
      <c r="F257" s="8">
        <v>0.1</v>
      </c>
      <c r="G257" s="14">
        <v>0.8</v>
      </c>
      <c r="H257" s="8">
        <v>0.1</v>
      </c>
      <c r="I257" s="14">
        <v>0.2</v>
      </c>
      <c r="J257" s="8">
        <v>0.5</v>
      </c>
      <c r="K257" s="14">
        <v>0.4</v>
      </c>
      <c r="L257" s="8">
        <v>0.3</v>
      </c>
      <c r="M257" s="14">
        <v>0.1</v>
      </c>
      <c r="N257" s="8">
        <v>0.6</v>
      </c>
      <c r="O257" s="14">
        <v>0.3</v>
      </c>
      <c r="P257" s="8">
        <v>0.2</v>
      </c>
      <c r="Q257" s="14">
        <v>0.4</v>
      </c>
      <c r="R257" s="8">
        <v>258.06</v>
      </c>
      <c r="S257" s="14">
        <v>256.88</v>
      </c>
      <c r="T257" s="8">
        <v>258.14999999999998</v>
      </c>
      <c r="U257" s="14">
        <v>2.92</v>
      </c>
      <c r="V257" s="8">
        <v>2.86</v>
      </c>
      <c r="W257" s="14">
        <v>3.02</v>
      </c>
    </row>
    <row r="258" spans="2:23" x14ac:dyDescent="0.25">
      <c r="B258" s="16" t="s">
        <v>277</v>
      </c>
      <c r="C258" s="4">
        <v>0.3</v>
      </c>
      <c r="D258" s="8">
        <v>2.8</v>
      </c>
      <c r="E258" s="14">
        <v>0.7</v>
      </c>
      <c r="F258" s="8">
        <v>0.1</v>
      </c>
      <c r="G258" s="14">
        <v>0.7</v>
      </c>
      <c r="H258" s="8">
        <v>0.2</v>
      </c>
      <c r="I258" s="14">
        <v>0.2</v>
      </c>
      <c r="J258" s="8">
        <v>0.7</v>
      </c>
      <c r="K258" s="14">
        <v>0.6</v>
      </c>
      <c r="L258" s="8">
        <v>0.2</v>
      </c>
      <c r="M258" s="14">
        <v>0.3</v>
      </c>
      <c r="N258" s="8">
        <v>0.4</v>
      </c>
      <c r="O258" s="14">
        <v>0.3</v>
      </c>
      <c r="P258" s="8">
        <v>0.4</v>
      </c>
      <c r="Q258" s="14">
        <v>0.1</v>
      </c>
      <c r="R258" s="8">
        <v>257.89</v>
      </c>
      <c r="S258" s="14">
        <v>256.79000000000002</v>
      </c>
      <c r="T258" s="8">
        <v>258.36</v>
      </c>
      <c r="U258" s="14">
        <v>3.21</v>
      </c>
      <c r="V258" s="8">
        <v>3.1</v>
      </c>
      <c r="W258" s="14">
        <v>3.13</v>
      </c>
    </row>
    <row r="259" spans="2:23" x14ac:dyDescent="0.25">
      <c r="B259" s="16" t="s">
        <v>278</v>
      </c>
      <c r="C259" s="4">
        <v>0.3</v>
      </c>
      <c r="D259" s="8">
        <v>3</v>
      </c>
      <c r="E259" s="14">
        <v>0.9</v>
      </c>
      <c r="F259" s="8">
        <v>0.1</v>
      </c>
      <c r="G259" s="14">
        <v>0.6</v>
      </c>
      <c r="H259" s="8">
        <v>0.1</v>
      </c>
      <c r="I259" s="14">
        <v>0</v>
      </c>
      <c r="J259" s="8">
        <v>0.7</v>
      </c>
      <c r="K259" s="14">
        <v>0.3</v>
      </c>
      <c r="L259" s="8">
        <v>0.1</v>
      </c>
      <c r="M259" s="14">
        <v>0.5</v>
      </c>
      <c r="N259" s="8">
        <v>0.2</v>
      </c>
      <c r="O259" s="14">
        <v>0.1</v>
      </c>
      <c r="P259" s="8">
        <v>0.5</v>
      </c>
      <c r="Q259" s="14">
        <v>0.1</v>
      </c>
      <c r="R259" s="8">
        <v>257.27999999999997</v>
      </c>
      <c r="S259" s="14">
        <v>256.08</v>
      </c>
      <c r="T259" s="8">
        <v>257.36</v>
      </c>
      <c r="U259" s="14">
        <v>3.29</v>
      </c>
      <c r="V259" s="8">
        <v>3.27</v>
      </c>
      <c r="W259" s="14">
        <v>3.23</v>
      </c>
    </row>
    <row r="260" spans="2:23" x14ac:dyDescent="0.25">
      <c r="B260" s="16" t="s">
        <v>279</v>
      </c>
      <c r="C260" s="4">
        <v>0.3</v>
      </c>
      <c r="D260" s="8">
        <v>2.2999999999999998</v>
      </c>
      <c r="E260" s="14">
        <v>0.8</v>
      </c>
      <c r="F260" s="8">
        <v>0.3</v>
      </c>
      <c r="G260" s="14">
        <v>0.8</v>
      </c>
      <c r="H260" s="8">
        <v>0.1</v>
      </c>
      <c r="I260" s="14">
        <v>0.1</v>
      </c>
      <c r="J260" s="8">
        <v>0.7</v>
      </c>
      <c r="K260" s="14">
        <v>0.3</v>
      </c>
      <c r="L260" s="8">
        <v>0.1</v>
      </c>
      <c r="M260" s="14">
        <v>0.4</v>
      </c>
      <c r="N260" s="8">
        <v>0.2</v>
      </c>
      <c r="O260" s="14">
        <v>0.1</v>
      </c>
      <c r="P260" s="8">
        <v>0.5</v>
      </c>
      <c r="Q260" s="14">
        <v>0</v>
      </c>
      <c r="R260" s="8">
        <v>255.43</v>
      </c>
      <c r="S260" s="14">
        <v>255</v>
      </c>
      <c r="T260" s="8">
        <v>256.48</v>
      </c>
      <c r="U260" s="14">
        <v>2.86</v>
      </c>
      <c r="V260" s="8">
        <v>2.76</v>
      </c>
      <c r="W260" s="14">
        <v>2.81</v>
      </c>
    </row>
    <row r="261" spans="2:23" x14ac:dyDescent="0.25">
      <c r="B261" s="16" t="s">
        <v>280</v>
      </c>
      <c r="C261" s="4">
        <v>0.2</v>
      </c>
      <c r="D261" s="8">
        <v>2.1</v>
      </c>
      <c r="E261" s="14">
        <v>0.6</v>
      </c>
      <c r="F261" s="8">
        <v>0.2</v>
      </c>
      <c r="G261" s="14">
        <v>0.9</v>
      </c>
      <c r="H261" s="8">
        <v>0.1</v>
      </c>
      <c r="I261" s="14">
        <v>0.2</v>
      </c>
      <c r="J261" s="8">
        <v>0.7</v>
      </c>
      <c r="K261" s="14">
        <v>0.2</v>
      </c>
      <c r="L261" s="8">
        <v>0.2</v>
      </c>
      <c r="M261" s="14">
        <v>0.5</v>
      </c>
      <c r="N261" s="8">
        <v>0.2</v>
      </c>
      <c r="O261" s="14">
        <v>0.1</v>
      </c>
      <c r="P261" s="8">
        <v>0.6</v>
      </c>
      <c r="Q261" s="14">
        <v>0.1</v>
      </c>
      <c r="R261" s="8">
        <v>253.93</v>
      </c>
      <c r="S261" s="14">
        <v>253.45</v>
      </c>
      <c r="T261" s="8">
        <v>255.08</v>
      </c>
      <c r="U261" s="14">
        <v>2.56</v>
      </c>
      <c r="V261" s="8">
        <v>2.62</v>
      </c>
      <c r="W261" s="14">
        <v>2.5299999999999998</v>
      </c>
    </row>
    <row r="262" spans="2:23" x14ac:dyDescent="0.25">
      <c r="B262" s="16" t="s">
        <v>281</v>
      </c>
      <c r="C262" s="4">
        <v>0.4</v>
      </c>
      <c r="D262" s="8">
        <v>2.2999999999999998</v>
      </c>
      <c r="E262" s="14">
        <v>0.5</v>
      </c>
      <c r="F262" s="8">
        <v>0.1</v>
      </c>
      <c r="G262" s="14">
        <v>0.9</v>
      </c>
      <c r="H262" s="8">
        <v>0.1</v>
      </c>
      <c r="I262" s="14">
        <v>0.2</v>
      </c>
      <c r="J262" s="8">
        <v>0.5</v>
      </c>
      <c r="K262" s="14">
        <v>0.2</v>
      </c>
      <c r="L262" s="8">
        <v>0.2</v>
      </c>
      <c r="M262" s="14">
        <v>0.3</v>
      </c>
      <c r="N262" s="8">
        <v>0.2</v>
      </c>
      <c r="O262" s="14">
        <v>0.2</v>
      </c>
      <c r="P262" s="8">
        <v>0.3</v>
      </c>
      <c r="Q262" s="14">
        <v>0.2</v>
      </c>
      <c r="R262" s="8">
        <v>254.7</v>
      </c>
      <c r="S262" s="14">
        <v>253.5</v>
      </c>
      <c r="T262" s="8">
        <v>255.36</v>
      </c>
      <c r="U262" s="14">
        <v>2.46</v>
      </c>
      <c r="V262" s="8">
        <v>2.58</v>
      </c>
      <c r="W262" s="14">
        <v>2.61</v>
      </c>
    </row>
    <row r="263" spans="2:23" x14ac:dyDescent="0.25">
      <c r="B263" s="16" t="s">
        <v>282</v>
      </c>
      <c r="C263" s="4">
        <v>0.4</v>
      </c>
      <c r="D263" s="8">
        <v>2.2999999999999998</v>
      </c>
      <c r="E263" s="14">
        <v>0.5</v>
      </c>
      <c r="F263" s="8">
        <v>0.2</v>
      </c>
      <c r="G263" s="14">
        <v>0.8</v>
      </c>
      <c r="H263" s="8">
        <v>0.3</v>
      </c>
      <c r="I263" s="14">
        <v>0.2</v>
      </c>
      <c r="J263" s="8">
        <v>0.5</v>
      </c>
      <c r="K263" s="14">
        <v>0.4</v>
      </c>
      <c r="L263" s="8">
        <v>0.2</v>
      </c>
      <c r="M263" s="14">
        <v>0.2</v>
      </c>
      <c r="N263" s="8">
        <v>0.4</v>
      </c>
      <c r="O263" s="14">
        <v>0.2</v>
      </c>
      <c r="P263" s="8">
        <v>0.3</v>
      </c>
      <c r="Q263" s="14">
        <v>0.2</v>
      </c>
      <c r="R263" s="8">
        <v>254.64</v>
      </c>
      <c r="S263" s="14">
        <v>253.48</v>
      </c>
      <c r="T263" s="8">
        <v>255.09</v>
      </c>
      <c r="U263" s="14">
        <v>2.67</v>
      </c>
      <c r="V263" s="8">
        <v>2.64</v>
      </c>
      <c r="W263" s="14">
        <v>2.73</v>
      </c>
    </row>
    <row r="264" spans="2:23" x14ac:dyDescent="0.25">
      <c r="B264" s="16" t="s">
        <v>283</v>
      </c>
      <c r="C264" s="4">
        <v>0.2</v>
      </c>
      <c r="D264" s="8">
        <v>2</v>
      </c>
      <c r="E264" s="14">
        <v>0.7</v>
      </c>
      <c r="F264" s="8">
        <v>0.2</v>
      </c>
      <c r="G264" s="14">
        <v>0.9</v>
      </c>
      <c r="H264" s="8">
        <v>0.1</v>
      </c>
      <c r="I264" s="14">
        <v>0.2</v>
      </c>
      <c r="J264" s="8">
        <v>0.6</v>
      </c>
      <c r="K264" s="14">
        <v>0.4</v>
      </c>
      <c r="L264" s="8">
        <v>0.2</v>
      </c>
      <c r="M264" s="14">
        <v>0.3</v>
      </c>
      <c r="N264" s="8">
        <v>0.3</v>
      </c>
      <c r="O264" s="14">
        <v>0.1</v>
      </c>
      <c r="P264" s="8">
        <v>0.5</v>
      </c>
      <c r="Q264" s="14">
        <v>0.3</v>
      </c>
      <c r="R264" s="8">
        <v>253.46</v>
      </c>
      <c r="S264" s="14">
        <v>253.08</v>
      </c>
      <c r="T264" s="8">
        <v>254.55</v>
      </c>
      <c r="U264" s="14">
        <v>2.5</v>
      </c>
      <c r="V264" s="8">
        <v>2.56</v>
      </c>
      <c r="W264" s="14">
        <v>2.48</v>
      </c>
    </row>
    <row r="265" spans="2:23" x14ac:dyDescent="0.25">
      <c r="B265" s="16" t="s">
        <v>284</v>
      </c>
      <c r="C265" s="4">
        <v>0.3</v>
      </c>
      <c r="D265" s="8">
        <v>1.9</v>
      </c>
      <c r="E265" s="14">
        <v>0.7</v>
      </c>
      <c r="F265" s="8">
        <v>0.3</v>
      </c>
      <c r="G265" s="14">
        <v>0.9</v>
      </c>
      <c r="H265" s="8">
        <v>0.2</v>
      </c>
      <c r="I265" s="14">
        <v>0.2</v>
      </c>
      <c r="J265" s="8">
        <v>0.7</v>
      </c>
      <c r="K265" s="14">
        <v>0.4</v>
      </c>
      <c r="L265" s="8">
        <v>0.2</v>
      </c>
      <c r="M265" s="14">
        <v>0.3</v>
      </c>
      <c r="N265" s="8">
        <v>0.7</v>
      </c>
      <c r="O265" s="14">
        <v>0.1</v>
      </c>
      <c r="P265" s="8">
        <v>0.4</v>
      </c>
      <c r="Q265" s="14">
        <v>0.4</v>
      </c>
      <c r="R265" s="8">
        <v>255.9</v>
      </c>
      <c r="S265" s="14">
        <v>255.55</v>
      </c>
      <c r="T265" s="8">
        <v>256.70999999999998</v>
      </c>
      <c r="U265" s="14">
        <v>2.5</v>
      </c>
      <c r="V265" s="8">
        <v>2.4</v>
      </c>
      <c r="W265" s="14">
        <v>2.54</v>
      </c>
    </row>
    <row r="266" spans="2:23" x14ac:dyDescent="0.25">
      <c r="B266" s="16" t="s">
        <v>285</v>
      </c>
      <c r="C266" s="4">
        <v>0.3</v>
      </c>
      <c r="D266" s="8">
        <v>2.2999999999999998</v>
      </c>
      <c r="E266" s="14">
        <v>0.5</v>
      </c>
      <c r="F266" s="8">
        <v>0.1</v>
      </c>
      <c r="G266" s="14">
        <v>0.8</v>
      </c>
      <c r="H266" s="8">
        <v>0.2</v>
      </c>
      <c r="I266" s="14">
        <v>0.1</v>
      </c>
      <c r="J266" s="8">
        <v>0.7</v>
      </c>
      <c r="K266" s="14">
        <v>0.4</v>
      </c>
      <c r="L266" s="8">
        <v>0.1</v>
      </c>
      <c r="M266" s="14">
        <v>0.4</v>
      </c>
      <c r="N266" s="8">
        <v>0.5</v>
      </c>
      <c r="O266" s="14">
        <v>0.1</v>
      </c>
      <c r="P266" s="8">
        <v>0.6</v>
      </c>
      <c r="Q266" s="14">
        <v>0.4</v>
      </c>
      <c r="R266" s="8">
        <v>255.57</v>
      </c>
      <c r="S266" s="14">
        <v>254.89</v>
      </c>
      <c r="T266" s="8">
        <v>255.56</v>
      </c>
      <c r="U266" s="14">
        <v>2.6</v>
      </c>
      <c r="V266" s="8">
        <v>2.64</v>
      </c>
      <c r="W266" s="14">
        <v>2.71</v>
      </c>
    </row>
    <row r="267" spans="2:23" x14ac:dyDescent="0.25">
      <c r="B267" s="16" t="s">
        <v>286</v>
      </c>
      <c r="C267" s="4">
        <v>0.4</v>
      </c>
      <c r="D267" s="8">
        <v>2.1</v>
      </c>
      <c r="E267" s="14">
        <v>0.7</v>
      </c>
      <c r="F267" s="8">
        <v>0.1</v>
      </c>
      <c r="G267" s="14">
        <v>0.8</v>
      </c>
      <c r="H267" s="8">
        <v>0.2</v>
      </c>
      <c r="I267" s="14">
        <v>0.3</v>
      </c>
      <c r="J267" s="8">
        <v>0.4</v>
      </c>
      <c r="K267" s="14">
        <v>0.5</v>
      </c>
      <c r="L267" s="8">
        <v>0.1</v>
      </c>
      <c r="M267" s="14">
        <v>0.1</v>
      </c>
      <c r="N267" s="8">
        <v>0.6</v>
      </c>
      <c r="O267" s="14">
        <v>0.2</v>
      </c>
      <c r="P267" s="8">
        <v>0.1</v>
      </c>
      <c r="Q267" s="14">
        <v>0.2</v>
      </c>
      <c r="R267" s="8">
        <v>255.64</v>
      </c>
      <c r="S267" s="14">
        <v>254.45</v>
      </c>
      <c r="T267" s="8">
        <v>256.2</v>
      </c>
      <c r="U267" s="14">
        <v>2.54</v>
      </c>
      <c r="V267" s="8">
        <v>2.5099999999999998</v>
      </c>
      <c r="W267" s="14">
        <v>2.39</v>
      </c>
    </row>
    <row r="268" spans="2:23" x14ac:dyDescent="0.25">
      <c r="B268" s="16" t="s">
        <v>287</v>
      </c>
      <c r="C268" s="4">
        <v>0.2</v>
      </c>
      <c r="D268" s="8">
        <v>1.6</v>
      </c>
      <c r="E268" s="14">
        <v>0.7</v>
      </c>
      <c r="F268" s="8">
        <v>0.2</v>
      </c>
      <c r="G268" s="14">
        <v>0.9</v>
      </c>
      <c r="H268" s="8">
        <v>0.1</v>
      </c>
      <c r="I268" s="14">
        <v>0.3</v>
      </c>
      <c r="J268" s="8">
        <v>0.8</v>
      </c>
      <c r="K268" s="14">
        <v>0.3</v>
      </c>
      <c r="L268" s="8">
        <v>0.3</v>
      </c>
      <c r="M268" s="14">
        <v>0.4</v>
      </c>
      <c r="N268" s="8">
        <v>0.4</v>
      </c>
      <c r="O268" s="14">
        <v>0</v>
      </c>
      <c r="P268" s="8">
        <v>0.5</v>
      </c>
      <c r="Q268" s="14">
        <v>0.1</v>
      </c>
      <c r="R268" s="8">
        <v>256.08</v>
      </c>
      <c r="S268" s="14">
        <v>254.87</v>
      </c>
      <c r="T268" s="8">
        <v>256.54000000000002</v>
      </c>
      <c r="U268" s="14">
        <v>2.34</v>
      </c>
      <c r="V268" s="8">
        <v>2.1800000000000002</v>
      </c>
      <c r="W268" s="14">
        <v>2.2799999999999998</v>
      </c>
    </row>
    <row r="269" spans="2:23" x14ac:dyDescent="0.25">
      <c r="B269" s="16" t="s">
        <v>288</v>
      </c>
      <c r="C269" s="4">
        <v>0.2</v>
      </c>
      <c r="D269" s="8">
        <v>2</v>
      </c>
      <c r="E269" s="14">
        <v>0.8</v>
      </c>
      <c r="F269" s="8">
        <v>0.2</v>
      </c>
      <c r="G269" s="14">
        <v>0.8</v>
      </c>
      <c r="H269" s="8">
        <v>0.2</v>
      </c>
      <c r="I269" s="14">
        <v>0.1</v>
      </c>
      <c r="J269" s="8">
        <v>0.4</v>
      </c>
      <c r="K269" s="14">
        <v>0.4</v>
      </c>
      <c r="L269" s="8">
        <v>0.2</v>
      </c>
      <c r="M269" s="14">
        <v>0.2</v>
      </c>
      <c r="N269" s="8">
        <v>0.5</v>
      </c>
      <c r="O269" s="14">
        <v>0.1</v>
      </c>
      <c r="P269" s="8">
        <v>0.3</v>
      </c>
      <c r="Q269" s="14">
        <v>0.2</v>
      </c>
      <c r="R269" s="8">
        <v>255.79</v>
      </c>
      <c r="S269" s="14">
        <v>255.4</v>
      </c>
      <c r="T269" s="8">
        <v>256.45999999999998</v>
      </c>
      <c r="U269" s="14">
        <v>2.46</v>
      </c>
      <c r="V269" s="8">
        <v>2.5299999999999998</v>
      </c>
      <c r="W269" s="14">
        <v>2.36</v>
      </c>
    </row>
    <row r="270" spans="2:23" x14ac:dyDescent="0.25">
      <c r="B270" s="16" t="s">
        <v>289</v>
      </c>
      <c r="C270" s="4">
        <v>0.3</v>
      </c>
      <c r="D270" s="8">
        <v>2.1</v>
      </c>
      <c r="E270" s="14">
        <v>0.8</v>
      </c>
      <c r="F270" s="8">
        <v>0.2</v>
      </c>
      <c r="G270" s="14">
        <v>0.9</v>
      </c>
      <c r="H270" s="8">
        <v>0.4</v>
      </c>
      <c r="I270" s="14">
        <v>0.2</v>
      </c>
      <c r="J270" s="8">
        <v>0.5</v>
      </c>
      <c r="K270" s="14">
        <v>0.4</v>
      </c>
      <c r="L270" s="8">
        <v>0.1</v>
      </c>
      <c r="M270" s="14">
        <v>0.2</v>
      </c>
      <c r="N270" s="8">
        <v>0.5</v>
      </c>
      <c r="O270" s="14">
        <v>0.1</v>
      </c>
      <c r="P270" s="8">
        <v>0.4</v>
      </c>
      <c r="Q270" s="14">
        <v>0.2</v>
      </c>
      <c r="R270" s="8">
        <v>255.4</v>
      </c>
      <c r="S270" s="14">
        <v>255.19</v>
      </c>
      <c r="T270" s="8">
        <v>256.58999999999997</v>
      </c>
      <c r="U270" s="14">
        <v>2.66</v>
      </c>
      <c r="V270" s="8">
        <v>2.61</v>
      </c>
      <c r="W270" s="14">
        <v>2.61</v>
      </c>
    </row>
    <row r="271" spans="2:23" x14ac:dyDescent="0.25">
      <c r="B271" s="16" t="s">
        <v>290</v>
      </c>
      <c r="C271" s="4">
        <v>0.2</v>
      </c>
      <c r="D271" s="8">
        <v>2.4</v>
      </c>
      <c r="E271" s="14">
        <v>0.6</v>
      </c>
      <c r="F271" s="8">
        <v>0.1</v>
      </c>
      <c r="G271" s="14">
        <v>0.7</v>
      </c>
      <c r="H271" s="8">
        <v>0.1</v>
      </c>
      <c r="I271" s="14">
        <v>0.1</v>
      </c>
      <c r="J271" s="8">
        <v>0.5</v>
      </c>
      <c r="K271" s="14">
        <v>0.4</v>
      </c>
      <c r="L271" s="8">
        <v>0</v>
      </c>
      <c r="M271" s="14">
        <v>0.3</v>
      </c>
      <c r="N271" s="8">
        <v>0.2</v>
      </c>
      <c r="O271" s="14">
        <v>0.1</v>
      </c>
      <c r="P271" s="8">
        <v>0.3</v>
      </c>
      <c r="Q271" s="14">
        <v>0.1</v>
      </c>
      <c r="R271" s="8">
        <v>255.27</v>
      </c>
      <c r="S271" s="14">
        <v>254.98</v>
      </c>
      <c r="T271" s="8">
        <v>256.27999999999997</v>
      </c>
      <c r="U271" s="14">
        <v>2.83</v>
      </c>
      <c r="V271" s="8">
        <v>2.78</v>
      </c>
      <c r="W271" s="14">
        <v>2.78</v>
      </c>
    </row>
    <row r="272" spans="2:23" x14ac:dyDescent="0.25">
      <c r="B272" s="16" t="s">
        <v>291</v>
      </c>
      <c r="C272" s="4">
        <v>0.1</v>
      </c>
      <c r="D272" s="8">
        <v>2.4</v>
      </c>
      <c r="E272" s="14">
        <v>0.4</v>
      </c>
      <c r="F272" s="8">
        <v>0.2</v>
      </c>
      <c r="G272" s="14">
        <v>0.8</v>
      </c>
      <c r="H272" s="8">
        <v>0.3</v>
      </c>
      <c r="I272" s="14">
        <v>0.2</v>
      </c>
      <c r="J272" s="8">
        <v>0.4</v>
      </c>
      <c r="K272" s="14">
        <v>0.5</v>
      </c>
      <c r="L272" s="8">
        <v>0.2</v>
      </c>
      <c r="M272" s="14">
        <v>0.1</v>
      </c>
      <c r="N272" s="8">
        <v>0.5</v>
      </c>
      <c r="O272" s="14">
        <v>0.1</v>
      </c>
      <c r="P272" s="8">
        <v>0.2</v>
      </c>
      <c r="Q272" s="14">
        <v>0.3</v>
      </c>
      <c r="R272" s="8">
        <v>255.13</v>
      </c>
      <c r="S272" s="14">
        <v>254.81</v>
      </c>
      <c r="T272" s="8">
        <v>256.25</v>
      </c>
      <c r="U272" s="14">
        <v>2.7</v>
      </c>
      <c r="V272" s="8">
        <v>2.75</v>
      </c>
      <c r="W272" s="14">
        <v>2.7</v>
      </c>
    </row>
    <row r="273" spans="2:23" x14ac:dyDescent="0.25">
      <c r="B273" s="16" t="s">
        <v>292</v>
      </c>
      <c r="C273" s="4">
        <v>0.2</v>
      </c>
      <c r="D273" s="8">
        <v>2.2000000000000002</v>
      </c>
      <c r="E273" s="14">
        <v>0.7</v>
      </c>
      <c r="F273" s="8">
        <v>0.1</v>
      </c>
      <c r="G273" s="14">
        <v>0.9</v>
      </c>
      <c r="H273" s="8">
        <v>0.3</v>
      </c>
      <c r="I273" s="14">
        <v>0.1</v>
      </c>
      <c r="J273" s="8">
        <v>0.5</v>
      </c>
      <c r="K273" s="14">
        <v>0.4</v>
      </c>
      <c r="L273" s="8">
        <v>0.1</v>
      </c>
      <c r="M273" s="14">
        <v>0.3</v>
      </c>
      <c r="N273" s="8">
        <v>0.6</v>
      </c>
      <c r="O273" s="14">
        <v>0.1</v>
      </c>
      <c r="P273" s="8">
        <v>0.3</v>
      </c>
      <c r="Q273" s="14">
        <v>0.3</v>
      </c>
      <c r="R273" s="8">
        <v>255.96</v>
      </c>
      <c r="S273" s="14">
        <v>255.02</v>
      </c>
      <c r="T273" s="8">
        <v>256.18</v>
      </c>
      <c r="U273" s="14">
        <v>2.71</v>
      </c>
      <c r="V273" s="8">
        <v>2.73</v>
      </c>
      <c r="W273" s="14">
        <v>2.9</v>
      </c>
    </row>
    <row r="274" spans="2:23" x14ac:dyDescent="0.25">
      <c r="B274" s="16" t="s">
        <v>293</v>
      </c>
      <c r="C274" s="4">
        <v>0.1</v>
      </c>
      <c r="D274" s="8">
        <v>2.1</v>
      </c>
      <c r="E274" s="14">
        <v>0.8</v>
      </c>
      <c r="F274" s="8">
        <v>0.2</v>
      </c>
      <c r="G274" s="14">
        <v>1</v>
      </c>
      <c r="H274" s="8">
        <v>0.1</v>
      </c>
      <c r="I274" s="14">
        <v>0.2</v>
      </c>
      <c r="J274" s="8">
        <v>0.6</v>
      </c>
      <c r="K274" s="14">
        <v>0.1</v>
      </c>
      <c r="L274" s="8">
        <v>0.2</v>
      </c>
      <c r="M274" s="14">
        <v>0.3</v>
      </c>
      <c r="N274" s="8">
        <v>0.3</v>
      </c>
      <c r="O274" s="14">
        <v>0.1</v>
      </c>
      <c r="P274" s="8">
        <v>0.4</v>
      </c>
      <c r="Q274" s="14">
        <v>0.2</v>
      </c>
      <c r="R274" s="8">
        <v>254.57</v>
      </c>
      <c r="S274" s="14">
        <v>253.68</v>
      </c>
      <c r="T274" s="8">
        <v>255.42</v>
      </c>
      <c r="U274" s="14">
        <v>2.57</v>
      </c>
      <c r="V274" s="8">
        <v>2.57</v>
      </c>
      <c r="W274" s="14">
        <v>2.59</v>
      </c>
    </row>
    <row r="275" spans="2:23" x14ac:dyDescent="0.25">
      <c r="B275" s="16" t="s">
        <v>294</v>
      </c>
      <c r="C275" s="4">
        <v>0.2</v>
      </c>
      <c r="D275" s="8">
        <v>2.6</v>
      </c>
      <c r="E275" s="14">
        <v>0.7</v>
      </c>
      <c r="F275" s="8">
        <v>0.1</v>
      </c>
      <c r="G275" s="14">
        <v>0.8</v>
      </c>
      <c r="H275" s="8">
        <v>0</v>
      </c>
      <c r="I275" s="14">
        <v>0.2</v>
      </c>
      <c r="J275" s="8">
        <v>0.5</v>
      </c>
      <c r="K275" s="14">
        <v>0.2</v>
      </c>
      <c r="L275" s="8">
        <v>0.3</v>
      </c>
      <c r="M275" s="14">
        <v>0.4</v>
      </c>
      <c r="N275" s="8">
        <v>0.1</v>
      </c>
      <c r="O275" s="14">
        <v>0.3</v>
      </c>
      <c r="P275" s="8">
        <v>0.4</v>
      </c>
      <c r="Q275" s="14">
        <v>0.1</v>
      </c>
      <c r="R275" s="8">
        <v>254.27</v>
      </c>
      <c r="S275" s="14">
        <v>253.51</v>
      </c>
      <c r="T275" s="8">
        <v>254.44</v>
      </c>
      <c r="U275" s="14">
        <v>2.84</v>
      </c>
      <c r="V275" s="8">
        <v>2.86</v>
      </c>
      <c r="W275" s="14">
        <v>2.83</v>
      </c>
    </row>
    <row r="276" spans="2:23" x14ac:dyDescent="0.25">
      <c r="B276" s="16" t="s">
        <v>295</v>
      </c>
      <c r="C276" s="4">
        <v>0.2</v>
      </c>
      <c r="D276" s="8">
        <v>2.5</v>
      </c>
      <c r="E276" s="14">
        <v>0.7</v>
      </c>
      <c r="F276" s="8">
        <v>0.1</v>
      </c>
      <c r="G276" s="14">
        <v>0.9</v>
      </c>
      <c r="H276" s="8">
        <v>0.1</v>
      </c>
      <c r="I276" s="14">
        <v>0</v>
      </c>
      <c r="J276" s="8">
        <v>0.5</v>
      </c>
      <c r="K276" s="14">
        <v>0.2</v>
      </c>
      <c r="L276" s="8">
        <v>0.1</v>
      </c>
      <c r="M276" s="14">
        <v>0.4</v>
      </c>
      <c r="N276" s="8">
        <v>0.2</v>
      </c>
      <c r="O276" s="14">
        <v>0.1</v>
      </c>
      <c r="P276" s="8">
        <v>0.3</v>
      </c>
      <c r="Q276" s="14">
        <v>0.2</v>
      </c>
      <c r="R276" s="8">
        <v>253.72</v>
      </c>
      <c r="S276" s="14">
        <v>253.04</v>
      </c>
      <c r="T276" s="8">
        <v>254.06</v>
      </c>
      <c r="U276" s="14">
        <v>2.75</v>
      </c>
      <c r="V276" s="8">
        <v>2.73</v>
      </c>
      <c r="W276" s="14">
        <v>2.95</v>
      </c>
    </row>
    <row r="277" spans="2:23" x14ac:dyDescent="0.25">
      <c r="B277" s="16" t="s">
        <v>296</v>
      </c>
      <c r="C277" s="4">
        <v>0.2</v>
      </c>
      <c r="D277" s="8">
        <v>2.6</v>
      </c>
      <c r="E277" s="14">
        <v>0.5</v>
      </c>
      <c r="F277" s="8">
        <v>0.3</v>
      </c>
      <c r="G277" s="14">
        <v>0.8</v>
      </c>
      <c r="H277" s="8">
        <v>0.2</v>
      </c>
      <c r="I277" s="14">
        <v>0.1</v>
      </c>
      <c r="J277" s="8">
        <v>0.4</v>
      </c>
      <c r="K277" s="14">
        <v>0.4</v>
      </c>
      <c r="L277" s="8">
        <v>0.2</v>
      </c>
      <c r="M277" s="14">
        <v>0.2</v>
      </c>
      <c r="N277" s="8">
        <v>0.5</v>
      </c>
      <c r="O277" s="14">
        <v>0.2</v>
      </c>
      <c r="P277" s="8">
        <v>0.3</v>
      </c>
      <c r="Q277" s="14">
        <v>0.3</v>
      </c>
      <c r="R277" s="8">
        <v>253.11</v>
      </c>
      <c r="S277" s="14">
        <v>252.96</v>
      </c>
      <c r="T277" s="8">
        <v>254.18</v>
      </c>
      <c r="U277" s="14">
        <v>2.85</v>
      </c>
      <c r="V277" s="8">
        <v>2.82</v>
      </c>
      <c r="W277" s="14">
        <v>2.75</v>
      </c>
    </row>
    <row r="278" spans="2:23" x14ac:dyDescent="0.25">
      <c r="B278" s="16" t="s">
        <v>297</v>
      </c>
      <c r="C278" s="4">
        <v>0.2</v>
      </c>
      <c r="D278" s="8">
        <v>2.4</v>
      </c>
      <c r="E278" s="14">
        <v>0.6</v>
      </c>
      <c r="F278" s="8">
        <v>0.3</v>
      </c>
      <c r="G278" s="14">
        <v>0.7</v>
      </c>
      <c r="H278" s="8">
        <v>0.1</v>
      </c>
      <c r="I278" s="14">
        <v>0.2</v>
      </c>
      <c r="J278" s="8">
        <v>0.3</v>
      </c>
      <c r="K278" s="14">
        <v>0.5</v>
      </c>
      <c r="L278" s="8">
        <v>0.3</v>
      </c>
      <c r="M278" s="14">
        <v>0.2</v>
      </c>
      <c r="N278" s="8">
        <v>0.2</v>
      </c>
      <c r="O278" s="14">
        <v>0.2</v>
      </c>
      <c r="P278" s="8">
        <v>0.2</v>
      </c>
      <c r="Q278" s="14">
        <v>0.1</v>
      </c>
      <c r="R278" s="8">
        <v>251.89</v>
      </c>
      <c r="S278" s="14">
        <v>251.62</v>
      </c>
      <c r="T278" s="8">
        <v>253</v>
      </c>
      <c r="U278" s="14">
        <v>2.76</v>
      </c>
      <c r="V278" s="8">
        <v>2.6</v>
      </c>
      <c r="W278" s="14">
        <v>2.85</v>
      </c>
    </row>
    <row r="279" spans="2:23" x14ac:dyDescent="0.25">
      <c r="B279" s="16" t="s">
        <v>298</v>
      </c>
      <c r="C279" s="4">
        <v>0.2</v>
      </c>
      <c r="D279" s="8">
        <v>2.1</v>
      </c>
      <c r="E279" s="14">
        <v>0.6</v>
      </c>
      <c r="F279" s="8">
        <v>0.1</v>
      </c>
      <c r="G279" s="14">
        <v>0.7</v>
      </c>
      <c r="H279" s="8">
        <v>0</v>
      </c>
      <c r="I279" s="14">
        <v>0.1</v>
      </c>
      <c r="J279" s="8">
        <v>0.6</v>
      </c>
      <c r="K279" s="14">
        <v>0.3</v>
      </c>
      <c r="L279" s="8">
        <v>0.1</v>
      </c>
      <c r="M279" s="14">
        <v>0.4</v>
      </c>
      <c r="N279" s="8">
        <v>0.3</v>
      </c>
      <c r="O279" s="14">
        <v>0.1</v>
      </c>
      <c r="P279" s="8">
        <v>0.5</v>
      </c>
      <c r="Q279" s="14">
        <v>0.2</v>
      </c>
      <c r="R279" s="8">
        <v>252.67</v>
      </c>
      <c r="S279" s="14">
        <v>252.1</v>
      </c>
      <c r="T279" s="8">
        <v>253.14</v>
      </c>
      <c r="U279" s="14">
        <v>2.7</v>
      </c>
      <c r="V279" s="8">
        <v>2.57</v>
      </c>
      <c r="W279" s="14">
        <v>2.66</v>
      </c>
    </row>
    <row r="280" spans="2:23" x14ac:dyDescent="0.25">
      <c r="B280" s="16" t="s">
        <v>299</v>
      </c>
      <c r="C280" s="4">
        <v>0.3</v>
      </c>
      <c r="D280" s="8">
        <v>2.8</v>
      </c>
      <c r="E280" s="14">
        <v>0.3</v>
      </c>
      <c r="F280" s="8">
        <v>0.1</v>
      </c>
      <c r="G280" s="14">
        <v>0.7</v>
      </c>
      <c r="H280" s="8">
        <v>0.1</v>
      </c>
      <c r="I280" s="14">
        <v>0.1</v>
      </c>
      <c r="J280" s="8">
        <v>0.4</v>
      </c>
      <c r="K280" s="14">
        <v>0.5</v>
      </c>
      <c r="L280" s="8">
        <v>0.2</v>
      </c>
      <c r="M280" s="14">
        <v>0.2</v>
      </c>
      <c r="N280" s="8">
        <v>0.4</v>
      </c>
      <c r="O280" s="14">
        <v>0.2</v>
      </c>
      <c r="P280" s="8">
        <v>0.1</v>
      </c>
      <c r="Q280" s="14">
        <v>0.2</v>
      </c>
      <c r="R280" s="8">
        <v>252.26</v>
      </c>
      <c r="S280" s="14">
        <v>251.21</v>
      </c>
      <c r="T280" s="8">
        <v>252.9</v>
      </c>
      <c r="U280" s="14">
        <v>3.05</v>
      </c>
      <c r="V280" s="8">
        <v>3.09</v>
      </c>
      <c r="W280" s="14">
        <v>2.94</v>
      </c>
    </row>
    <row r="281" spans="2:23" x14ac:dyDescent="0.25">
      <c r="B281" s="16" t="s">
        <v>300</v>
      </c>
      <c r="C281" s="4">
        <v>0.2</v>
      </c>
      <c r="D281" s="8">
        <v>2</v>
      </c>
      <c r="E281" s="14">
        <v>0.8</v>
      </c>
      <c r="F281" s="8">
        <v>0.1</v>
      </c>
      <c r="G281" s="14">
        <v>0.9</v>
      </c>
      <c r="H281" s="8">
        <v>0.3</v>
      </c>
      <c r="I281" s="14">
        <v>0.1</v>
      </c>
      <c r="J281" s="8">
        <v>0.5</v>
      </c>
      <c r="K281" s="14">
        <v>0.6</v>
      </c>
      <c r="L281" s="8">
        <v>0</v>
      </c>
      <c r="M281" s="14">
        <v>0.4</v>
      </c>
      <c r="N281" s="8">
        <v>0.6</v>
      </c>
      <c r="O281" s="14">
        <v>0</v>
      </c>
      <c r="P281" s="8">
        <v>0.4</v>
      </c>
      <c r="Q281" s="14">
        <v>0.4</v>
      </c>
      <c r="R281" s="8">
        <v>253.19</v>
      </c>
      <c r="S281" s="14">
        <v>252.4</v>
      </c>
      <c r="T281" s="8">
        <v>253.48</v>
      </c>
      <c r="U281" s="14">
        <v>2.46</v>
      </c>
      <c r="V281" s="8">
        <v>2.5499999999999998</v>
      </c>
      <c r="W281" s="14">
        <v>2.5299999999999998</v>
      </c>
    </row>
    <row r="282" spans="2:23" x14ac:dyDescent="0.25">
      <c r="B282" s="16" t="s">
        <v>301</v>
      </c>
      <c r="C282" s="4">
        <v>0.3</v>
      </c>
      <c r="D282" s="8">
        <v>2.2999999999999998</v>
      </c>
      <c r="E282" s="14">
        <v>0.6</v>
      </c>
      <c r="F282" s="8">
        <v>0.2</v>
      </c>
      <c r="G282" s="14">
        <v>0.7</v>
      </c>
      <c r="H282" s="8">
        <v>0.2</v>
      </c>
      <c r="I282" s="14">
        <v>0.2</v>
      </c>
      <c r="J282" s="8">
        <v>0.6</v>
      </c>
      <c r="K282" s="14">
        <v>0.4</v>
      </c>
      <c r="L282" s="8">
        <v>0.3</v>
      </c>
      <c r="M282" s="14">
        <v>0.3</v>
      </c>
      <c r="N282" s="8">
        <v>0.3</v>
      </c>
      <c r="O282" s="14">
        <v>0.2</v>
      </c>
      <c r="P282" s="8">
        <v>0.4</v>
      </c>
      <c r="Q282" s="14">
        <v>0.3</v>
      </c>
      <c r="R282" s="8">
        <v>252.45</v>
      </c>
      <c r="S282" s="14">
        <v>251.68</v>
      </c>
      <c r="T282" s="8">
        <v>253.34</v>
      </c>
      <c r="U282" s="14">
        <v>2.77</v>
      </c>
      <c r="V282" s="8">
        <v>2.7</v>
      </c>
      <c r="W282" s="14">
        <v>2.58</v>
      </c>
    </row>
    <row r="283" spans="2:23" x14ac:dyDescent="0.25">
      <c r="B283" s="16" t="s">
        <v>304</v>
      </c>
      <c r="C283" s="4">
        <v>0.2</v>
      </c>
      <c r="D283" s="8">
        <v>2.8</v>
      </c>
      <c r="E283" s="14">
        <v>0.4</v>
      </c>
      <c r="F283" s="8">
        <v>0.2</v>
      </c>
      <c r="G283" s="14">
        <v>0.7</v>
      </c>
      <c r="H283" s="8">
        <v>0.4</v>
      </c>
      <c r="I283" s="14">
        <v>0.2</v>
      </c>
      <c r="J283" s="8">
        <v>0.4</v>
      </c>
      <c r="K283" s="14">
        <v>0.6</v>
      </c>
      <c r="L283" s="8">
        <v>0.2</v>
      </c>
      <c r="M283" s="14">
        <v>0.3</v>
      </c>
      <c r="N283" s="8">
        <v>0.7</v>
      </c>
      <c r="O283" s="14">
        <v>0.2</v>
      </c>
      <c r="P283" s="8">
        <v>0.2</v>
      </c>
      <c r="Q283" s="14">
        <v>0.5</v>
      </c>
      <c r="R283" s="8">
        <v>252.68</v>
      </c>
      <c r="S283" s="14">
        <v>251.8</v>
      </c>
      <c r="T283" s="8">
        <v>253.78</v>
      </c>
      <c r="U283" s="14">
        <v>3.06</v>
      </c>
      <c r="V283" s="8">
        <v>3.16</v>
      </c>
      <c r="W283" s="14">
        <v>3.03</v>
      </c>
    </row>
    <row r="284" spans="2:23" x14ac:dyDescent="0.25">
      <c r="B284" s="16" t="s">
        <v>305</v>
      </c>
      <c r="C284" s="4">
        <v>0.4</v>
      </c>
      <c r="D284" s="8">
        <v>2.2999999999999998</v>
      </c>
      <c r="E284" s="14">
        <v>0.7</v>
      </c>
      <c r="F284" s="8">
        <v>0</v>
      </c>
      <c r="G284" s="14">
        <v>0.8</v>
      </c>
      <c r="H284" s="8">
        <v>0.3</v>
      </c>
      <c r="I284" s="14">
        <v>0.1</v>
      </c>
      <c r="J284" s="8">
        <v>0.4</v>
      </c>
      <c r="K284" s="14">
        <v>0.5</v>
      </c>
      <c r="L284" s="8">
        <v>0.1</v>
      </c>
      <c r="M284" s="14">
        <v>0.2</v>
      </c>
      <c r="N284" s="8">
        <v>0.5</v>
      </c>
      <c r="O284" s="14">
        <v>0.1</v>
      </c>
      <c r="P284" s="8">
        <v>0.3</v>
      </c>
      <c r="Q284" s="14">
        <v>0.3</v>
      </c>
      <c r="R284" s="8">
        <v>252.13</v>
      </c>
      <c r="S284" s="14">
        <v>251.18</v>
      </c>
      <c r="T284" s="8">
        <v>252.9</v>
      </c>
      <c r="U284" s="14">
        <v>2.68</v>
      </c>
      <c r="V284" s="8">
        <v>2.67</v>
      </c>
      <c r="W284" s="14">
        <v>2.69</v>
      </c>
    </row>
    <row r="285" spans="2:23" x14ac:dyDescent="0.25">
      <c r="B285" s="16" t="s">
        <v>306</v>
      </c>
      <c r="C285" s="4">
        <v>0.2</v>
      </c>
      <c r="D285" s="8">
        <v>2.2999999999999998</v>
      </c>
      <c r="E285" s="14">
        <v>0.7</v>
      </c>
      <c r="F285" s="8">
        <v>0.1</v>
      </c>
      <c r="G285" s="14">
        <v>0.8</v>
      </c>
      <c r="H285" s="8">
        <v>0.3</v>
      </c>
      <c r="I285" s="14">
        <v>0.1</v>
      </c>
      <c r="J285" s="8">
        <v>0.6</v>
      </c>
      <c r="K285" s="14">
        <v>0.4</v>
      </c>
      <c r="L285" s="8">
        <v>0</v>
      </c>
      <c r="M285" s="14">
        <v>0.4</v>
      </c>
      <c r="N285" s="8">
        <v>0.4</v>
      </c>
      <c r="O285" s="14">
        <v>0.1</v>
      </c>
      <c r="P285" s="8">
        <v>0.3</v>
      </c>
      <c r="Q285" s="14">
        <v>0.3</v>
      </c>
      <c r="R285" s="8">
        <v>252.59</v>
      </c>
      <c r="S285" s="14">
        <v>252.07</v>
      </c>
      <c r="T285" s="8">
        <v>253.25</v>
      </c>
      <c r="U285" s="14">
        <v>2.81</v>
      </c>
      <c r="V285" s="8">
        <v>2.88</v>
      </c>
      <c r="W285" s="14">
        <v>2.76</v>
      </c>
    </row>
    <row r="286" spans="2:23" x14ac:dyDescent="0.25">
      <c r="B286" s="16" t="s">
        <v>307</v>
      </c>
      <c r="C286" s="4">
        <v>0.3</v>
      </c>
      <c r="D286" s="8">
        <v>2.5</v>
      </c>
      <c r="E286" s="14">
        <v>0.6</v>
      </c>
      <c r="F286" s="8">
        <v>0</v>
      </c>
      <c r="G286" s="14">
        <v>0.8</v>
      </c>
      <c r="H286" s="8">
        <v>0.3</v>
      </c>
      <c r="I286" s="14">
        <v>0.1</v>
      </c>
      <c r="J286" s="8">
        <v>0.5</v>
      </c>
      <c r="K286" s="14">
        <v>0.4</v>
      </c>
      <c r="L286" s="8">
        <v>0.1</v>
      </c>
      <c r="M286" s="14">
        <v>0.2</v>
      </c>
      <c r="N286" s="8">
        <v>0.5</v>
      </c>
      <c r="O286" s="14">
        <v>0.1</v>
      </c>
      <c r="P286" s="8">
        <v>0.3</v>
      </c>
      <c r="Q286" s="14">
        <v>0.2</v>
      </c>
      <c r="R286" s="8">
        <v>253.1</v>
      </c>
      <c r="S286" s="14">
        <v>252.18</v>
      </c>
      <c r="T286" s="8">
        <v>253.87</v>
      </c>
      <c r="U286" s="14">
        <v>2.8</v>
      </c>
      <c r="V286" s="8">
        <v>2.85</v>
      </c>
      <c r="W286" s="14">
        <v>2.8</v>
      </c>
    </row>
    <row r="287" spans="2:23" x14ac:dyDescent="0.25">
      <c r="B287" s="16" t="s">
        <v>308</v>
      </c>
      <c r="C287" s="4">
        <v>0.4</v>
      </c>
      <c r="D287" s="8">
        <v>2.8</v>
      </c>
      <c r="E287" s="14">
        <v>0.7</v>
      </c>
      <c r="F287" s="8">
        <v>0.3</v>
      </c>
      <c r="G287" s="14">
        <v>0.7</v>
      </c>
      <c r="H287" s="8">
        <v>0.1</v>
      </c>
      <c r="I287" s="14">
        <v>0.3</v>
      </c>
      <c r="J287" s="8">
        <v>0.4</v>
      </c>
      <c r="K287" s="14">
        <v>0.4</v>
      </c>
      <c r="L287" s="8">
        <v>0.2</v>
      </c>
      <c r="M287" s="14">
        <v>0.2</v>
      </c>
      <c r="N287" s="8">
        <v>0.2</v>
      </c>
      <c r="O287" s="14">
        <v>0.1</v>
      </c>
      <c r="P287" s="8">
        <v>0.4</v>
      </c>
      <c r="Q287" s="14">
        <v>0.2</v>
      </c>
      <c r="R287" s="8">
        <v>253.68</v>
      </c>
      <c r="S287" s="14">
        <v>252.5</v>
      </c>
      <c r="T287" s="8">
        <v>254.26</v>
      </c>
      <c r="U287" s="14">
        <v>2.91</v>
      </c>
      <c r="V287" s="8">
        <v>2.94</v>
      </c>
      <c r="W287" s="14">
        <v>3.02</v>
      </c>
    </row>
    <row r="288" spans="2:23" x14ac:dyDescent="0.25">
      <c r="B288" s="16" t="s">
        <v>309</v>
      </c>
      <c r="C288" s="4">
        <v>0.3</v>
      </c>
      <c r="D288" s="8">
        <v>2.8</v>
      </c>
      <c r="E288" s="14">
        <v>0.7</v>
      </c>
      <c r="F288" s="8">
        <v>0.1</v>
      </c>
      <c r="G288" s="14">
        <v>0.6</v>
      </c>
      <c r="H288" s="8">
        <v>0.3</v>
      </c>
      <c r="I288" s="14">
        <v>0.2</v>
      </c>
      <c r="J288" s="8">
        <v>0.4</v>
      </c>
      <c r="K288" s="14">
        <v>0.5</v>
      </c>
      <c r="L288" s="8">
        <v>0.1</v>
      </c>
      <c r="M288" s="14">
        <v>0.2</v>
      </c>
      <c r="N288" s="8">
        <v>0.6</v>
      </c>
      <c r="O288" s="14">
        <v>0.1</v>
      </c>
      <c r="P288" s="8">
        <v>0.3</v>
      </c>
      <c r="Q288" s="14">
        <v>0.4</v>
      </c>
      <c r="R288" s="8">
        <v>253.16</v>
      </c>
      <c r="S288" s="14">
        <v>252.32</v>
      </c>
      <c r="T288" s="8">
        <v>253.83</v>
      </c>
      <c r="U288" s="14">
        <v>3.05</v>
      </c>
      <c r="V288" s="8">
        <v>3.03</v>
      </c>
      <c r="W288" s="14">
        <v>3.03</v>
      </c>
    </row>
    <row r="289" spans="2:23" x14ac:dyDescent="0.25">
      <c r="B289" s="16" t="s">
        <v>310</v>
      </c>
      <c r="C289" s="4">
        <v>0.2</v>
      </c>
      <c r="D289" s="8">
        <v>2.8</v>
      </c>
      <c r="E289" s="14">
        <v>0.5</v>
      </c>
      <c r="F289" s="8">
        <v>0.3</v>
      </c>
      <c r="G289" s="14">
        <v>0.9</v>
      </c>
      <c r="H289" s="8">
        <v>0.3</v>
      </c>
      <c r="I289" s="14">
        <v>0.2</v>
      </c>
      <c r="J289" s="8">
        <v>0.5</v>
      </c>
      <c r="K289" s="14">
        <v>0.6</v>
      </c>
      <c r="L289" s="8">
        <v>0.3</v>
      </c>
      <c r="M289" s="14">
        <v>0.3</v>
      </c>
      <c r="N289" s="8">
        <v>0.5</v>
      </c>
      <c r="O289" s="14">
        <v>0.2</v>
      </c>
      <c r="P289" s="8">
        <v>0.3</v>
      </c>
      <c r="Q289" s="14">
        <v>0.3</v>
      </c>
      <c r="R289" s="8">
        <v>253.41</v>
      </c>
      <c r="S289" s="14">
        <v>253.31</v>
      </c>
      <c r="T289" s="8">
        <v>254.72</v>
      </c>
      <c r="U289" s="14">
        <v>3.13</v>
      </c>
      <c r="V289" s="8">
        <v>3.13</v>
      </c>
      <c r="W289" s="14">
        <v>3.12</v>
      </c>
    </row>
    <row r="290" spans="2:23" x14ac:dyDescent="0.25">
      <c r="B290" s="16" t="s">
        <v>311</v>
      </c>
      <c r="C290" s="4">
        <v>0.3</v>
      </c>
      <c r="D290" s="8">
        <v>2.5</v>
      </c>
      <c r="E290" s="14">
        <v>0.5</v>
      </c>
      <c r="F290" s="8">
        <v>0.2</v>
      </c>
      <c r="G290" s="14">
        <v>1.1000000000000001</v>
      </c>
      <c r="H290" s="8">
        <v>0.4</v>
      </c>
      <c r="I290" s="14">
        <v>0.3</v>
      </c>
      <c r="J290" s="8">
        <v>0.5</v>
      </c>
      <c r="K290" s="14">
        <v>0.6</v>
      </c>
      <c r="L290" s="8">
        <v>0.3</v>
      </c>
      <c r="M290" s="14">
        <v>0.2</v>
      </c>
      <c r="N290" s="8">
        <v>0.6</v>
      </c>
      <c r="O290" s="14">
        <v>0.3</v>
      </c>
      <c r="P290" s="8">
        <v>0.3</v>
      </c>
      <c r="Q290" s="14">
        <v>0.5</v>
      </c>
      <c r="R290" s="8">
        <v>254.42</v>
      </c>
      <c r="S290" s="14">
        <v>253.38</v>
      </c>
      <c r="T290" s="8">
        <v>255.06</v>
      </c>
      <c r="U290" s="14">
        <v>2.84</v>
      </c>
      <c r="V290" s="8">
        <v>2.9</v>
      </c>
      <c r="W290" s="14">
        <v>2.8</v>
      </c>
    </row>
    <row r="291" spans="2:23" x14ac:dyDescent="0.25">
      <c r="B291" s="16" t="s">
        <v>312</v>
      </c>
      <c r="C291" s="4">
        <v>0.2</v>
      </c>
      <c r="D291" s="8">
        <v>2.1</v>
      </c>
      <c r="E291" s="14">
        <v>0.8</v>
      </c>
      <c r="F291" s="8">
        <v>0.2</v>
      </c>
      <c r="G291" s="14">
        <v>1.1000000000000001</v>
      </c>
      <c r="H291" s="8">
        <v>0.2</v>
      </c>
      <c r="I291" s="14">
        <v>0.1</v>
      </c>
      <c r="J291" s="8">
        <v>0.6</v>
      </c>
      <c r="K291" s="14">
        <v>0.4</v>
      </c>
      <c r="L291" s="8">
        <v>0.1</v>
      </c>
      <c r="M291" s="14">
        <v>0.3</v>
      </c>
      <c r="N291" s="8">
        <v>0.4</v>
      </c>
      <c r="O291" s="14">
        <v>0.1</v>
      </c>
      <c r="P291" s="8">
        <v>0.5</v>
      </c>
      <c r="Q291" s="14">
        <v>0.3</v>
      </c>
      <c r="R291" s="8">
        <v>253.64</v>
      </c>
      <c r="S291" s="14">
        <v>253.3</v>
      </c>
      <c r="T291" s="8">
        <v>254.61</v>
      </c>
      <c r="U291" s="14">
        <v>2.66</v>
      </c>
      <c r="V291" s="8">
        <v>2.68</v>
      </c>
      <c r="W291" s="14">
        <v>2.75</v>
      </c>
    </row>
    <row r="292" spans="2:23" x14ac:dyDescent="0.25">
      <c r="B292" s="16" t="s">
        <v>313</v>
      </c>
      <c r="C292" s="4">
        <v>0.2</v>
      </c>
      <c r="D292" s="8">
        <v>2.1</v>
      </c>
      <c r="E292" s="14">
        <v>0.8</v>
      </c>
      <c r="F292" s="8">
        <v>0.3</v>
      </c>
      <c r="G292" s="14">
        <v>1</v>
      </c>
      <c r="H292" s="8">
        <v>0.2</v>
      </c>
      <c r="I292" s="14">
        <v>0.2</v>
      </c>
      <c r="J292" s="8">
        <v>0.6</v>
      </c>
      <c r="K292" s="14">
        <v>0.3</v>
      </c>
      <c r="L292" s="8">
        <v>0.3</v>
      </c>
      <c r="M292" s="14">
        <v>0.4</v>
      </c>
      <c r="N292" s="8">
        <v>0.5</v>
      </c>
      <c r="O292" s="14">
        <v>0.2</v>
      </c>
      <c r="P292" s="8">
        <v>0.6</v>
      </c>
      <c r="Q292" s="14">
        <v>0.3</v>
      </c>
      <c r="R292" s="8">
        <v>254.95</v>
      </c>
      <c r="S292" s="14">
        <v>254.98</v>
      </c>
      <c r="T292" s="8">
        <v>256.31</v>
      </c>
      <c r="U292" s="14">
        <v>2.77</v>
      </c>
      <c r="V292" s="8">
        <v>2.64</v>
      </c>
      <c r="W292" s="14">
        <v>2.8</v>
      </c>
    </row>
    <row r="293" spans="2:23" x14ac:dyDescent="0.25">
      <c r="B293" s="16" t="s">
        <v>314</v>
      </c>
      <c r="C293" s="4">
        <v>0.2</v>
      </c>
      <c r="D293" s="8">
        <v>1.6</v>
      </c>
      <c r="E293" s="14">
        <v>1.2</v>
      </c>
      <c r="F293" s="8">
        <v>0.2</v>
      </c>
      <c r="G293" s="14">
        <v>1.1000000000000001</v>
      </c>
      <c r="H293" s="8">
        <v>0.1</v>
      </c>
      <c r="I293" s="14">
        <v>0.1</v>
      </c>
      <c r="J293" s="8">
        <v>0.6</v>
      </c>
      <c r="K293" s="14">
        <v>0.2</v>
      </c>
      <c r="L293" s="8">
        <v>0.2</v>
      </c>
      <c r="M293" s="14">
        <v>0.4</v>
      </c>
      <c r="N293" s="8">
        <v>0.3</v>
      </c>
      <c r="O293" s="14">
        <v>0.1</v>
      </c>
      <c r="P293" s="8">
        <v>0.5</v>
      </c>
      <c r="Q293" s="14">
        <v>0.2</v>
      </c>
      <c r="R293" s="8">
        <v>255.28</v>
      </c>
      <c r="S293" s="14">
        <v>254.42</v>
      </c>
      <c r="T293" s="8">
        <v>256.02999999999997</v>
      </c>
      <c r="U293" s="14">
        <v>2.4700000000000002</v>
      </c>
      <c r="V293" s="8">
        <v>2.2999999999999998</v>
      </c>
      <c r="W293" s="14">
        <v>2.38</v>
      </c>
    </row>
    <row r="294" spans="2:23" x14ac:dyDescent="0.25">
      <c r="B294" s="16" t="s">
        <v>315</v>
      </c>
      <c r="C294" s="4">
        <v>0.3</v>
      </c>
      <c r="D294" s="8">
        <v>2</v>
      </c>
      <c r="E294" s="14">
        <v>1</v>
      </c>
      <c r="F294" s="8">
        <v>0.3</v>
      </c>
      <c r="G294" s="14">
        <v>1.1000000000000001</v>
      </c>
      <c r="H294" s="8">
        <v>0.3</v>
      </c>
      <c r="I294" s="14">
        <v>0.3</v>
      </c>
      <c r="J294" s="8">
        <v>0.6</v>
      </c>
      <c r="K294" s="14">
        <v>0.4</v>
      </c>
      <c r="L294" s="8">
        <v>0.1</v>
      </c>
      <c r="M294" s="14">
        <v>0.6</v>
      </c>
      <c r="N294" s="8">
        <v>0.5</v>
      </c>
      <c r="O294" s="14">
        <v>0.1</v>
      </c>
      <c r="P294" s="8">
        <v>0.5</v>
      </c>
      <c r="Q294" s="14">
        <v>0.1</v>
      </c>
      <c r="R294" s="8">
        <v>255.76</v>
      </c>
      <c r="S294" s="14">
        <v>255.35</v>
      </c>
      <c r="T294" s="8">
        <v>257.16000000000003</v>
      </c>
      <c r="U294" s="14">
        <v>2.98</v>
      </c>
      <c r="V294" s="8">
        <v>2.8</v>
      </c>
      <c r="W294" s="14">
        <v>2.93</v>
      </c>
    </row>
    <row r="295" spans="2:23" x14ac:dyDescent="0.25">
      <c r="B295" s="16" t="s">
        <v>316</v>
      </c>
      <c r="C295" s="4">
        <v>0.2</v>
      </c>
      <c r="D295" s="8">
        <v>1.9</v>
      </c>
      <c r="E295" s="14">
        <v>1.2</v>
      </c>
      <c r="F295" s="8">
        <v>0.1</v>
      </c>
      <c r="G295" s="14">
        <v>1.2</v>
      </c>
      <c r="H295" s="8">
        <v>0.3</v>
      </c>
      <c r="I295" s="14">
        <v>0.1</v>
      </c>
      <c r="J295" s="8">
        <v>0.7</v>
      </c>
      <c r="K295" s="14">
        <v>0.1</v>
      </c>
      <c r="L295" s="8">
        <v>0.1</v>
      </c>
      <c r="M295" s="14">
        <v>0.5</v>
      </c>
      <c r="N295" s="8">
        <v>0.2</v>
      </c>
      <c r="O295" s="14">
        <v>0.1</v>
      </c>
      <c r="P295" s="8">
        <v>0.7</v>
      </c>
      <c r="Q295" s="14">
        <v>0.2</v>
      </c>
      <c r="R295" s="8">
        <v>255.89</v>
      </c>
      <c r="S295" s="14">
        <v>255.3</v>
      </c>
      <c r="T295" s="8">
        <v>256.45</v>
      </c>
      <c r="U295" s="14">
        <v>2.74</v>
      </c>
      <c r="V295" s="8">
        <v>2.56</v>
      </c>
      <c r="W295" s="14">
        <v>2.8</v>
      </c>
    </row>
    <row r="296" spans="2:23" x14ac:dyDescent="0.25">
      <c r="B296" s="16" t="s">
        <v>317</v>
      </c>
      <c r="C296" s="4">
        <v>0.3</v>
      </c>
      <c r="D296" s="8">
        <v>2.4</v>
      </c>
      <c r="E296" s="14">
        <v>0.9</v>
      </c>
      <c r="F296" s="8">
        <v>0</v>
      </c>
      <c r="G296" s="14">
        <v>1</v>
      </c>
      <c r="H296" s="8">
        <v>0.1</v>
      </c>
      <c r="I296" s="14">
        <v>0.1</v>
      </c>
      <c r="J296" s="8">
        <v>0.6</v>
      </c>
      <c r="K296" s="14">
        <v>0.2</v>
      </c>
      <c r="L296" s="8">
        <v>0.1</v>
      </c>
      <c r="M296" s="14">
        <v>0.3</v>
      </c>
      <c r="N296" s="8">
        <v>0.2</v>
      </c>
      <c r="O296" s="14">
        <v>0.1</v>
      </c>
      <c r="P296" s="8">
        <v>0.4</v>
      </c>
      <c r="Q296" s="14">
        <v>0.2</v>
      </c>
      <c r="R296" s="8">
        <v>256.83</v>
      </c>
      <c r="S296" s="14">
        <v>255.94</v>
      </c>
      <c r="T296" s="8">
        <v>257.02999999999997</v>
      </c>
      <c r="U296" s="14">
        <v>2.9</v>
      </c>
      <c r="V296" s="8">
        <v>2.92</v>
      </c>
      <c r="W296" s="14">
        <v>2.99</v>
      </c>
    </row>
    <row r="297" spans="2:23" x14ac:dyDescent="0.25">
      <c r="B297" s="16" t="s">
        <v>318</v>
      </c>
      <c r="C297" s="4">
        <v>0.4</v>
      </c>
      <c r="D297" s="8">
        <v>3</v>
      </c>
      <c r="E297" s="14">
        <v>0.8</v>
      </c>
      <c r="F297" s="8">
        <v>0.2</v>
      </c>
      <c r="G297" s="14">
        <v>0.8</v>
      </c>
      <c r="H297" s="8">
        <v>0.3</v>
      </c>
      <c r="I297" s="14">
        <v>0.4</v>
      </c>
      <c r="J297" s="8">
        <v>0.6</v>
      </c>
      <c r="K297" s="14">
        <v>0.3</v>
      </c>
      <c r="L297" s="8">
        <v>0.2</v>
      </c>
      <c r="M297" s="14">
        <v>0.3</v>
      </c>
      <c r="N297" s="8">
        <v>0.5</v>
      </c>
      <c r="O297" s="14">
        <v>0.1</v>
      </c>
      <c r="P297" s="8">
        <v>0.5</v>
      </c>
      <c r="Q297" s="14">
        <v>0.3</v>
      </c>
      <c r="R297" s="8">
        <v>258.22000000000003</v>
      </c>
      <c r="S297" s="14">
        <v>256.89999999999998</v>
      </c>
      <c r="T297" s="8">
        <v>258.02999999999997</v>
      </c>
      <c r="U297" s="14">
        <v>3.26</v>
      </c>
      <c r="V297" s="8">
        <v>3.36</v>
      </c>
      <c r="W297" s="14">
        <v>3.49</v>
      </c>
    </row>
    <row r="298" spans="2:23" x14ac:dyDescent="0.25">
      <c r="B298" s="16" t="s">
        <v>319</v>
      </c>
      <c r="C298" s="4">
        <v>0.2</v>
      </c>
      <c r="D298" s="8">
        <v>2.4</v>
      </c>
      <c r="E298" s="14">
        <v>0.6</v>
      </c>
      <c r="F298" s="8">
        <v>0.1</v>
      </c>
      <c r="G298" s="14">
        <v>1.1000000000000001</v>
      </c>
      <c r="H298" s="8">
        <v>0.3</v>
      </c>
      <c r="I298" s="14">
        <v>0.2</v>
      </c>
      <c r="J298" s="8">
        <v>0.7</v>
      </c>
      <c r="K298" s="14">
        <v>0.5</v>
      </c>
      <c r="L298" s="8">
        <v>0.2</v>
      </c>
      <c r="M298" s="14">
        <v>0.3</v>
      </c>
      <c r="N298" s="8">
        <v>0.6</v>
      </c>
      <c r="O298" s="14">
        <v>0.3</v>
      </c>
      <c r="P298" s="8">
        <v>0.4</v>
      </c>
      <c r="Q298" s="14">
        <v>0.3</v>
      </c>
      <c r="R298" s="8">
        <v>258.08</v>
      </c>
      <c r="S298" s="14">
        <v>257.45</v>
      </c>
      <c r="T298" s="8">
        <v>258.48</v>
      </c>
      <c r="U298" s="14">
        <v>2.96</v>
      </c>
      <c r="V298" s="8">
        <v>2.83</v>
      </c>
      <c r="W298" s="14">
        <v>3</v>
      </c>
    </row>
    <row r="299" spans="2:23" x14ac:dyDescent="0.25">
      <c r="B299" s="16" t="s">
        <v>320</v>
      </c>
      <c r="C299" s="4">
        <v>0.3</v>
      </c>
      <c r="D299" s="8">
        <v>2.8</v>
      </c>
      <c r="E299" s="14">
        <v>0.8</v>
      </c>
      <c r="F299" s="8">
        <v>0.3</v>
      </c>
      <c r="G299" s="14">
        <v>0.9</v>
      </c>
      <c r="H299" s="8">
        <v>0.3</v>
      </c>
      <c r="I299" s="14">
        <v>0.3</v>
      </c>
      <c r="J299" s="8">
        <v>0.7</v>
      </c>
      <c r="K299" s="14">
        <v>0.3</v>
      </c>
      <c r="L299" s="8">
        <v>0.2</v>
      </c>
      <c r="M299" s="14">
        <v>0.3</v>
      </c>
      <c r="N299" s="8">
        <v>0.4</v>
      </c>
      <c r="O299" s="14">
        <v>0.2</v>
      </c>
      <c r="P299" s="8">
        <v>0.5</v>
      </c>
      <c r="Q299" s="14">
        <v>0.5</v>
      </c>
      <c r="R299" s="8">
        <v>257.8</v>
      </c>
      <c r="S299" s="14">
        <v>257.19</v>
      </c>
      <c r="T299" s="8">
        <v>258.68</v>
      </c>
      <c r="U299" s="14">
        <v>3.27</v>
      </c>
      <c r="V299" s="8">
        <v>3.25</v>
      </c>
      <c r="W299" s="14">
        <v>3.4</v>
      </c>
    </row>
    <row r="300" spans="2:23" x14ac:dyDescent="0.25">
      <c r="B300" s="16" t="s">
        <v>321</v>
      </c>
      <c r="C300" s="4">
        <v>0.2</v>
      </c>
      <c r="D300" s="8">
        <v>2.4</v>
      </c>
      <c r="E300" s="14">
        <v>1</v>
      </c>
      <c r="F300" s="8">
        <v>0.2</v>
      </c>
      <c r="G300" s="14">
        <v>0.9</v>
      </c>
      <c r="H300" s="8">
        <v>0.3</v>
      </c>
      <c r="I300" s="14">
        <v>0.2</v>
      </c>
      <c r="J300" s="8">
        <v>0.6</v>
      </c>
      <c r="K300" s="14">
        <v>0.3</v>
      </c>
      <c r="L300" s="8">
        <v>0.2</v>
      </c>
      <c r="M300" s="14">
        <v>0.3</v>
      </c>
      <c r="N300" s="8">
        <v>0.5</v>
      </c>
      <c r="O300" s="14">
        <v>0.3</v>
      </c>
      <c r="P300" s="8">
        <v>0.5</v>
      </c>
      <c r="Q300" s="14">
        <v>0.3</v>
      </c>
      <c r="R300" s="8">
        <v>258.24</v>
      </c>
      <c r="S300" s="14">
        <v>257.70999999999998</v>
      </c>
      <c r="T300" s="8">
        <v>259.35000000000002</v>
      </c>
      <c r="U300" s="14">
        <v>2.95</v>
      </c>
      <c r="V300" s="8">
        <v>2.93</v>
      </c>
      <c r="W300" s="14">
        <v>2.97</v>
      </c>
    </row>
    <row r="301" spans="2:23" x14ac:dyDescent="0.25">
      <c r="B301" s="16" t="s">
        <v>322</v>
      </c>
      <c r="C301" s="4">
        <v>0.2</v>
      </c>
      <c r="D301" s="8">
        <v>2.5</v>
      </c>
      <c r="E301" s="14">
        <v>0.9</v>
      </c>
      <c r="F301" s="8">
        <v>0.1</v>
      </c>
      <c r="G301" s="14">
        <v>0.9</v>
      </c>
      <c r="H301" s="8">
        <v>0.3</v>
      </c>
      <c r="I301" s="14">
        <v>0.2</v>
      </c>
      <c r="J301" s="8">
        <v>0.5</v>
      </c>
      <c r="K301" s="14">
        <v>0.5</v>
      </c>
      <c r="L301" s="8">
        <v>0.2</v>
      </c>
      <c r="M301" s="14">
        <v>0.2</v>
      </c>
      <c r="N301" s="8">
        <v>0.5</v>
      </c>
      <c r="O301" s="14">
        <v>0.1</v>
      </c>
      <c r="P301" s="8">
        <v>0.2</v>
      </c>
      <c r="Q301" s="14">
        <v>0.4</v>
      </c>
      <c r="R301" s="8">
        <v>258.83999999999997</v>
      </c>
      <c r="S301" s="14">
        <v>257.98</v>
      </c>
      <c r="T301" s="8">
        <v>258.70999999999998</v>
      </c>
      <c r="U301" s="14">
        <v>3</v>
      </c>
      <c r="V301" s="8">
        <v>2.89</v>
      </c>
      <c r="W301" s="14">
        <v>3.11</v>
      </c>
    </row>
    <row r="302" spans="2:23" x14ac:dyDescent="0.25">
      <c r="B302" s="16" t="s">
        <v>323</v>
      </c>
      <c r="C302" s="4">
        <v>0.2</v>
      </c>
      <c r="D302" s="8">
        <v>2.5</v>
      </c>
      <c r="E302" s="14">
        <v>1.1000000000000001</v>
      </c>
      <c r="F302" s="8">
        <v>0.2</v>
      </c>
      <c r="G302" s="14">
        <v>1.1000000000000001</v>
      </c>
      <c r="H302" s="8">
        <v>0.3</v>
      </c>
      <c r="I302" s="14">
        <v>0.1</v>
      </c>
      <c r="J302" s="8">
        <v>0.7</v>
      </c>
      <c r="K302" s="14">
        <v>0.2</v>
      </c>
      <c r="L302" s="8">
        <v>0.1</v>
      </c>
      <c r="M302" s="14">
        <v>0.5</v>
      </c>
      <c r="N302" s="8">
        <v>0.4</v>
      </c>
      <c r="O302" s="14">
        <v>0.2</v>
      </c>
      <c r="P302" s="8">
        <v>0.7</v>
      </c>
      <c r="Q302" s="14">
        <v>0.3</v>
      </c>
      <c r="R302" s="8">
        <v>259.13</v>
      </c>
      <c r="S302" s="14">
        <v>258.81</v>
      </c>
      <c r="T302" s="8">
        <v>260.29000000000002</v>
      </c>
      <c r="U302" s="14">
        <v>3.25</v>
      </c>
      <c r="V302" s="8">
        <v>3.11</v>
      </c>
      <c r="W302" s="14">
        <v>3.02</v>
      </c>
    </row>
    <row r="303" spans="2:23" x14ac:dyDescent="0.25">
      <c r="B303" s="16" t="s">
        <v>324</v>
      </c>
      <c r="C303" s="4">
        <v>0.2</v>
      </c>
      <c r="D303" s="8">
        <v>2</v>
      </c>
      <c r="E303" s="14">
        <v>0.9</v>
      </c>
      <c r="F303" s="8">
        <v>0.1</v>
      </c>
      <c r="G303" s="14">
        <v>0.9</v>
      </c>
      <c r="H303" s="8">
        <v>0.3</v>
      </c>
      <c r="I303" s="14">
        <v>0.2</v>
      </c>
      <c r="J303" s="8">
        <v>0.5</v>
      </c>
      <c r="K303" s="14">
        <v>0.5</v>
      </c>
      <c r="L303" s="8">
        <v>0.1</v>
      </c>
      <c r="M303" s="14">
        <v>0.2</v>
      </c>
      <c r="N303" s="8">
        <v>0.6</v>
      </c>
      <c r="O303" s="14">
        <v>0.3</v>
      </c>
      <c r="P303" s="8">
        <v>0.3</v>
      </c>
      <c r="Q303" s="14">
        <v>0.4</v>
      </c>
      <c r="R303" s="8">
        <v>259.33999999999997</v>
      </c>
      <c r="S303" s="14">
        <v>258.89999999999998</v>
      </c>
      <c r="T303" s="8">
        <v>260.10000000000002</v>
      </c>
      <c r="U303" s="14">
        <v>2.7</v>
      </c>
      <c r="V303" s="8">
        <v>2.57</v>
      </c>
      <c r="W303" s="14">
        <v>2.71</v>
      </c>
    </row>
    <row r="304" spans="2:23" x14ac:dyDescent="0.25">
      <c r="B304" s="16" t="s">
        <v>325</v>
      </c>
      <c r="C304" s="4">
        <v>0.3</v>
      </c>
      <c r="D304" s="8">
        <v>1.9</v>
      </c>
      <c r="E304" s="14">
        <v>1.2</v>
      </c>
      <c r="F304" s="8">
        <v>0.2</v>
      </c>
      <c r="G304" s="14">
        <v>1</v>
      </c>
      <c r="H304" s="8">
        <v>0.2</v>
      </c>
      <c r="I304" s="14">
        <v>0.1</v>
      </c>
      <c r="J304" s="8">
        <v>0.6</v>
      </c>
      <c r="K304" s="14">
        <v>0.2</v>
      </c>
      <c r="L304" s="8">
        <v>0.1</v>
      </c>
      <c r="M304" s="14">
        <v>0.5</v>
      </c>
      <c r="N304" s="8">
        <v>0.4</v>
      </c>
      <c r="O304" s="14">
        <v>0.1</v>
      </c>
      <c r="P304" s="8">
        <v>0.5</v>
      </c>
      <c r="Q304" s="14">
        <v>0.2</v>
      </c>
      <c r="R304" s="8">
        <v>259.61</v>
      </c>
      <c r="S304" s="14">
        <v>259.11</v>
      </c>
      <c r="T304" s="8">
        <v>260.57</v>
      </c>
      <c r="U304" s="14">
        <v>2.56</v>
      </c>
      <c r="V304" s="8">
        <v>2.5</v>
      </c>
      <c r="W304" s="14">
        <v>2.56</v>
      </c>
    </row>
    <row r="305" spans="2:23" x14ac:dyDescent="0.25">
      <c r="B305" s="16" t="s">
        <v>326</v>
      </c>
      <c r="C305" s="4">
        <v>0.2</v>
      </c>
      <c r="D305" s="8">
        <v>2.1</v>
      </c>
      <c r="E305" s="14">
        <v>0.7</v>
      </c>
      <c r="F305" s="8">
        <v>0.3</v>
      </c>
      <c r="G305" s="14">
        <v>1</v>
      </c>
      <c r="H305" s="8">
        <v>0.1</v>
      </c>
      <c r="I305" s="14">
        <v>0.2</v>
      </c>
      <c r="J305" s="8">
        <v>0.6</v>
      </c>
      <c r="K305" s="14">
        <v>0.2</v>
      </c>
      <c r="L305" s="8">
        <v>0.2</v>
      </c>
      <c r="M305" s="14">
        <v>0.5</v>
      </c>
      <c r="N305" s="8">
        <v>0.3</v>
      </c>
      <c r="O305" s="14">
        <v>0.2</v>
      </c>
      <c r="P305" s="8">
        <v>0.3</v>
      </c>
      <c r="Q305" s="14">
        <v>0.2</v>
      </c>
      <c r="R305" s="8">
        <v>260.2</v>
      </c>
      <c r="S305" s="14">
        <v>259.70999999999998</v>
      </c>
      <c r="T305" s="8">
        <v>261.12</v>
      </c>
      <c r="U305" s="14">
        <v>2.7</v>
      </c>
      <c r="V305" s="8">
        <v>2.5</v>
      </c>
      <c r="W305" s="14">
        <v>2.63</v>
      </c>
    </row>
    <row r="306" spans="2:23" x14ac:dyDescent="0.25">
      <c r="B306" s="16" t="s">
        <v>327</v>
      </c>
      <c r="C306" s="4">
        <v>0.2</v>
      </c>
      <c r="D306" s="8">
        <v>1.6</v>
      </c>
      <c r="E306" s="14">
        <v>0.9</v>
      </c>
      <c r="F306" s="8">
        <v>0.3</v>
      </c>
      <c r="G306" s="14">
        <v>1</v>
      </c>
      <c r="H306" s="8">
        <v>0.3</v>
      </c>
      <c r="I306" s="14">
        <v>0.2</v>
      </c>
      <c r="J306" s="8">
        <v>0.5</v>
      </c>
      <c r="K306" s="14">
        <v>0.3</v>
      </c>
      <c r="L306" s="8">
        <v>0.2</v>
      </c>
      <c r="M306" s="14">
        <v>0.4</v>
      </c>
      <c r="N306" s="8">
        <v>0.5</v>
      </c>
      <c r="O306" s="14">
        <v>0.2</v>
      </c>
      <c r="P306" s="8">
        <v>0.6</v>
      </c>
      <c r="Q306" s="14">
        <v>0.5</v>
      </c>
      <c r="R306" s="8">
        <v>259.60000000000002</v>
      </c>
      <c r="S306" s="14">
        <v>258.70999999999998</v>
      </c>
      <c r="T306" s="8">
        <v>260.66000000000003</v>
      </c>
      <c r="U306" s="14">
        <v>2.4</v>
      </c>
      <c r="V306" s="8">
        <v>2.29</v>
      </c>
      <c r="W306" s="14">
        <v>2.23</v>
      </c>
    </row>
    <row r="307" spans="2:23" x14ac:dyDescent="0.25">
      <c r="B307" s="16" t="s">
        <v>328</v>
      </c>
      <c r="C307" s="4">
        <v>0.3</v>
      </c>
      <c r="D307" s="8">
        <v>1.6</v>
      </c>
      <c r="E307" s="14">
        <v>1</v>
      </c>
      <c r="F307" s="8">
        <v>0.3</v>
      </c>
      <c r="G307" s="14">
        <v>0.9</v>
      </c>
      <c r="H307" s="8">
        <v>0.3</v>
      </c>
      <c r="I307" s="14">
        <v>0.2</v>
      </c>
      <c r="J307" s="8">
        <v>0.6</v>
      </c>
      <c r="K307" s="14">
        <v>0.4</v>
      </c>
      <c r="L307" s="8">
        <v>0.2</v>
      </c>
      <c r="M307" s="14">
        <v>0.2</v>
      </c>
      <c r="N307" s="8">
        <v>0.4</v>
      </c>
      <c r="O307" s="14">
        <v>0.2</v>
      </c>
      <c r="P307" s="8">
        <v>0.4</v>
      </c>
      <c r="Q307" s="14">
        <v>0.3</v>
      </c>
      <c r="R307" s="8">
        <v>259.31</v>
      </c>
      <c r="S307" s="14">
        <v>258.87</v>
      </c>
      <c r="T307" s="8">
        <v>260.14999999999998</v>
      </c>
      <c r="U307" s="14">
        <v>2.2999999999999998</v>
      </c>
      <c r="V307" s="8">
        <v>2.33</v>
      </c>
      <c r="W307" s="14">
        <v>2.58</v>
      </c>
    </row>
    <row r="308" spans="2:23" x14ac:dyDescent="0.25">
      <c r="B308" s="16" t="s">
        <v>329</v>
      </c>
      <c r="C308" s="4">
        <v>0.2</v>
      </c>
      <c r="D308" s="8">
        <v>2.1</v>
      </c>
      <c r="E308" s="14">
        <v>0.8</v>
      </c>
      <c r="F308" s="8">
        <v>0.3</v>
      </c>
      <c r="G308" s="14">
        <v>0.8</v>
      </c>
      <c r="H308" s="8">
        <v>0.3</v>
      </c>
      <c r="I308" s="14">
        <v>0.2</v>
      </c>
      <c r="J308" s="8">
        <v>0.6</v>
      </c>
      <c r="K308" s="14">
        <v>0.2</v>
      </c>
      <c r="L308" s="8">
        <v>0.2</v>
      </c>
      <c r="M308" s="14">
        <v>0.4</v>
      </c>
      <c r="N308" s="8">
        <v>0.4</v>
      </c>
      <c r="O308" s="14">
        <v>0.2</v>
      </c>
      <c r="P308" s="8">
        <v>0.5</v>
      </c>
      <c r="Q308" s="14">
        <v>0.4</v>
      </c>
      <c r="R308" s="8">
        <v>258.86</v>
      </c>
      <c r="S308" s="14">
        <v>258.72000000000003</v>
      </c>
      <c r="T308" s="8">
        <v>260.20999999999998</v>
      </c>
      <c r="U308" s="14">
        <v>2.6</v>
      </c>
      <c r="V308" s="8">
        <v>2.37</v>
      </c>
      <c r="W308" s="14">
        <v>2.59</v>
      </c>
    </row>
    <row r="309" spans="2:23" x14ac:dyDescent="0.25">
      <c r="B309" s="16" t="s">
        <v>330</v>
      </c>
      <c r="C309" s="4">
        <v>0.2</v>
      </c>
      <c r="D309" s="8">
        <v>1.9</v>
      </c>
      <c r="E309" s="14">
        <v>0.8</v>
      </c>
      <c r="F309" s="8">
        <v>0.2</v>
      </c>
      <c r="G309" s="14">
        <v>0.9</v>
      </c>
      <c r="H309" s="8">
        <v>0.2</v>
      </c>
      <c r="I309" s="14">
        <v>0.2</v>
      </c>
      <c r="J309" s="8">
        <v>0.5</v>
      </c>
      <c r="K309" s="14">
        <v>0.3</v>
      </c>
      <c r="L309" s="8">
        <v>0.1</v>
      </c>
      <c r="M309" s="14">
        <v>0.4</v>
      </c>
      <c r="N309" s="8">
        <v>0.4</v>
      </c>
      <c r="O309" s="14">
        <v>0.1</v>
      </c>
      <c r="P309" s="8">
        <v>0.5</v>
      </c>
      <c r="Q309" s="14">
        <v>0.2</v>
      </c>
      <c r="R309" s="8">
        <v>259.26</v>
      </c>
      <c r="S309" s="14">
        <v>258.08</v>
      </c>
      <c r="T309" s="8">
        <v>259.99</v>
      </c>
      <c r="U309" s="14">
        <v>2.4500000000000002</v>
      </c>
      <c r="V309" s="8">
        <v>2.41</v>
      </c>
      <c r="W309" s="14">
        <v>2.36</v>
      </c>
    </row>
    <row r="310" spans="2:23" x14ac:dyDescent="0.25">
      <c r="B310" s="16" t="s">
        <v>331</v>
      </c>
      <c r="C310" s="4">
        <v>0.2</v>
      </c>
      <c r="D310" s="8">
        <v>2.2999999999999998</v>
      </c>
      <c r="E310" s="14">
        <v>0.7</v>
      </c>
      <c r="F310" s="8">
        <v>0.1</v>
      </c>
      <c r="G310" s="14">
        <v>0.8</v>
      </c>
      <c r="H310" s="8">
        <v>0.3</v>
      </c>
      <c r="I310" s="14">
        <v>0.1</v>
      </c>
      <c r="J310" s="8">
        <v>0.5</v>
      </c>
      <c r="K310" s="14">
        <v>0.4</v>
      </c>
      <c r="L310" s="8">
        <v>0</v>
      </c>
      <c r="M310" s="14">
        <v>0.3</v>
      </c>
      <c r="N310" s="8">
        <v>0.5</v>
      </c>
      <c r="O310" s="14">
        <v>0.3</v>
      </c>
      <c r="P310" s="8">
        <v>0.2</v>
      </c>
      <c r="Q310" s="14">
        <v>0.3</v>
      </c>
      <c r="R310" s="8">
        <v>257.83999999999997</v>
      </c>
      <c r="S310" s="14">
        <v>257.35000000000002</v>
      </c>
      <c r="T310" s="8">
        <v>258.29000000000002</v>
      </c>
      <c r="U310" s="14">
        <v>2.65</v>
      </c>
      <c r="V310" s="8">
        <v>2.5099999999999998</v>
      </c>
      <c r="W310" s="14">
        <v>2.66</v>
      </c>
    </row>
    <row r="311" spans="2:23" x14ac:dyDescent="0.25">
      <c r="B311" s="16" t="s">
        <v>332</v>
      </c>
      <c r="C311" s="4">
        <v>0.2</v>
      </c>
      <c r="D311" s="8">
        <v>2.4</v>
      </c>
      <c r="E311" s="14">
        <v>1</v>
      </c>
      <c r="F311" s="8">
        <v>0.1</v>
      </c>
      <c r="G311" s="14">
        <v>0.7</v>
      </c>
      <c r="H311" s="8">
        <v>0.3</v>
      </c>
      <c r="I311" s="14">
        <v>0</v>
      </c>
      <c r="J311" s="8">
        <v>0.5</v>
      </c>
      <c r="K311" s="14">
        <v>0.4</v>
      </c>
      <c r="L311" s="8">
        <v>0.1</v>
      </c>
      <c r="M311" s="14">
        <v>0.2</v>
      </c>
      <c r="N311" s="8">
        <v>0.6</v>
      </c>
      <c r="O311" s="14">
        <v>0.1</v>
      </c>
      <c r="P311" s="8">
        <v>0.4</v>
      </c>
      <c r="Q311" s="14">
        <v>0.3</v>
      </c>
      <c r="R311" s="8">
        <v>258.08</v>
      </c>
      <c r="S311" s="14">
        <v>257.48</v>
      </c>
      <c r="T311" s="8">
        <v>258.36</v>
      </c>
      <c r="U311" s="14">
        <v>2.92</v>
      </c>
      <c r="V311" s="8">
        <v>2.76</v>
      </c>
      <c r="W311" s="14">
        <v>2.9</v>
      </c>
    </row>
    <row r="312" spans="2:23" x14ac:dyDescent="0.25">
      <c r="B312" s="16" t="s">
        <v>333</v>
      </c>
      <c r="C312" s="4">
        <v>0.3</v>
      </c>
      <c r="D312" s="8">
        <v>2.7</v>
      </c>
      <c r="E312" s="14">
        <v>1</v>
      </c>
      <c r="F312" s="8">
        <v>0.2</v>
      </c>
      <c r="G312" s="14">
        <v>0.8</v>
      </c>
      <c r="H312" s="8">
        <v>0.2</v>
      </c>
      <c r="I312" s="14">
        <v>0.3</v>
      </c>
      <c r="J312" s="8">
        <v>0.6</v>
      </c>
      <c r="K312" s="14">
        <v>0.3</v>
      </c>
      <c r="L312" s="8">
        <v>0.2</v>
      </c>
      <c r="M312" s="14">
        <v>0.3</v>
      </c>
      <c r="N312" s="8">
        <v>0.4</v>
      </c>
      <c r="O312" s="14">
        <v>0.3</v>
      </c>
      <c r="P312" s="8">
        <v>0.5</v>
      </c>
      <c r="Q312" s="14">
        <v>0.3</v>
      </c>
      <c r="R312" s="8">
        <v>258.37</v>
      </c>
      <c r="S312" s="14">
        <v>257.29000000000002</v>
      </c>
      <c r="T312" s="8">
        <v>259.27999999999997</v>
      </c>
      <c r="U312" s="14">
        <v>3.17</v>
      </c>
      <c r="V312" s="8">
        <v>3.13</v>
      </c>
      <c r="W312" s="14">
        <v>3.13</v>
      </c>
    </row>
    <row r="313" spans="2:23" x14ac:dyDescent="0.25">
      <c r="B313" s="16" t="s">
        <v>334</v>
      </c>
      <c r="C313" s="4">
        <v>0.3</v>
      </c>
      <c r="D313" s="8">
        <v>2.1</v>
      </c>
      <c r="E313" s="14">
        <v>1.2</v>
      </c>
      <c r="F313" s="8">
        <v>0.1</v>
      </c>
      <c r="G313" s="14">
        <v>1</v>
      </c>
      <c r="H313" s="8">
        <v>0</v>
      </c>
      <c r="I313" s="14">
        <v>0</v>
      </c>
      <c r="J313" s="8">
        <v>0.6</v>
      </c>
      <c r="K313" s="14">
        <v>0.3</v>
      </c>
      <c r="L313" s="8">
        <v>0.1</v>
      </c>
      <c r="M313" s="14">
        <v>0.4</v>
      </c>
      <c r="N313" s="8">
        <v>0.3</v>
      </c>
      <c r="O313" s="14">
        <v>0.1</v>
      </c>
      <c r="P313" s="8">
        <v>0.6</v>
      </c>
      <c r="Q313" s="14">
        <v>0.2</v>
      </c>
      <c r="R313" s="8">
        <v>257.97000000000003</v>
      </c>
      <c r="S313" s="14">
        <v>257.43</v>
      </c>
      <c r="T313" s="8">
        <v>258.16000000000003</v>
      </c>
      <c r="U313" s="14">
        <v>2.76</v>
      </c>
      <c r="V313" s="8">
        <v>2.63</v>
      </c>
      <c r="W313" s="14">
        <v>2.83</v>
      </c>
    </row>
    <row r="314" spans="2:23" x14ac:dyDescent="0.25">
      <c r="B314" s="16" t="s">
        <v>335</v>
      </c>
      <c r="C314" s="4">
        <v>0.3</v>
      </c>
      <c r="D314" s="8">
        <v>2.4</v>
      </c>
      <c r="E314" s="14">
        <v>1.2</v>
      </c>
      <c r="F314" s="8">
        <v>0.3</v>
      </c>
      <c r="G314" s="14">
        <v>0.9</v>
      </c>
      <c r="H314" s="8">
        <v>0.2</v>
      </c>
      <c r="I314" s="14">
        <v>0.2</v>
      </c>
      <c r="J314" s="8">
        <v>0.6</v>
      </c>
      <c r="K314" s="14">
        <v>0.4</v>
      </c>
      <c r="L314" s="8">
        <v>0.1</v>
      </c>
      <c r="M314" s="14">
        <v>0.3</v>
      </c>
      <c r="N314" s="8">
        <v>0.4</v>
      </c>
      <c r="O314" s="14">
        <v>0.3</v>
      </c>
      <c r="P314" s="8">
        <v>0.5</v>
      </c>
      <c r="Q314" s="14">
        <v>0.3</v>
      </c>
      <c r="R314" s="8">
        <v>258.13</v>
      </c>
      <c r="S314" s="14">
        <v>257.92</v>
      </c>
      <c r="T314" s="8">
        <v>259.47000000000003</v>
      </c>
      <c r="U314" s="14">
        <v>2.96</v>
      </c>
      <c r="V314" s="8">
        <v>2.7</v>
      </c>
      <c r="W314" s="14">
        <v>2.88</v>
      </c>
    </row>
    <row r="315" spans="2:23" x14ac:dyDescent="0.25">
      <c r="B315" s="16" t="s">
        <v>336</v>
      </c>
      <c r="C315" s="4">
        <v>0.2</v>
      </c>
      <c r="D315" s="8">
        <v>2.4</v>
      </c>
      <c r="E315" s="14">
        <v>0.9</v>
      </c>
      <c r="F315" s="8">
        <v>0</v>
      </c>
      <c r="G315" s="14">
        <v>0.9</v>
      </c>
      <c r="H315" s="8">
        <v>0.1</v>
      </c>
      <c r="I315" s="14">
        <v>0.1</v>
      </c>
      <c r="J315" s="8">
        <v>0.7</v>
      </c>
      <c r="K315" s="14">
        <v>0.4</v>
      </c>
      <c r="L315" s="8">
        <v>0.1</v>
      </c>
      <c r="M315" s="14">
        <v>0.3</v>
      </c>
      <c r="N315" s="8">
        <v>0.3</v>
      </c>
      <c r="O315" s="14">
        <v>0.2</v>
      </c>
      <c r="P315" s="8">
        <v>0.3</v>
      </c>
      <c r="Q315" s="14">
        <v>0.1</v>
      </c>
      <c r="R315" s="8">
        <v>259.54000000000002</v>
      </c>
      <c r="S315" s="14">
        <v>258.29000000000002</v>
      </c>
      <c r="T315" s="8">
        <v>259.76</v>
      </c>
      <c r="U315" s="14">
        <v>2.97</v>
      </c>
      <c r="V315" s="8">
        <v>2.81</v>
      </c>
      <c r="W315" s="14">
        <v>3.03</v>
      </c>
    </row>
    <row r="316" spans="2:23" x14ac:dyDescent="0.25">
      <c r="B316" s="16" t="s">
        <v>337</v>
      </c>
      <c r="C316" s="4">
        <v>0.2</v>
      </c>
      <c r="D316" s="8">
        <v>2.7</v>
      </c>
      <c r="E316" s="14">
        <v>0.9</v>
      </c>
      <c r="F316" s="8">
        <v>0.3</v>
      </c>
      <c r="G316" s="14">
        <v>0.7</v>
      </c>
      <c r="H316" s="8">
        <v>0.3</v>
      </c>
      <c r="I316" s="14">
        <v>0.3</v>
      </c>
      <c r="J316" s="8">
        <v>0.4</v>
      </c>
      <c r="K316" s="14">
        <v>0.5</v>
      </c>
      <c r="L316" s="8">
        <v>0.1</v>
      </c>
      <c r="M316" s="14">
        <v>0.2</v>
      </c>
      <c r="N316" s="8">
        <v>0.5</v>
      </c>
      <c r="O316" s="14">
        <v>0.1</v>
      </c>
      <c r="P316" s="8">
        <v>0.1</v>
      </c>
      <c r="Q316" s="14">
        <v>0.2</v>
      </c>
      <c r="R316" s="8">
        <v>259.02999999999997</v>
      </c>
      <c r="S316" s="14">
        <v>259.01</v>
      </c>
      <c r="T316" s="8">
        <v>260.39999999999998</v>
      </c>
      <c r="U316" s="14">
        <v>3.07</v>
      </c>
      <c r="V316" s="8">
        <v>2.88</v>
      </c>
      <c r="W316" s="14">
        <v>3.01</v>
      </c>
    </row>
    <row r="317" spans="2:23" x14ac:dyDescent="0.25">
      <c r="B317" s="16" t="s">
        <v>338</v>
      </c>
      <c r="C317" s="4">
        <v>0.2</v>
      </c>
      <c r="D317" s="8">
        <v>2.9</v>
      </c>
      <c r="E317" s="14">
        <v>0.9</v>
      </c>
      <c r="F317" s="8">
        <v>0</v>
      </c>
      <c r="G317" s="14">
        <v>0.8</v>
      </c>
      <c r="H317" s="8">
        <v>0.3</v>
      </c>
      <c r="I317" s="14">
        <v>0</v>
      </c>
      <c r="J317" s="8">
        <v>0.5</v>
      </c>
      <c r="K317" s="14">
        <v>0.4</v>
      </c>
      <c r="L317" s="8">
        <v>0.1</v>
      </c>
      <c r="M317" s="14">
        <v>0.1</v>
      </c>
      <c r="N317" s="8">
        <v>0.5</v>
      </c>
      <c r="O317" s="14">
        <v>0.1</v>
      </c>
      <c r="P317" s="8">
        <v>0.3</v>
      </c>
      <c r="Q317" s="14">
        <v>0.4</v>
      </c>
      <c r="R317" s="8">
        <v>259.14</v>
      </c>
      <c r="S317" s="14">
        <v>258.2</v>
      </c>
      <c r="T317" s="8">
        <v>259.73</v>
      </c>
      <c r="U317" s="14">
        <v>3.23</v>
      </c>
      <c r="V317" s="8">
        <v>3.1</v>
      </c>
      <c r="W317" s="14">
        <v>3.23</v>
      </c>
    </row>
    <row r="318" spans="2:23" x14ac:dyDescent="0.25">
      <c r="B318" s="16" t="s">
        <v>339</v>
      </c>
      <c r="C318" s="4">
        <v>0.3</v>
      </c>
      <c r="D318" s="8">
        <v>2.2000000000000002</v>
      </c>
      <c r="E318" s="14">
        <v>1.2</v>
      </c>
      <c r="F318" s="8">
        <v>0.2</v>
      </c>
      <c r="G318" s="14">
        <v>1</v>
      </c>
      <c r="H318" s="8">
        <v>0.2</v>
      </c>
      <c r="I318" s="14">
        <v>0.3</v>
      </c>
      <c r="J318" s="8">
        <v>0.7</v>
      </c>
      <c r="K318" s="14">
        <v>0.4</v>
      </c>
      <c r="L318" s="8">
        <v>0.2</v>
      </c>
      <c r="M318" s="14">
        <v>0.2</v>
      </c>
      <c r="N318" s="8">
        <v>0.4</v>
      </c>
      <c r="O318" s="14">
        <v>0.2</v>
      </c>
      <c r="P318" s="8">
        <v>0.4</v>
      </c>
      <c r="Q318" s="14">
        <v>0.4</v>
      </c>
      <c r="R318" s="8">
        <v>260.39999999999998</v>
      </c>
      <c r="S318" s="14">
        <v>260.23</v>
      </c>
      <c r="T318" s="8">
        <v>261.85000000000002</v>
      </c>
      <c r="U318" s="14">
        <v>2.8</v>
      </c>
      <c r="V318" s="8">
        <v>2.69</v>
      </c>
      <c r="W318" s="14">
        <v>2.7</v>
      </c>
    </row>
    <row r="319" spans="2:23" x14ac:dyDescent="0.25">
      <c r="B319" s="16" t="s">
        <v>340</v>
      </c>
      <c r="C319" s="4">
        <v>0.2</v>
      </c>
      <c r="D319" s="8">
        <v>2.4</v>
      </c>
      <c r="E319" s="14">
        <v>1.1000000000000001</v>
      </c>
      <c r="F319" s="8">
        <v>0.1</v>
      </c>
      <c r="G319" s="14">
        <v>0.9</v>
      </c>
      <c r="H319" s="8">
        <v>0.3</v>
      </c>
      <c r="I319" s="14">
        <v>0.2</v>
      </c>
      <c r="J319" s="8">
        <v>0.6</v>
      </c>
      <c r="K319" s="14">
        <v>0.3</v>
      </c>
      <c r="L319" s="8">
        <v>0.2</v>
      </c>
      <c r="M319" s="14">
        <v>0.5</v>
      </c>
      <c r="N319" s="8">
        <v>0.4</v>
      </c>
      <c r="O319" s="14">
        <v>0.2</v>
      </c>
      <c r="P319" s="8">
        <v>0.7</v>
      </c>
      <c r="Q319" s="14">
        <v>0.2</v>
      </c>
      <c r="R319" s="8">
        <v>260.33999999999997</v>
      </c>
      <c r="S319" s="14">
        <v>259.54000000000002</v>
      </c>
      <c r="T319" s="8">
        <v>261.27</v>
      </c>
      <c r="U319" s="14">
        <v>2.87</v>
      </c>
      <c r="V319" s="8">
        <v>2.76</v>
      </c>
      <c r="W319" s="14">
        <v>2.78</v>
      </c>
    </row>
    <row r="320" spans="2:23" x14ac:dyDescent="0.25">
      <c r="B320" s="16" t="s">
        <v>341</v>
      </c>
      <c r="C320" s="4">
        <v>0.1</v>
      </c>
      <c r="D320" s="8">
        <v>2</v>
      </c>
      <c r="E320" s="14">
        <v>0.7</v>
      </c>
      <c r="F320" s="8">
        <v>0.2</v>
      </c>
      <c r="G320" s="14">
        <v>1</v>
      </c>
      <c r="H320" s="8">
        <v>0.1</v>
      </c>
      <c r="I320" s="14">
        <v>0</v>
      </c>
      <c r="J320" s="8">
        <v>0.6</v>
      </c>
      <c r="K320" s="14">
        <v>0.1</v>
      </c>
      <c r="L320" s="8">
        <v>0.1</v>
      </c>
      <c r="M320" s="14">
        <v>0.5</v>
      </c>
      <c r="N320" s="8">
        <v>0.2</v>
      </c>
      <c r="O320" s="14">
        <v>0.1</v>
      </c>
      <c r="P320" s="8">
        <v>0.6</v>
      </c>
      <c r="Q320" s="14">
        <v>0.2</v>
      </c>
      <c r="R320" s="8">
        <v>261.17</v>
      </c>
      <c r="S320" s="14">
        <v>260.58</v>
      </c>
      <c r="T320" s="8">
        <v>261.60000000000002</v>
      </c>
      <c r="U320" s="14">
        <v>2.83</v>
      </c>
      <c r="V320" s="8">
        <v>2.73</v>
      </c>
      <c r="W320" s="14">
        <v>2.68</v>
      </c>
    </row>
    <row r="321" spans="2:23" x14ac:dyDescent="0.25">
      <c r="B321" s="16" t="s">
        <v>342</v>
      </c>
      <c r="C321" s="4">
        <v>0.3</v>
      </c>
      <c r="D321" s="8">
        <v>2.4</v>
      </c>
      <c r="E321" s="14">
        <v>0.6</v>
      </c>
      <c r="F321" s="8">
        <v>0.2</v>
      </c>
      <c r="G321" s="14">
        <v>0.8</v>
      </c>
      <c r="H321" s="8">
        <v>0.1</v>
      </c>
      <c r="I321" s="14">
        <v>0.3</v>
      </c>
      <c r="J321" s="8">
        <v>0.7</v>
      </c>
      <c r="K321" s="14">
        <v>0.2</v>
      </c>
      <c r="L321" s="8">
        <v>0.2</v>
      </c>
      <c r="M321" s="14">
        <v>0.5</v>
      </c>
      <c r="N321" s="8">
        <v>0.2</v>
      </c>
      <c r="O321" s="14">
        <v>0.2</v>
      </c>
      <c r="P321" s="8">
        <v>0.6</v>
      </c>
      <c r="Q321" s="14">
        <v>0.2</v>
      </c>
      <c r="R321" s="8">
        <v>258.20999999999998</v>
      </c>
      <c r="S321" s="14">
        <v>258.02</v>
      </c>
      <c r="T321" s="8">
        <v>259.41000000000003</v>
      </c>
      <c r="U321" s="14">
        <v>2.86</v>
      </c>
      <c r="V321" s="8">
        <v>2.8</v>
      </c>
      <c r="W321" s="14">
        <v>2.85</v>
      </c>
    </row>
    <row r="322" spans="2:23" x14ac:dyDescent="0.25">
      <c r="B322" s="16" t="s">
        <v>343</v>
      </c>
      <c r="C322" s="4">
        <v>0.2</v>
      </c>
      <c r="D322" s="8">
        <v>2.4</v>
      </c>
      <c r="E322" s="14">
        <v>0.8</v>
      </c>
      <c r="F322" s="8">
        <v>0.2</v>
      </c>
      <c r="G322" s="14">
        <v>0.9</v>
      </c>
      <c r="H322" s="8">
        <v>0.3</v>
      </c>
      <c r="I322" s="14">
        <v>0.2</v>
      </c>
      <c r="J322" s="8">
        <v>0.7</v>
      </c>
      <c r="K322" s="14">
        <v>0.4</v>
      </c>
      <c r="L322" s="8">
        <v>0.1</v>
      </c>
      <c r="M322" s="14">
        <v>0.3</v>
      </c>
      <c r="N322" s="8">
        <v>0.5</v>
      </c>
      <c r="O322" s="14">
        <v>0.1</v>
      </c>
      <c r="P322" s="8">
        <v>0.4</v>
      </c>
      <c r="Q322" s="14">
        <v>0.4</v>
      </c>
      <c r="R322" s="8">
        <v>258.95</v>
      </c>
      <c r="S322" s="14">
        <v>258.77999999999997</v>
      </c>
      <c r="T322" s="8">
        <v>260.04000000000002</v>
      </c>
      <c r="U322" s="14">
        <v>2.9</v>
      </c>
      <c r="V322" s="8">
        <v>2.87</v>
      </c>
      <c r="W322" s="14">
        <v>2.82</v>
      </c>
    </row>
    <row r="323" spans="2:23" x14ac:dyDescent="0.25">
      <c r="B323" s="16" t="s">
        <v>344</v>
      </c>
      <c r="C323" s="4">
        <v>0.1</v>
      </c>
      <c r="D323" s="8">
        <v>2.5</v>
      </c>
      <c r="E323" s="14">
        <v>0.7</v>
      </c>
      <c r="F323" s="8">
        <v>0.1</v>
      </c>
      <c r="G323" s="14">
        <v>1</v>
      </c>
      <c r="H323" s="8">
        <v>0.1</v>
      </c>
      <c r="I323" s="14">
        <v>0.1</v>
      </c>
      <c r="J323" s="8">
        <v>0.6</v>
      </c>
      <c r="K323" s="14">
        <v>0.3</v>
      </c>
      <c r="L323" s="8">
        <v>0.1</v>
      </c>
      <c r="M323" s="14">
        <v>0.3</v>
      </c>
      <c r="N323" s="8">
        <v>0.3</v>
      </c>
      <c r="O323" s="14">
        <v>0.1</v>
      </c>
      <c r="P323" s="8">
        <v>0.3</v>
      </c>
      <c r="Q323" s="14">
        <v>0.3</v>
      </c>
      <c r="R323" s="8">
        <v>259.98</v>
      </c>
      <c r="S323" s="14">
        <v>259.07</v>
      </c>
      <c r="T323" s="8">
        <v>260.22000000000003</v>
      </c>
      <c r="U323" s="14">
        <v>3.1</v>
      </c>
      <c r="V323" s="8">
        <v>2.93</v>
      </c>
      <c r="W323" s="14">
        <v>3.15</v>
      </c>
    </row>
    <row r="324" spans="2:23" x14ac:dyDescent="0.25">
      <c r="B324" s="16" t="s">
        <v>345</v>
      </c>
      <c r="C324" s="4">
        <v>0.2</v>
      </c>
      <c r="D324" s="8">
        <v>2.4</v>
      </c>
      <c r="E324" s="14">
        <v>0.7</v>
      </c>
      <c r="F324" s="8">
        <v>0.1</v>
      </c>
      <c r="G324" s="14">
        <v>0.7</v>
      </c>
      <c r="H324" s="8">
        <v>0.3</v>
      </c>
      <c r="I324" s="14">
        <v>0.1</v>
      </c>
      <c r="J324" s="8">
        <v>0.6</v>
      </c>
      <c r="K324" s="14">
        <v>0.6</v>
      </c>
      <c r="L324" s="8">
        <v>0</v>
      </c>
      <c r="M324" s="14">
        <v>0.2</v>
      </c>
      <c r="N324" s="8">
        <v>0.7</v>
      </c>
      <c r="O324" s="14">
        <v>0.1</v>
      </c>
      <c r="P324" s="8">
        <v>0.3</v>
      </c>
      <c r="Q324" s="14">
        <v>0.3</v>
      </c>
      <c r="R324" s="8">
        <v>259.04000000000002</v>
      </c>
      <c r="S324" s="14">
        <v>258.36</v>
      </c>
      <c r="T324" s="8">
        <v>259.64</v>
      </c>
      <c r="U324" s="14">
        <v>2.8</v>
      </c>
      <c r="V324" s="8">
        <v>2.87</v>
      </c>
      <c r="W324" s="14">
        <v>2.87</v>
      </c>
    </row>
    <row r="325" spans="2:23" x14ac:dyDescent="0.25">
      <c r="B325" s="16" t="s">
        <v>346</v>
      </c>
      <c r="C325" s="4">
        <v>0.3</v>
      </c>
      <c r="D325" s="8">
        <v>2.6</v>
      </c>
      <c r="E325" s="14">
        <v>0.5</v>
      </c>
      <c r="F325" s="8">
        <v>0.2</v>
      </c>
      <c r="G325" s="14">
        <v>0.5</v>
      </c>
      <c r="H325" s="8">
        <v>0.1</v>
      </c>
      <c r="I325" s="14">
        <v>0.3</v>
      </c>
      <c r="J325" s="8">
        <v>0.4</v>
      </c>
      <c r="K325" s="14">
        <v>0.5</v>
      </c>
      <c r="L325" s="8">
        <v>0</v>
      </c>
      <c r="M325" s="14">
        <v>0.2</v>
      </c>
      <c r="N325" s="8">
        <v>0.4</v>
      </c>
      <c r="O325" s="14">
        <v>0.1</v>
      </c>
      <c r="P325" s="8">
        <v>0.1</v>
      </c>
      <c r="Q325" s="14">
        <v>0.1</v>
      </c>
      <c r="R325" s="8">
        <v>259.08</v>
      </c>
      <c r="S325" s="14">
        <v>258.61</v>
      </c>
      <c r="T325" s="8">
        <v>260.22000000000003</v>
      </c>
      <c r="U325" s="14">
        <v>2.9</v>
      </c>
      <c r="V325" s="8">
        <v>2.86</v>
      </c>
      <c r="W325" s="14">
        <v>2.93</v>
      </c>
    </row>
    <row r="326" spans="2:23" x14ac:dyDescent="0.25">
      <c r="B326" s="16" t="s">
        <v>347</v>
      </c>
      <c r="C326" s="4">
        <v>0.1</v>
      </c>
      <c r="D326" s="8">
        <v>2.2000000000000002</v>
      </c>
      <c r="E326" s="14">
        <v>0.5</v>
      </c>
      <c r="F326" s="8">
        <v>0.1</v>
      </c>
      <c r="G326" s="14">
        <v>0.8</v>
      </c>
      <c r="H326" s="8">
        <v>0.1</v>
      </c>
      <c r="I326" s="14">
        <v>0.1</v>
      </c>
      <c r="J326" s="8">
        <v>0.5</v>
      </c>
      <c r="K326" s="14">
        <v>0.4</v>
      </c>
      <c r="L326" s="8">
        <v>0.1</v>
      </c>
      <c r="M326" s="14">
        <v>0.2</v>
      </c>
      <c r="N326" s="8">
        <v>0.4</v>
      </c>
      <c r="O326" s="14">
        <v>0.1</v>
      </c>
      <c r="P326" s="8">
        <v>0.3</v>
      </c>
      <c r="Q326" s="14">
        <v>0.3</v>
      </c>
      <c r="R326" s="8">
        <v>260.94</v>
      </c>
      <c r="S326" s="14">
        <v>260.08</v>
      </c>
      <c r="T326" s="8">
        <v>261.08</v>
      </c>
      <c r="U326" s="14">
        <v>2.83</v>
      </c>
      <c r="V326" s="8">
        <v>2.7</v>
      </c>
      <c r="W326" s="14">
        <v>2.91</v>
      </c>
    </row>
    <row r="327" spans="2:23" x14ac:dyDescent="0.25">
      <c r="B327" s="16" t="s">
        <v>348</v>
      </c>
      <c r="C327" s="4">
        <v>0.2</v>
      </c>
      <c r="D327" s="8">
        <v>2.6</v>
      </c>
      <c r="E327" s="14">
        <v>0.4</v>
      </c>
      <c r="F327" s="8">
        <v>0.3</v>
      </c>
      <c r="G327" s="14">
        <v>0.6</v>
      </c>
      <c r="H327" s="8">
        <v>0.1</v>
      </c>
      <c r="I327" s="14">
        <v>0.3</v>
      </c>
      <c r="J327" s="8">
        <v>0.5</v>
      </c>
      <c r="K327" s="14">
        <v>0.3</v>
      </c>
      <c r="L327" s="8">
        <v>0.2</v>
      </c>
      <c r="M327" s="14">
        <v>0.2</v>
      </c>
      <c r="N327" s="8">
        <v>0.3</v>
      </c>
      <c r="O327" s="14">
        <v>0.1</v>
      </c>
      <c r="P327" s="8">
        <v>0.2</v>
      </c>
      <c r="Q327" s="14">
        <v>0.2</v>
      </c>
      <c r="R327" s="8">
        <v>258.44</v>
      </c>
      <c r="S327" s="14">
        <v>258.14999999999998</v>
      </c>
      <c r="T327" s="8">
        <v>259.47000000000003</v>
      </c>
      <c r="U327" s="14">
        <v>2.82</v>
      </c>
      <c r="V327" s="8">
        <v>2.75</v>
      </c>
      <c r="W327" s="14">
        <v>2.88</v>
      </c>
    </row>
    <row r="328" spans="2:23" x14ac:dyDescent="0.25">
      <c r="B328" s="16" t="s">
        <v>349</v>
      </c>
      <c r="C328" s="4">
        <v>0.2</v>
      </c>
      <c r="D328" s="8">
        <v>3</v>
      </c>
      <c r="E328" s="14">
        <v>1.2</v>
      </c>
      <c r="F328" s="8">
        <v>0.1</v>
      </c>
      <c r="G328" s="14">
        <v>0.6</v>
      </c>
      <c r="H328" s="8">
        <v>0.4</v>
      </c>
      <c r="I328" s="14">
        <v>0.1</v>
      </c>
      <c r="J328" s="8">
        <v>0.3</v>
      </c>
      <c r="K328" s="14">
        <v>0.2</v>
      </c>
      <c r="L328" s="8">
        <v>0.1</v>
      </c>
      <c r="M328" s="14">
        <v>0.2</v>
      </c>
      <c r="N328" s="8">
        <v>0.1</v>
      </c>
      <c r="O328" s="14">
        <v>0.1</v>
      </c>
      <c r="P328" s="8">
        <v>0.1</v>
      </c>
      <c r="Q328" s="14">
        <v>0</v>
      </c>
      <c r="R328" s="8">
        <v>257.64</v>
      </c>
      <c r="S328" s="14">
        <v>257.93</v>
      </c>
      <c r="T328" s="8">
        <v>259.07</v>
      </c>
      <c r="U328" s="14">
        <v>3.31</v>
      </c>
      <c r="V328" s="8">
        <v>3.2</v>
      </c>
      <c r="W328" s="14">
        <v>3.24</v>
      </c>
    </row>
    <row r="329" spans="2:23" x14ac:dyDescent="0.25">
      <c r="B329" s="16" t="s">
        <v>350</v>
      </c>
      <c r="C329" s="4">
        <v>0.1</v>
      </c>
      <c r="D329" s="8">
        <v>3.4</v>
      </c>
      <c r="E329" s="14">
        <v>1.2</v>
      </c>
      <c r="F329" s="8">
        <v>0.3</v>
      </c>
      <c r="G329" s="14">
        <v>0.5</v>
      </c>
      <c r="H329" s="8">
        <v>0.5</v>
      </c>
      <c r="I329" s="14">
        <v>0.2</v>
      </c>
      <c r="J329" s="8">
        <v>0.5</v>
      </c>
      <c r="K329" s="14">
        <v>0.5</v>
      </c>
      <c r="L329" s="8">
        <v>0.2</v>
      </c>
      <c r="M329" s="14">
        <v>0.2</v>
      </c>
      <c r="N329" s="8">
        <v>0.2</v>
      </c>
      <c r="O329" s="14">
        <v>0.2</v>
      </c>
      <c r="P329" s="8">
        <v>0.3</v>
      </c>
      <c r="Q329" s="14">
        <v>0.2</v>
      </c>
      <c r="R329" s="8">
        <v>254.62</v>
      </c>
      <c r="S329" s="14">
        <v>254.25</v>
      </c>
      <c r="T329" s="8">
        <v>256.13</v>
      </c>
      <c r="U329" s="14">
        <v>3.96</v>
      </c>
      <c r="V329" s="8">
        <v>3.85</v>
      </c>
      <c r="W329" s="14">
        <v>3.7</v>
      </c>
    </row>
    <row r="330" spans="2:23" x14ac:dyDescent="0.25">
      <c r="B330" s="16" t="s">
        <v>351</v>
      </c>
      <c r="C330" s="4">
        <v>0.4</v>
      </c>
      <c r="D330" s="8">
        <v>2.7</v>
      </c>
      <c r="E330" s="14">
        <v>0.4</v>
      </c>
      <c r="F330" s="8">
        <v>0.1</v>
      </c>
      <c r="G330" s="14">
        <v>0.5</v>
      </c>
      <c r="H330" s="8">
        <v>0.2</v>
      </c>
      <c r="I330" s="14">
        <v>0.1</v>
      </c>
      <c r="J330" s="8">
        <v>0.6</v>
      </c>
      <c r="K330" s="14">
        <v>0.5</v>
      </c>
      <c r="L330" s="8">
        <v>0.1</v>
      </c>
      <c r="M330" s="14">
        <v>0.2</v>
      </c>
      <c r="N330" s="8">
        <v>0.5</v>
      </c>
      <c r="O330" s="14">
        <v>0.1</v>
      </c>
      <c r="P330" s="8">
        <v>0.2</v>
      </c>
      <c r="Q330" s="14">
        <v>0.4</v>
      </c>
      <c r="R330" s="8">
        <v>255.69</v>
      </c>
      <c r="S330" s="14">
        <v>254.87</v>
      </c>
      <c r="T330" s="8">
        <v>257.10000000000002</v>
      </c>
      <c r="U330" s="14">
        <v>3.02</v>
      </c>
      <c r="V330" s="8">
        <v>2.86</v>
      </c>
      <c r="W330" s="14">
        <v>2.91</v>
      </c>
    </row>
    <row r="331" spans="2:23" x14ac:dyDescent="0.25">
      <c r="B331" s="16" t="s">
        <v>352</v>
      </c>
      <c r="C331" s="4">
        <v>0.3</v>
      </c>
      <c r="D331" s="8">
        <v>2.2999999999999998</v>
      </c>
      <c r="E331" s="14">
        <v>0.7</v>
      </c>
      <c r="F331" s="8">
        <v>0.2</v>
      </c>
      <c r="G331" s="14">
        <v>0.9</v>
      </c>
      <c r="H331" s="8">
        <v>0.2</v>
      </c>
      <c r="I331" s="14">
        <v>0.1</v>
      </c>
      <c r="J331" s="8">
        <v>0.7</v>
      </c>
      <c r="K331" s="14">
        <v>0.3</v>
      </c>
      <c r="L331" s="8">
        <v>0.1</v>
      </c>
      <c r="M331" s="14">
        <v>0.4</v>
      </c>
      <c r="N331" s="8">
        <v>0.3</v>
      </c>
      <c r="O331" s="14">
        <v>0.1</v>
      </c>
      <c r="P331" s="8">
        <v>0.5</v>
      </c>
      <c r="Q331" s="14">
        <v>0.3</v>
      </c>
      <c r="R331" s="8">
        <v>255.64</v>
      </c>
      <c r="S331" s="14">
        <v>255.56</v>
      </c>
      <c r="T331" s="8">
        <v>256.94</v>
      </c>
      <c r="U331" s="14">
        <v>2.94</v>
      </c>
      <c r="V331" s="8">
        <v>2.79</v>
      </c>
      <c r="W331" s="14">
        <v>2.9</v>
      </c>
    </row>
    <row r="332" spans="2:23" x14ac:dyDescent="0.25">
      <c r="B332" s="16" t="s">
        <v>353</v>
      </c>
      <c r="C332" s="4">
        <v>0.3</v>
      </c>
      <c r="D332" s="8">
        <v>2</v>
      </c>
      <c r="E332" s="14">
        <v>1</v>
      </c>
      <c r="F332" s="8">
        <v>0</v>
      </c>
      <c r="G332" s="14">
        <v>1</v>
      </c>
      <c r="H332" s="8">
        <v>0.2</v>
      </c>
      <c r="I332" s="14">
        <v>0.1</v>
      </c>
      <c r="J332" s="8">
        <v>0.6</v>
      </c>
      <c r="K332" s="14">
        <v>0.5</v>
      </c>
      <c r="L332" s="8">
        <v>0.2</v>
      </c>
      <c r="M332" s="14">
        <v>0.3</v>
      </c>
      <c r="N332" s="8">
        <v>0.5</v>
      </c>
      <c r="O332" s="14">
        <v>0.2</v>
      </c>
      <c r="P332" s="8">
        <v>0.3</v>
      </c>
      <c r="Q332" s="14">
        <v>0.3</v>
      </c>
      <c r="R332" s="8">
        <v>257.04000000000002</v>
      </c>
      <c r="S332" s="14">
        <v>256.41000000000003</v>
      </c>
      <c r="T332" s="8">
        <v>257.77</v>
      </c>
      <c r="U332" s="14">
        <v>2.71</v>
      </c>
      <c r="V332" s="8">
        <v>2.74</v>
      </c>
      <c r="W332" s="14">
        <v>2.86</v>
      </c>
    </row>
    <row r="333" spans="2:23" x14ac:dyDescent="0.25">
      <c r="B333" s="16" t="s">
        <v>354</v>
      </c>
      <c r="C333" s="4">
        <v>0.3</v>
      </c>
      <c r="D333" s="8">
        <v>2.2999999999999998</v>
      </c>
      <c r="E333" s="14">
        <v>0.7</v>
      </c>
      <c r="F333" s="8">
        <v>0</v>
      </c>
      <c r="G333" s="14">
        <v>1</v>
      </c>
      <c r="H333" s="8">
        <v>0.1</v>
      </c>
      <c r="I333" s="14">
        <v>0.2</v>
      </c>
      <c r="J333" s="8">
        <v>0.7</v>
      </c>
      <c r="K333" s="14">
        <v>0.4</v>
      </c>
      <c r="L333" s="8">
        <v>0.2</v>
      </c>
      <c r="M333" s="14">
        <v>0.5</v>
      </c>
      <c r="N333" s="8">
        <v>0.4</v>
      </c>
      <c r="O333" s="14">
        <v>0.2</v>
      </c>
      <c r="P333" s="8">
        <v>0.6</v>
      </c>
      <c r="Q333" s="14">
        <v>0.2</v>
      </c>
      <c r="R333" s="8">
        <v>257.55</v>
      </c>
      <c r="S333" s="14">
        <v>256.57</v>
      </c>
      <c r="T333" s="8">
        <v>258.81</v>
      </c>
      <c r="U333" s="14">
        <v>2.91</v>
      </c>
      <c r="V333" s="8">
        <v>2.8</v>
      </c>
      <c r="W333" s="14">
        <v>2.9</v>
      </c>
    </row>
    <row r="334" spans="2:23" x14ac:dyDescent="0.25">
      <c r="B334" s="16" t="s">
        <v>355</v>
      </c>
      <c r="C334" s="4">
        <v>0.3</v>
      </c>
      <c r="D334" s="8">
        <v>1.8</v>
      </c>
      <c r="E334" s="14">
        <v>1.1000000000000001</v>
      </c>
      <c r="F334" s="8">
        <v>0.2</v>
      </c>
      <c r="G334" s="14">
        <v>1.1000000000000001</v>
      </c>
      <c r="H334" s="8">
        <v>0.3</v>
      </c>
      <c r="I334" s="14">
        <v>0.1</v>
      </c>
      <c r="J334" s="8">
        <v>0.7</v>
      </c>
      <c r="K334" s="14">
        <v>0.3</v>
      </c>
      <c r="L334" s="8">
        <v>0.1</v>
      </c>
      <c r="M334" s="14">
        <v>0.5</v>
      </c>
      <c r="N334" s="8">
        <v>0.5</v>
      </c>
      <c r="O334" s="14">
        <v>0.1</v>
      </c>
      <c r="P334" s="8">
        <v>0.7</v>
      </c>
      <c r="Q334" s="14">
        <v>0.3</v>
      </c>
      <c r="R334" s="8">
        <v>255.07</v>
      </c>
      <c r="S334" s="14">
        <v>254.83</v>
      </c>
      <c r="T334" s="8">
        <v>256.3</v>
      </c>
      <c r="U334" s="14">
        <v>2.74</v>
      </c>
      <c r="V334" s="8">
        <v>2.38</v>
      </c>
      <c r="W334" s="14">
        <v>2.63</v>
      </c>
    </row>
    <row r="335" spans="2:23" x14ac:dyDescent="0.25">
      <c r="B335" s="16" t="s">
        <v>356</v>
      </c>
      <c r="C335" s="4">
        <v>0.3</v>
      </c>
      <c r="D335" s="8">
        <v>2.2000000000000002</v>
      </c>
      <c r="E335" s="14">
        <v>0.9</v>
      </c>
      <c r="F335" s="8">
        <v>0.1</v>
      </c>
      <c r="G335" s="14">
        <v>1</v>
      </c>
      <c r="H335" s="8">
        <v>0.3</v>
      </c>
      <c r="I335" s="14">
        <v>0.1</v>
      </c>
      <c r="J335" s="8">
        <v>0.6</v>
      </c>
      <c r="K335" s="14">
        <v>0.2</v>
      </c>
      <c r="L335" s="8">
        <v>0.1</v>
      </c>
      <c r="M335" s="14">
        <v>0.5</v>
      </c>
      <c r="N335" s="8">
        <v>0.5</v>
      </c>
      <c r="O335" s="14">
        <v>0</v>
      </c>
      <c r="P335" s="8">
        <v>0.5</v>
      </c>
      <c r="Q335" s="14">
        <v>0.3</v>
      </c>
      <c r="R335" s="8">
        <v>256.14</v>
      </c>
      <c r="S335" s="14">
        <v>255.51</v>
      </c>
      <c r="T335" s="8">
        <v>256.70999999999998</v>
      </c>
      <c r="U335" s="14">
        <v>3.02</v>
      </c>
      <c r="V335" s="8">
        <v>2.76</v>
      </c>
      <c r="W335" s="14">
        <v>2.99</v>
      </c>
    </row>
    <row r="336" spans="2:23" x14ac:dyDescent="0.25">
      <c r="B336" s="16" t="s">
        <v>357</v>
      </c>
      <c r="C336" s="4">
        <v>0.1</v>
      </c>
      <c r="D336" s="8">
        <v>2.2000000000000002</v>
      </c>
      <c r="E336" s="14">
        <v>0.8</v>
      </c>
      <c r="F336" s="8">
        <v>0.2</v>
      </c>
      <c r="G336" s="14">
        <v>0.9</v>
      </c>
      <c r="H336" s="8">
        <v>0.4</v>
      </c>
      <c r="I336" s="14">
        <v>0.1</v>
      </c>
      <c r="J336" s="8">
        <v>0.6</v>
      </c>
      <c r="K336" s="14">
        <v>0.1</v>
      </c>
      <c r="L336" s="8">
        <v>0.1</v>
      </c>
      <c r="M336" s="14">
        <v>0.6</v>
      </c>
      <c r="N336" s="8">
        <v>0.3</v>
      </c>
      <c r="O336" s="14">
        <v>0</v>
      </c>
      <c r="P336" s="8">
        <v>0.6</v>
      </c>
      <c r="Q336" s="14">
        <v>0.3</v>
      </c>
      <c r="R336" s="8">
        <v>257.98</v>
      </c>
      <c r="S336" s="14">
        <v>257.11</v>
      </c>
      <c r="T336" s="8">
        <v>258.23</v>
      </c>
      <c r="U336" s="14">
        <v>2.79</v>
      </c>
      <c r="V336" s="8">
        <v>2.72</v>
      </c>
      <c r="W336" s="14">
        <v>2.99</v>
      </c>
    </row>
    <row r="337" spans="2:23" x14ac:dyDescent="0.25">
      <c r="B337" s="16" t="s">
        <v>358</v>
      </c>
      <c r="C337" s="4">
        <v>0.2</v>
      </c>
      <c r="D337" s="8">
        <v>2.4</v>
      </c>
      <c r="E337" s="14">
        <v>0.8</v>
      </c>
      <c r="F337" s="8">
        <v>0.1</v>
      </c>
      <c r="G337" s="14">
        <v>0.9</v>
      </c>
      <c r="H337" s="8">
        <v>0.4</v>
      </c>
      <c r="I337" s="14">
        <v>0</v>
      </c>
      <c r="J337" s="8">
        <v>0.7</v>
      </c>
      <c r="K337" s="14">
        <v>0.2</v>
      </c>
      <c r="L337" s="8">
        <v>0</v>
      </c>
      <c r="M337" s="14">
        <v>0.4</v>
      </c>
      <c r="N337" s="8">
        <v>0.4</v>
      </c>
      <c r="O337" s="14">
        <v>0.1</v>
      </c>
      <c r="P337" s="8">
        <v>0.6</v>
      </c>
      <c r="Q337" s="14">
        <v>0.2</v>
      </c>
      <c r="R337" s="8">
        <v>257.35000000000002</v>
      </c>
      <c r="S337" s="14">
        <v>256.74</v>
      </c>
      <c r="T337" s="8">
        <v>258.10000000000002</v>
      </c>
      <c r="U337" s="14">
        <v>3</v>
      </c>
      <c r="V337" s="8">
        <v>2.94</v>
      </c>
      <c r="W337" s="14">
        <v>3.14</v>
      </c>
    </row>
    <row r="338" spans="2:23" x14ac:dyDescent="0.25">
      <c r="B338" s="16" t="s">
        <v>359</v>
      </c>
      <c r="C338" s="4">
        <v>0.4</v>
      </c>
      <c r="D338" s="8">
        <v>2.6</v>
      </c>
      <c r="E338" s="14">
        <v>0.6</v>
      </c>
      <c r="F338" s="8">
        <v>0.2</v>
      </c>
      <c r="G338" s="14">
        <v>0.6</v>
      </c>
      <c r="H338" s="8">
        <v>0.2</v>
      </c>
      <c r="I338" s="14">
        <v>0.3</v>
      </c>
      <c r="J338" s="8">
        <v>0.8</v>
      </c>
      <c r="K338" s="14">
        <v>0.5</v>
      </c>
      <c r="L338" s="8">
        <v>0.3</v>
      </c>
      <c r="M338" s="14">
        <v>0.3</v>
      </c>
      <c r="N338" s="8">
        <v>0.3</v>
      </c>
      <c r="O338" s="14">
        <v>0.2</v>
      </c>
      <c r="P338" s="8">
        <v>0.4</v>
      </c>
      <c r="Q338" s="14">
        <v>0.2</v>
      </c>
      <c r="R338" s="8">
        <v>260.2</v>
      </c>
      <c r="S338" s="14">
        <v>259.06</v>
      </c>
      <c r="T338" s="8">
        <v>261.13</v>
      </c>
      <c r="U338" s="14">
        <v>2.79</v>
      </c>
      <c r="V338" s="8">
        <v>2.76</v>
      </c>
      <c r="W338" s="14">
        <v>2.83</v>
      </c>
    </row>
    <row r="339" spans="2:23" x14ac:dyDescent="0.25">
      <c r="B339" s="16" t="s">
        <v>360</v>
      </c>
      <c r="C339" s="4">
        <v>0.1</v>
      </c>
      <c r="D339" s="8">
        <v>2.2999999999999998</v>
      </c>
      <c r="E339" s="14">
        <v>0.8</v>
      </c>
      <c r="F339" s="8">
        <v>0.2</v>
      </c>
      <c r="G339" s="14">
        <v>0.8</v>
      </c>
      <c r="H339" s="8">
        <v>0.1</v>
      </c>
      <c r="I339" s="14">
        <v>0.1</v>
      </c>
      <c r="J339" s="8">
        <v>0.7</v>
      </c>
      <c r="K339" s="14">
        <v>0.3</v>
      </c>
      <c r="L339" s="8">
        <v>0.1</v>
      </c>
      <c r="M339" s="14">
        <v>0.4</v>
      </c>
      <c r="N339" s="8">
        <v>0.2</v>
      </c>
      <c r="O339" s="14">
        <v>0.1</v>
      </c>
      <c r="P339" s="8">
        <v>0.3</v>
      </c>
      <c r="Q339" s="14">
        <v>0.1</v>
      </c>
      <c r="R339" s="8">
        <v>259.31</v>
      </c>
      <c r="S339" s="14">
        <v>258.77999999999997</v>
      </c>
      <c r="T339" s="8">
        <v>260.19</v>
      </c>
      <c r="U339" s="14">
        <v>3.02</v>
      </c>
      <c r="V339" s="8">
        <v>2.76</v>
      </c>
      <c r="W339" s="14">
        <v>2.82</v>
      </c>
    </row>
    <row r="340" spans="2:23" x14ac:dyDescent="0.25">
      <c r="B340" s="16" t="s">
        <v>361</v>
      </c>
      <c r="C340" s="4">
        <v>0.2</v>
      </c>
      <c r="D340" s="8">
        <v>2.5</v>
      </c>
      <c r="E340" s="14">
        <v>0.6</v>
      </c>
      <c r="F340" s="8">
        <v>0.1</v>
      </c>
      <c r="G340" s="14">
        <v>0.7</v>
      </c>
      <c r="H340" s="8">
        <v>0.2</v>
      </c>
      <c r="I340" s="14">
        <v>0</v>
      </c>
      <c r="J340" s="8">
        <v>0.6</v>
      </c>
      <c r="K340" s="14">
        <v>0.4</v>
      </c>
      <c r="L340" s="8">
        <v>0.1</v>
      </c>
      <c r="M340" s="14">
        <v>0.3</v>
      </c>
      <c r="N340" s="8">
        <v>0.4</v>
      </c>
      <c r="O340" s="14">
        <v>0.1</v>
      </c>
      <c r="P340" s="8">
        <v>0.3</v>
      </c>
      <c r="Q340" s="14">
        <v>0.2</v>
      </c>
      <c r="R340" s="8">
        <v>258.45999999999998</v>
      </c>
      <c r="S340" s="14">
        <v>258.19</v>
      </c>
      <c r="T340" s="8">
        <v>259.86</v>
      </c>
      <c r="U340" s="14">
        <v>3.06</v>
      </c>
      <c r="V340" s="8">
        <v>2.86</v>
      </c>
      <c r="W340" s="14">
        <v>2.9</v>
      </c>
    </row>
    <row r="341" spans="2:23" x14ac:dyDescent="0.25">
      <c r="B341" s="16" t="s">
        <v>362</v>
      </c>
      <c r="C341" s="4">
        <v>0.2</v>
      </c>
      <c r="D341" s="8">
        <v>2.7</v>
      </c>
      <c r="E341" s="14">
        <v>0.7</v>
      </c>
      <c r="F341" s="8">
        <v>0.2</v>
      </c>
      <c r="G341" s="14">
        <v>0.6</v>
      </c>
      <c r="H341" s="8">
        <v>0.2</v>
      </c>
      <c r="I341" s="14">
        <v>0</v>
      </c>
      <c r="J341" s="8">
        <v>0.5</v>
      </c>
      <c r="K341" s="14">
        <v>0.4</v>
      </c>
      <c r="L341" s="8">
        <v>0</v>
      </c>
      <c r="M341" s="14">
        <v>0.1</v>
      </c>
      <c r="N341" s="8">
        <v>0.5</v>
      </c>
      <c r="O341" s="14">
        <v>0.2</v>
      </c>
      <c r="P341" s="8">
        <v>0.3</v>
      </c>
      <c r="Q341" s="14">
        <v>0.4</v>
      </c>
      <c r="R341" s="8">
        <v>258.08999999999997</v>
      </c>
      <c r="S341" s="14">
        <v>257.61</v>
      </c>
      <c r="T341" s="8">
        <v>259.07</v>
      </c>
      <c r="U341" s="14">
        <v>2.98</v>
      </c>
      <c r="V341" s="8">
        <v>2.8</v>
      </c>
      <c r="W341" s="14">
        <v>2.87</v>
      </c>
    </row>
    <row r="342" spans="2:23" x14ac:dyDescent="0.25">
      <c r="B342" s="16" t="s">
        <v>363</v>
      </c>
      <c r="C342" s="4">
        <v>0.2</v>
      </c>
      <c r="D342" s="8">
        <v>2.2999999999999998</v>
      </c>
      <c r="E342" s="14">
        <v>0.7</v>
      </c>
      <c r="F342" s="8">
        <v>0.1</v>
      </c>
      <c r="G342" s="14">
        <v>0.8</v>
      </c>
      <c r="H342" s="8">
        <v>0.1</v>
      </c>
      <c r="I342" s="14">
        <v>0.2</v>
      </c>
      <c r="J342" s="8">
        <v>0.7</v>
      </c>
      <c r="K342" s="14">
        <v>0.4</v>
      </c>
      <c r="L342" s="8">
        <v>0.2</v>
      </c>
      <c r="M342" s="14">
        <v>0.4</v>
      </c>
      <c r="N342" s="8">
        <v>0.3</v>
      </c>
      <c r="O342" s="14">
        <v>0.1</v>
      </c>
      <c r="P342" s="8">
        <v>0.3</v>
      </c>
      <c r="Q342" s="14">
        <v>0.2</v>
      </c>
      <c r="R342" s="8">
        <v>258.35000000000002</v>
      </c>
      <c r="S342" s="14">
        <v>257.85000000000002</v>
      </c>
      <c r="T342" s="8">
        <v>259.57</v>
      </c>
      <c r="U342" s="14">
        <v>2.82</v>
      </c>
      <c r="V342" s="8">
        <v>2.67</v>
      </c>
      <c r="W342" s="14">
        <v>2.75</v>
      </c>
    </row>
    <row r="343" spans="2:23" x14ac:dyDescent="0.25">
      <c r="B343" s="16" t="s">
        <v>364</v>
      </c>
      <c r="C343" s="4">
        <v>0.3</v>
      </c>
      <c r="D343" s="8">
        <v>2.6</v>
      </c>
      <c r="E343" s="14">
        <v>0.5</v>
      </c>
      <c r="F343" s="8">
        <v>0.1</v>
      </c>
      <c r="G343" s="14">
        <v>0.6</v>
      </c>
      <c r="H343" s="8">
        <v>0.1</v>
      </c>
      <c r="I343" s="14">
        <v>0.1</v>
      </c>
      <c r="J343" s="8">
        <v>0.5</v>
      </c>
      <c r="K343" s="14">
        <v>0.4</v>
      </c>
      <c r="L343" s="8">
        <v>0.1</v>
      </c>
      <c r="M343" s="14">
        <v>0.1</v>
      </c>
      <c r="N343" s="8">
        <v>0.3</v>
      </c>
      <c r="O343" s="14">
        <v>0.1</v>
      </c>
      <c r="P343" s="8">
        <v>0.3</v>
      </c>
      <c r="Q343" s="14">
        <v>0.1</v>
      </c>
      <c r="R343" s="8">
        <v>258.39</v>
      </c>
      <c r="S343" s="14">
        <v>258.23</v>
      </c>
      <c r="T343" s="8">
        <v>259.91000000000003</v>
      </c>
      <c r="U343" s="14">
        <v>2.97</v>
      </c>
      <c r="V343" s="8">
        <v>2.84</v>
      </c>
      <c r="W343" s="14">
        <v>2.96</v>
      </c>
    </row>
    <row r="344" spans="2:23" x14ac:dyDescent="0.25">
      <c r="B344" s="16" t="s">
        <v>365</v>
      </c>
      <c r="C344" s="4">
        <v>0.2</v>
      </c>
      <c r="D344" s="8">
        <v>2.2000000000000002</v>
      </c>
      <c r="E344" s="14">
        <v>0.8</v>
      </c>
      <c r="F344" s="8">
        <v>0.2</v>
      </c>
      <c r="G344" s="14">
        <v>0.8</v>
      </c>
      <c r="H344" s="8">
        <v>0.4</v>
      </c>
      <c r="I344" s="14">
        <v>0.1</v>
      </c>
      <c r="J344" s="8">
        <v>0.7</v>
      </c>
      <c r="K344" s="14">
        <v>0.2</v>
      </c>
      <c r="L344" s="8">
        <v>0.1</v>
      </c>
      <c r="M344" s="14">
        <v>0.4</v>
      </c>
      <c r="N344" s="8">
        <v>0.4</v>
      </c>
      <c r="O344" s="14">
        <v>0.1</v>
      </c>
      <c r="P344" s="8">
        <v>0.5</v>
      </c>
      <c r="Q344" s="14">
        <v>0.4</v>
      </c>
      <c r="R344" s="8">
        <v>258.20999999999998</v>
      </c>
      <c r="S344" s="14">
        <v>257.95999999999998</v>
      </c>
      <c r="T344" s="8">
        <v>259.61</v>
      </c>
      <c r="U344" s="14">
        <v>2.76</v>
      </c>
      <c r="V344" s="8">
        <v>2.65</v>
      </c>
      <c r="W344" s="14">
        <v>2.85</v>
      </c>
    </row>
    <row r="345" spans="2:23" x14ac:dyDescent="0.25">
      <c r="B345" s="16" t="s">
        <v>366</v>
      </c>
      <c r="C345" s="4">
        <v>0.3</v>
      </c>
      <c r="D345" s="8">
        <v>2.2999999999999998</v>
      </c>
      <c r="E345" s="14">
        <v>0.5</v>
      </c>
      <c r="F345" s="8">
        <v>0.1</v>
      </c>
      <c r="G345" s="14">
        <v>0.6</v>
      </c>
      <c r="H345" s="8">
        <v>0.2</v>
      </c>
      <c r="I345" s="14">
        <v>0.1</v>
      </c>
      <c r="J345" s="8">
        <v>0.6</v>
      </c>
      <c r="K345" s="14">
        <v>0.4</v>
      </c>
      <c r="L345" s="8">
        <v>0.2</v>
      </c>
      <c r="M345" s="14">
        <v>0.3</v>
      </c>
      <c r="N345" s="8">
        <v>0.4</v>
      </c>
      <c r="O345" s="14">
        <v>0</v>
      </c>
      <c r="P345" s="8">
        <v>0.3</v>
      </c>
      <c r="Q345" s="14">
        <v>0.3</v>
      </c>
      <c r="R345" s="8">
        <v>257.95</v>
      </c>
      <c r="S345" s="14">
        <v>257.41000000000003</v>
      </c>
      <c r="T345" s="8">
        <v>259.31</v>
      </c>
      <c r="U345" s="14">
        <v>2.86</v>
      </c>
      <c r="V345" s="8">
        <v>2.4900000000000002</v>
      </c>
      <c r="W345" s="14">
        <v>2.66</v>
      </c>
    </row>
    <row r="346" spans="2:23" x14ac:dyDescent="0.25">
      <c r="B346" s="16" t="s">
        <v>367</v>
      </c>
      <c r="C346" s="4">
        <v>0.3</v>
      </c>
      <c r="D346" s="8">
        <v>2.5</v>
      </c>
      <c r="E346" s="14">
        <v>0.5</v>
      </c>
      <c r="F346" s="8">
        <v>0.2</v>
      </c>
      <c r="G346" s="14">
        <v>0.5</v>
      </c>
      <c r="H346" s="8">
        <v>0.2</v>
      </c>
      <c r="I346" s="14">
        <v>0.2</v>
      </c>
      <c r="J346" s="8">
        <v>0.6</v>
      </c>
      <c r="K346" s="14">
        <v>0.3</v>
      </c>
      <c r="L346" s="8">
        <v>0.2</v>
      </c>
      <c r="M346" s="14">
        <v>0.3</v>
      </c>
      <c r="N346" s="8">
        <v>0.3</v>
      </c>
      <c r="O346" s="14">
        <v>0.2</v>
      </c>
      <c r="P346" s="8">
        <v>0.3</v>
      </c>
      <c r="Q346" s="14">
        <v>0.3</v>
      </c>
      <c r="R346" s="8">
        <v>257.25</v>
      </c>
      <c r="S346" s="14">
        <v>256.45</v>
      </c>
      <c r="T346" s="8">
        <v>258.58999999999997</v>
      </c>
      <c r="U346" s="14">
        <v>2.89</v>
      </c>
      <c r="V346" s="8">
        <v>2.67</v>
      </c>
      <c r="W346" s="14">
        <v>2.7</v>
      </c>
    </row>
    <row r="347" spans="2:23" x14ac:dyDescent="0.25">
      <c r="B347" s="16" t="s">
        <v>368</v>
      </c>
      <c r="C347" s="4">
        <v>0.3</v>
      </c>
      <c r="D347" s="8">
        <v>2.1</v>
      </c>
      <c r="E347" s="14">
        <v>0.9</v>
      </c>
      <c r="F347" s="8">
        <v>0.1</v>
      </c>
      <c r="G347" s="14">
        <v>0.9</v>
      </c>
      <c r="H347" s="8">
        <v>0.1</v>
      </c>
      <c r="I347" s="14">
        <v>0.1</v>
      </c>
      <c r="J347" s="8">
        <v>0.6</v>
      </c>
      <c r="K347" s="14">
        <v>0.2</v>
      </c>
      <c r="L347" s="8">
        <v>0</v>
      </c>
      <c r="M347" s="14">
        <v>0.3</v>
      </c>
      <c r="N347" s="8">
        <v>0.2</v>
      </c>
      <c r="O347" s="14">
        <v>0.1</v>
      </c>
      <c r="P347" s="8">
        <v>0.3</v>
      </c>
      <c r="Q347" s="14">
        <v>0.2</v>
      </c>
      <c r="R347" s="8">
        <v>256.48</v>
      </c>
      <c r="S347" s="14">
        <v>256.10000000000002</v>
      </c>
      <c r="T347" s="8">
        <v>257.85000000000002</v>
      </c>
      <c r="U347" s="14">
        <v>2.68</v>
      </c>
      <c r="V347" s="8">
        <v>2.6</v>
      </c>
      <c r="W347" s="14">
        <v>2.6</v>
      </c>
    </row>
    <row r="348" spans="2:23" x14ac:dyDescent="0.25">
      <c r="B348" s="16" t="s">
        <v>369</v>
      </c>
      <c r="C348" s="4">
        <v>0.4</v>
      </c>
      <c r="D348" s="8">
        <v>2.2999999999999998</v>
      </c>
      <c r="E348" s="14">
        <v>0.6</v>
      </c>
      <c r="F348" s="8">
        <v>0.1</v>
      </c>
      <c r="G348" s="14">
        <v>0.9</v>
      </c>
      <c r="H348" s="8">
        <v>0.1</v>
      </c>
      <c r="I348" s="14">
        <v>0.2</v>
      </c>
      <c r="J348" s="8">
        <v>0.7</v>
      </c>
      <c r="K348" s="14">
        <v>0.2</v>
      </c>
      <c r="L348" s="8">
        <v>0.2</v>
      </c>
      <c r="M348" s="14">
        <v>0.3</v>
      </c>
      <c r="N348" s="8">
        <v>0.2</v>
      </c>
      <c r="O348" s="14">
        <v>0.2</v>
      </c>
      <c r="P348" s="8">
        <v>0.3</v>
      </c>
      <c r="Q348" s="14">
        <v>0.3</v>
      </c>
      <c r="R348" s="8">
        <v>257.61</v>
      </c>
      <c r="S348" s="14">
        <v>256.87</v>
      </c>
      <c r="T348" s="8">
        <v>258.82</v>
      </c>
      <c r="U348" s="14">
        <v>2.77</v>
      </c>
      <c r="V348" s="8">
        <v>2.76</v>
      </c>
      <c r="W348" s="14">
        <v>2.73</v>
      </c>
    </row>
    <row r="349" spans="2:23" x14ac:dyDescent="0.25">
      <c r="B349" s="16" t="s">
        <v>370</v>
      </c>
      <c r="C349" s="4">
        <v>0.2</v>
      </c>
      <c r="D349" s="8">
        <v>2.1</v>
      </c>
      <c r="E349" s="14">
        <v>0.8</v>
      </c>
      <c r="F349" s="8">
        <v>0.1</v>
      </c>
      <c r="G349" s="14">
        <v>1</v>
      </c>
      <c r="H349" s="8">
        <v>0.1</v>
      </c>
      <c r="I349" s="14">
        <v>0</v>
      </c>
      <c r="J349" s="8">
        <v>0.8</v>
      </c>
      <c r="K349" s="14">
        <v>0.2</v>
      </c>
      <c r="L349" s="8">
        <v>0</v>
      </c>
      <c r="M349" s="14">
        <v>0.5</v>
      </c>
      <c r="N349" s="8">
        <v>0.3</v>
      </c>
      <c r="O349" s="14">
        <v>0.1</v>
      </c>
      <c r="P349" s="8">
        <v>0.5</v>
      </c>
      <c r="Q349" s="14">
        <v>0.2</v>
      </c>
      <c r="R349" s="8">
        <v>257.45999999999998</v>
      </c>
      <c r="S349" s="14">
        <v>257.23</v>
      </c>
      <c r="T349" s="8">
        <v>258.67</v>
      </c>
      <c r="U349" s="14">
        <v>2.94</v>
      </c>
      <c r="V349" s="8">
        <v>2.73</v>
      </c>
      <c r="W349" s="14">
        <v>2.81</v>
      </c>
    </row>
    <row r="350" spans="2:23" x14ac:dyDescent="0.25">
      <c r="B350" s="16" t="s">
        <v>371</v>
      </c>
      <c r="C350" s="4">
        <v>0.2</v>
      </c>
      <c r="D350" s="8">
        <v>2.2999999999999998</v>
      </c>
      <c r="E350" s="14">
        <v>0.9</v>
      </c>
      <c r="F350" s="8">
        <v>0.3</v>
      </c>
      <c r="G350" s="14">
        <v>0.9</v>
      </c>
      <c r="H350" s="8">
        <v>0.2</v>
      </c>
      <c r="I350" s="14">
        <v>0.1</v>
      </c>
      <c r="J350" s="8">
        <v>0.6</v>
      </c>
      <c r="K350" s="14">
        <v>0.3</v>
      </c>
      <c r="L350" s="8">
        <v>0.1</v>
      </c>
      <c r="M350" s="14">
        <v>0.3</v>
      </c>
      <c r="N350" s="8">
        <v>0.3</v>
      </c>
      <c r="O350" s="14">
        <v>0.1</v>
      </c>
      <c r="P350" s="8">
        <v>0.4</v>
      </c>
      <c r="Q350" s="14">
        <v>0.1</v>
      </c>
      <c r="R350" s="8">
        <v>255.76</v>
      </c>
      <c r="S350" s="14">
        <v>255.63</v>
      </c>
      <c r="T350" s="8">
        <v>257.36</v>
      </c>
      <c r="U350" s="14">
        <v>3.07</v>
      </c>
      <c r="V350" s="8">
        <v>2.63</v>
      </c>
      <c r="W350" s="14">
        <v>2.8</v>
      </c>
    </row>
    <row r="351" spans="2:23" x14ac:dyDescent="0.25">
      <c r="B351" s="16" t="s">
        <v>372</v>
      </c>
      <c r="C351" s="4">
        <v>0.3</v>
      </c>
      <c r="D351" s="8">
        <v>2.2000000000000002</v>
      </c>
      <c r="E351" s="14">
        <v>1.1000000000000001</v>
      </c>
      <c r="F351" s="8">
        <v>0.3</v>
      </c>
      <c r="G351" s="14">
        <v>1</v>
      </c>
      <c r="H351" s="8">
        <v>0.2</v>
      </c>
      <c r="I351" s="14">
        <v>0.2</v>
      </c>
      <c r="J351" s="8">
        <v>0.7</v>
      </c>
      <c r="K351" s="14">
        <v>0.1</v>
      </c>
      <c r="L351" s="8">
        <v>0.2</v>
      </c>
      <c r="M351" s="14">
        <v>0.4</v>
      </c>
      <c r="N351" s="8">
        <v>0.2</v>
      </c>
      <c r="O351" s="14">
        <v>0.1</v>
      </c>
      <c r="P351" s="8">
        <v>0.5</v>
      </c>
      <c r="Q351" s="14">
        <v>0.1</v>
      </c>
      <c r="R351" s="8">
        <v>256.38</v>
      </c>
      <c r="S351" s="14">
        <v>256.18</v>
      </c>
      <c r="T351" s="8">
        <v>257.97000000000003</v>
      </c>
      <c r="U351" s="14">
        <v>3.03</v>
      </c>
      <c r="V351" s="8">
        <v>2.81</v>
      </c>
      <c r="W351" s="14">
        <v>2.86</v>
      </c>
    </row>
    <row r="352" spans="2:23" x14ac:dyDescent="0.25">
      <c r="B352" s="16" t="s">
        <v>373</v>
      </c>
      <c r="C352" s="4">
        <v>0.1</v>
      </c>
      <c r="D352" s="8">
        <v>2</v>
      </c>
      <c r="E352" s="14">
        <v>1.2</v>
      </c>
      <c r="F352" s="8">
        <v>0.2</v>
      </c>
      <c r="G352" s="14">
        <v>0.9</v>
      </c>
      <c r="H352" s="8">
        <v>0.3</v>
      </c>
      <c r="I352" s="14">
        <v>0.2</v>
      </c>
      <c r="J352" s="8">
        <v>0.6</v>
      </c>
      <c r="K352" s="14">
        <v>0.2</v>
      </c>
      <c r="L352" s="8">
        <v>0.2</v>
      </c>
      <c r="M352" s="14">
        <v>0.4</v>
      </c>
      <c r="N352" s="8">
        <v>0.4</v>
      </c>
      <c r="O352" s="14">
        <v>0.1</v>
      </c>
      <c r="P352" s="8">
        <v>0.5</v>
      </c>
      <c r="Q352" s="14">
        <v>0.2</v>
      </c>
      <c r="R352" s="8">
        <v>258.32</v>
      </c>
      <c r="S352" s="14">
        <v>257.76</v>
      </c>
      <c r="T352" s="8">
        <v>259.25</v>
      </c>
      <c r="U352" s="14">
        <v>2.72</v>
      </c>
      <c r="V352" s="8">
        <v>2.65</v>
      </c>
      <c r="W352" s="14">
        <v>2.88</v>
      </c>
    </row>
    <row r="353" spans="2:23" x14ac:dyDescent="0.25">
      <c r="B353" s="16" t="s">
        <v>374</v>
      </c>
      <c r="C353" s="4">
        <v>0.1</v>
      </c>
      <c r="D353" s="8">
        <v>1.4</v>
      </c>
      <c r="E353" s="14">
        <v>1.5</v>
      </c>
      <c r="F353" s="8">
        <v>0.3</v>
      </c>
      <c r="G353" s="14">
        <v>1</v>
      </c>
      <c r="H353" s="8">
        <v>0.2</v>
      </c>
      <c r="I353" s="14">
        <v>0.1</v>
      </c>
      <c r="J353" s="8">
        <v>0.7</v>
      </c>
      <c r="K353" s="14">
        <v>0.1</v>
      </c>
      <c r="L353" s="8">
        <v>0.1</v>
      </c>
      <c r="M353" s="14">
        <v>0.4</v>
      </c>
      <c r="N353" s="8">
        <v>0.2</v>
      </c>
      <c r="O353" s="14">
        <v>0.1</v>
      </c>
      <c r="P353" s="8">
        <v>0.5</v>
      </c>
      <c r="Q353" s="14">
        <v>0.2</v>
      </c>
      <c r="R353" s="8">
        <v>256.68</v>
      </c>
      <c r="S353" s="14">
        <v>256.16000000000003</v>
      </c>
      <c r="T353" s="8">
        <v>257.3</v>
      </c>
      <c r="U353" s="14">
        <v>2.63</v>
      </c>
      <c r="V353" s="8">
        <v>2.36</v>
      </c>
      <c r="W353" s="14">
        <v>2.65</v>
      </c>
    </row>
    <row r="354" spans="2:23" x14ac:dyDescent="0.25">
      <c r="B354" s="16" t="s">
        <v>375</v>
      </c>
      <c r="C354" s="4">
        <v>0.1</v>
      </c>
      <c r="D354" s="8">
        <v>1.9</v>
      </c>
      <c r="E354" s="14">
        <v>1.1000000000000001</v>
      </c>
      <c r="F354" s="8">
        <v>0.2</v>
      </c>
      <c r="G354" s="14">
        <v>1.1000000000000001</v>
      </c>
      <c r="H354" s="8">
        <v>0.3</v>
      </c>
      <c r="I354" s="14">
        <v>0</v>
      </c>
      <c r="J354" s="8">
        <v>0.6</v>
      </c>
      <c r="K354" s="14">
        <v>0.2</v>
      </c>
      <c r="L354" s="8">
        <v>0.1</v>
      </c>
      <c r="M354" s="14">
        <v>0.3</v>
      </c>
      <c r="N354" s="8">
        <v>0.3</v>
      </c>
      <c r="O354" s="14">
        <v>0.1</v>
      </c>
      <c r="P354" s="8">
        <v>0.3</v>
      </c>
      <c r="Q354" s="14">
        <v>0.3</v>
      </c>
      <c r="R354" s="8">
        <v>258.60000000000002</v>
      </c>
      <c r="S354" s="14">
        <v>257.82</v>
      </c>
      <c r="T354" s="8">
        <v>259.14</v>
      </c>
      <c r="U354" s="14">
        <v>2.5099999999999998</v>
      </c>
      <c r="V354" s="8">
        <v>2.46</v>
      </c>
      <c r="W354" s="14">
        <v>2.61</v>
      </c>
    </row>
    <row r="355" spans="2:23" x14ac:dyDescent="0.25">
      <c r="B355" s="16" t="s">
        <v>376</v>
      </c>
      <c r="C355" s="4">
        <v>0.2</v>
      </c>
      <c r="D355" s="8">
        <v>2.2000000000000002</v>
      </c>
      <c r="E355" s="14">
        <v>0.9</v>
      </c>
      <c r="F355" s="8">
        <v>0.3</v>
      </c>
      <c r="G355" s="14">
        <v>1</v>
      </c>
      <c r="H355" s="8">
        <v>0.3</v>
      </c>
      <c r="I355" s="14">
        <v>0.3</v>
      </c>
      <c r="J355" s="8">
        <v>0.7</v>
      </c>
      <c r="K355" s="14">
        <v>0.1</v>
      </c>
      <c r="L355" s="8">
        <v>0.2</v>
      </c>
      <c r="M355" s="14">
        <v>0.5</v>
      </c>
      <c r="N355" s="8">
        <v>0.3</v>
      </c>
      <c r="O355" s="14">
        <v>0.1</v>
      </c>
      <c r="P355" s="8">
        <v>0.5</v>
      </c>
      <c r="Q355" s="14">
        <v>0.3</v>
      </c>
      <c r="R355" s="8">
        <v>257.06</v>
      </c>
      <c r="S355" s="14">
        <v>256.86</v>
      </c>
      <c r="T355" s="8">
        <v>258.61</v>
      </c>
      <c r="U355" s="14">
        <v>2.83</v>
      </c>
      <c r="V355" s="8">
        <v>2.73</v>
      </c>
      <c r="W355" s="14">
        <v>2.78</v>
      </c>
    </row>
    <row r="356" spans="2:23" x14ac:dyDescent="0.25">
      <c r="B356" s="16" t="s">
        <v>377</v>
      </c>
      <c r="C356" s="4">
        <v>0.1</v>
      </c>
      <c r="D356" s="8">
        <v>1.9</v>
      </c>
      <c r="E356" s="14">
        <v>0.9</v>
      </c>
      <c r="F356" s="8">
        <v>0.1</v>
      </c>
      <c r="G356" s="14">
        <v>1</v>
      </c>
      <c r="H356" s="8">
        <v>0.2</v>
      </c>
      <c r="I356" s="14">
        <v>0.1</v>
      </c>
      <c r="J356" s="8">
        <v>0.7</v>
      </c>
      <c r="K356" s="14">
        <v>0.2</v>
      </c>
      <c r="L356" s="8">
        <v>0.1</v>
      </c>
      <c r="M356" s="14">
        <v>0.4</v>
      </c>
      <c r="N356" s="8">
        <v>0.4</v>
      </c>
      <c r="O356" s="14">
        <v>0.1</v>
      </c>
      <c r="P356" s="8">
        <v>0.5</v>
      </c>
      <c r="Q356" s="14">
        <v>0.3</v>
      </c>
      <c r="R356" s="8">
        <v>255.47</v>
      </c>
      <c r="S356" s="14">
        <v>254.81</v>
      </c>
      <c r="T356" s="8">
        <v>256.18</v>
      </c>
      <c r="U356" s="14">
        <v>2.4</v>
      </c>
      <c r="V356" s="8">
        <v>2.52</v>
      </c>
      <c r="W356" s="14">
        <v>2.54</v>
      </c>
    </row>
    <row r="357" spans="2:23" x14ac:dyDescent="0.25">
      <c r="B357" s="16" t="s">
        <v>378</v>
      </c>
      <c r="C357" s="4">
        <v>0.3</v>
      </c>
      <c r="D357" s="8">
        <v>1.8</v>
      </c>
      <c r="E357" s="14">
        <v>1.2</v>
      </c>
      <c r="F357" s="8">
        <v>0.2</v>
      </c>
      <c r="G357" s="14">
        <v>1</v>
      </c>
      <c r="H357" s="8">
        <v>0.3</v>
      </c>
      <c r="I357" s="14">
        <v>0.2</v>
      </c>
      <c r="J357" s="8">
        <v>0.6</v>
      </c>
      <c r="K357" s="14">
        <v>0.2</v>
      </c>
      <c r="L357" s="8">
        <v>0.1</v>
      </c>
      <c r="M357" s="14">
        <v>0.3</v>
      </c>
      <c r="N357" s="8">
        <v>0.4</v>
      </c>
      <c r="O357" s="14">
        <v>0.1</v>
      </c>
      <c r="P357" s="8">
        <v>0.5</v>
      </c>
      <c r="Q357" s="14">
        <v>0.3</v>
      </c>
      <c r="R357" s="8">
        <v>256.10000000000002</v>
      </c>
      <c r="S357" s="14">
        <v>256.12</v>
      </c>
      <c r="T357" s="8">
        <v>257.92</v>
      </c>
      <c r="U357" s="14">
        <v>2.74</v>
      </c>
      <c r="V357" s="8">
        <v>2.36</v>
      </c>
      <c r="W357" s="14">
        <v>2.73</v>
      </c>
    </row>
    <row r="358" spans="2:23" x14ac:dyDescent="0.25">
      <c r="B358" s="16" t="s">
        <v>379</v>
      </c>
      <c r="C358" s="4">
        <v>0.2</v>
      </c>
      <c r="D358" s="8">
        <v>1.9</v>
      </c>
      <c r="E358" s="14">
        <v>0.7</v>
      </c>
      <c r="F358" s="8">
        <v>0.3</v>
      </c>
      <c r="G358" s="14">
        <v>1.1000000000000001</v>
      </c>
      <c r="H358" s="8">
        <v>0.2</v>
      </c>
      <c r="I358" s="14">
        <v>0.1</v>
      </c>
      <c r="J358" s="8">
        <v>0.8</v>
      </c>
      <c r="K358" s="14">
        <v>0.3</v>
      </c>
      <c r="L358" s="8">
        <v>0.1</v>
      </c>
      <c r="M358" s="14">
        <v>0.5</v>
      </c>
      <c r="N358" s="8">
        <v>0.3</v>
      </c>
      <c r="O358" s="14">
        <v>0.1</v>
      </c>
      <c r="P358" s="8">
        <v>0.5</v>
      </c>
      <c r="Q358" s="14">
        <v>0</v>
      </c>
      <c r="R358" s="8">
        <v>255.69</v>
      </c>
      <c r="S358" s="14">
        <v>254.71</v>
      </c>
      <c r="T358" s="8">
        <v>256.87</v>
      </c>
      <c r="U358" s="14">
        <v>2.68</v>
      </c>
      <c r="V358" s="8">
        <v>2.61</v>
      </c>
      <c r="W358" s="14">
        <v>2.64</v>
      </c>
    </row>
    <row r="359" spans="2:23" x14ac:dyDescent="0.25">
      <c r="B359" s="16" t="s">
        <v>380</v>
      </c>
      <c r="C359" s="4">
        <v>0.3</v>
      </c>
      <c r="D359" s="8">
        <v>2</v>
      </c>
      <c r="E359" s="14">
        <v>0.7</v>
      </c>
      <c r="F359" s="8">
        <v>0.2</v>
      </c>
      <c r="G359" s="14">
        <v>0.9</v>
      </c>
      <c r="H359" s="8">
        <v>0.3</v>
      </c>
      <c r="I359" s="14">
        <v>0.2</v>
      </c>
      <c r="J359" s="8">
        <v>0.6</v>
      </c>
      <c r="K359" s="14">
        <v>0.3</v>
      </c>
      <c r="L359" s="8">
        <v>0.2</v>
      </c>
      <c r="M359" s="14">
        <v>0.3</v>
      </c>
      <c r="N359" s="8">
        <v>0.4</v>
      </c>
      <c r="O359" s="14">
        <v>0.2</v>
      </c>
      <c r="P359" s="8">
        <v>0.4</v>
      </c>
      <c r="Q359" s="14">
        <v>0.2</v>
      </c>
      <c r="R359" s="8">
        <v>255.29</v>
      </c>
      <c r="S359" s="14">
        <v>254.55</v>
      </c>
      <c r="T359" s="8">
        <v>256.23</v>
      </c>
      <c r="U359" s="14">
        <v>2.4</v>
      </c>
      <c r="V359" s="8">
        <v>2.4300000000000002</v>
      </c>
      <c r="W359" s="14">
        <v>2.63</v>
      </c>
    </row>
    <row r="360" spans="2:23" x14ac:dyDescent="0.25">
      <c r="B360" s="16" t="s">
        <v>381</v>
      </c>
      <c r="C360" s="4">
        <v>0.2</v>
      </c>
      <c r="D360" s="8">
        <v>2</v>
      </c>
      <c r="E360" s="14">
        <v>0.7</v>
      </c>
      <c r="F360" s="8">
        <v>0.1</v>
      </c>
      <c r="G360" s="14">
        <v>0.8</v>
      </c>
      <c r="H360" s="8">
        <v>0.3</v>
      </c>
      <c r="I360" s="14">
        <v>0.1</v>
      </c>
      <c r="J360" s="8">
        <v>0.5</v>
      </c>
      <c r="K360" s="14">
        <v>0.2</v>
      </c>
      <c r="L360" s="8">
        <v>0.1</v>
      </c>
      <c r="M360" s="14">
        <v>0.3</v>
      </c>
      <c r="N360" s="8">
        <v>0.5</v>
      </c>
      <c r="O360" s="14">
        <v>0.2</v>
      </c>
      <c r="P360" s="8">
        <v>0.5</v>
      </c>
      <c r="Q360" s="14">
        <v>0.3</v>
      </c>
      <c r="R360" s="8">
        <v>255.8</v>
      </c>
      <c r="S360" s="14">
        <v>254.88</v>
      </c>
      <c r="T360" s="8">
        <v>256.79000000000002</v>
      </c>
      <c r="U360" s="14">
        <v>2.6</v>
      </c>
      <c r="V360" s="8">
        <v>2.64</v>
      </c>
      <c r="W360" s="14">
        <v>2.4</v>
      </c>
    </row>
    <row r="361" spans="2:23" x14ac:dyDescent="0.25">
      <c r="B361" s="16" t="s">
        <v>382</v>
      </c>
      <c r="C361" s="4">
        <v>0.2</v>
      </c>
      <c r="D361" s="8">
        <v>1.7</v>
      </c>
      <c r="E361" s="14">
        <v>1.1000000000000001</v>
      </c>
      <c r="F361" s="8">
        <v>0.2</v>
      </c>
      <c r="G361" s="14">
        <v>0.9</v>
      </c>
      <c r="H361" s="8">
        <v>0.3</v>
      </c>
      <c r="I361" s="14">
        <v>0.3</v>
      </c>
      <c r="J361" s="8">
        <v>0.6</v>
      </c>
      <c r="K361" s="14">
        <v>0.2</v>
      </c>
      <c r="L361" s="8">
        <v>0.2</v>
      </c>
      <c r="M361" s="14">
        <v>0.4</v>
      </c>
      <c r="N361" s="8">
        <v>0.5</v>
      </c>
      <c r="O361" s="14">
        <v>0.2</v>
      </c>
      <c r="P361" s="8">
        <v>0.4</v>
      </c>
      <c r="Q361" s="14">
        <v>0.3</v>
      </c>
      <c r="R361" s="8">
        <v>255.14</v>
      </c>
      <c r="S361" s="14">
        <v>254.74</v>
      </c>
      <c r="T361" s="8">
        <v>256.44</v>
      </c>
      <c r="U361" s="14">
        <v>2.5499999999999998</v>
      </c>
      <c r="V361" s="8">
        <v>2.4</v>
      </c>
      <c r="W361" s="14">
        <v>2.31</v>
      </c>
    </row>
    <row r="362" spans="2:23" x14ac:dyDescent="0.25">
      <c r="B362" s="16" t="s">
        <v>383</v>
      </c>
      <c r="C362" s="4">
        <v>0.2</v>
      </c>
      <c r="D362" s="8">
        <v>1.8</v>
      </c>
      <c r="E362" s="14">
        <v>1</v>
      </c>
      <c r="F362" s="8">
        <v>0.3</v>
      </c>
      <c r="G362" s="14">
        <v>0.9</v>
      </c>
      <c r="H362" s="8">
        <v>0.3</v>
      </c>
      <c r="I362" s="14">
        <v>0.3</v>
      </c>
      <c r="J362" s="8">
        <v>0.6</v>
      </c>
      <c r="K362" s="14">
        <v>0.3</v>
      </c>
      <c r="L362" s="8">
        <v>0.2</v>
      </c>
      <c r="M362" s="14">
        <v>0.4</v>
      </c>
      <c r="N362" s="8">
        <v>0.4</v>
      </c>
      <c r="O362" s="14">
        <v>0.2</v>
      </c>
      <c r="P362" s="8">
        <v>0.5</v>
      </c>
      <c r="Q362" s="14">
        <v>0.2</v>
      </c>
      <c r="R362" s="8">
        <v>254.38</v>
      </c>
      <c r="S362" s="14">
        <v>254.03</v>
      </c>
      <c r="T362" s="8">
        <v>255.59</v>
      </c>
      <c r="U362" s="14">
        <v>2.57</v>
      </c>
      <c r="V362" s="8">
        <v>2.38</v>
      </c>
      <c r="W362" s="14">
        <v>2.4</v>
      </c>
    </row>
    <row r="363" spans="2:23" x14ac:dyDescent="0.25">
      <c r="B363" s="16" t="s">
        <v>384</v>
      </c>
      <c r="C363" s="4">
        <v>0.1</v>
      </c>
      <c r="D363" s="8">
        <v>2.4</v>
      </c>
      <c r="E363" s="14">
        <v>0.5</v>
      </c>
      <c r="F363" s="8">
        <v>0.3</v>
      </c>
      <c r="G363" s="14">
        <v>0.8</v>
      </c>
      <c r="H363" s="8">
        <v>0.3</v>
      </c>
      <c r="I363" s="14">
        <v>0.1</v>
      </c>
      <c r="J363" s="8">
        <v>0.5</v>
      </c>
      <c r="K363" s="14">
        <v>0.3</v>
      </c>
      <c r="L363" s="8">
        <v>0.2</v>
      </c>
      <c r="M363" s="14">
        <v>0.3</v>
      </c>
      <c r="N363" s="8">
        <v>0.4</v>
      </c>
      <c r="O363" s="14">
        <v>0.2</v>
      </c>
      <c r="P363" s="8">
        <v>0.3</v>
      </c>
      <c r="Q363" s="14">
        <v>0.2</v>
      </c>
      <c r="R363" s="8">
        <v>253.76</v>
      </c>
      <c r="S363" s="14">
        <v>253.35</v>
      </c>
      <c r="T363" s="8">
        <v>254.76</v>
      </c>
      <c r="U363" s="14">
        <v>2.7</v>
      </c>
      <c r="V363" s="8">
        <v>2.64</v>
      </c>
      <c r="W363" s="14">
        <v>2.7</v>
      </c>
    </row>
    <row r="364" spans="2:23" x14ac:dyDescent="0.25">
      <c r="B364" s="16" t="s">
        <v>385</v>
      </c>
      <c r="C364" s="4">
        <v>0.1</v>
      </c>
      <c r="D364" s="8">
        <v>2.2999999999999998</v>
      </c>
      <c r="E364" s="14">
        <v>0.4</v>
      </c>
      <c r="F364" s="8">
        <v>0.1</v>
      </c>
      <c r="G364" s="14">
        <v>1</v>
      </c>
      <c r="H364" s="8">
        <v>0</v>
      </c>
      <c r="I364" s="14">
        <v>0.2</v>
      </c>
      <c r="J364" s="8">
        <v>0.6</v>
      </c>
      <c r="K364" s="14">
        <v>0.3</v>
      </c>
      <c r="L364" s="8">
        <v>0.1</v>
      </c>
      <c r="M364" s="14">
        <v>0.3</v>
      </c>
      <c r="N364" s="8">
        <v>0.2</v>
      </c>
      <c r="O364" s="14">
        <v>0.2</v>
      </c>
      <c r="P364" s="8">
        <v>0.3</v>
      </c>
      <c r="Q364" s="14">
        <v>0.2</v>
      </c>
      <c r="R364" s="8">
        <v>253.02</v>
      </c>
      <c r="S364" s="14">
        <v>252.54</v>
      </c>
      <c r="T364" s="8">
        <v>254.16</v>
      </c>
      <c r="U364" s="14">
        <v>2.6</v>
      </c>
      <c r="V364" s="8">
        <v>2.59</v>
      </c>
      <c r="W364" s="14">
        <v>2.5499999999999998</v>
      </c>
    </row>
    <row r="365" spans="2:23" x14ac:dyDescent="0.25">
      <c r="B365" s="16" t="s">
        <v>386</v>
      </c>
      <c r="C365" s="4">
        <v>0.2</v>
      </c>
      <c r="D365" s="8">
        <v>2.1</v>
      </c>
      <c r="E365" s="14">
        <v>0.7</v>
      </c>
      <c r="F365" s="8">
        <v>0</v>
      </c>
      <c r="G365" s="14">
        <v>1</v>
      </c>
      <c r="H365" s="8">
        <v>0.2</v>
      </c>
      <c r="I365" s="14">
        <v>0.1</v>
      </c>
      <c r="J365" s="8">
        <v>0.7</v>
      </c>
      <c r="K365" s="14">
        <v>0.4</v>
      </c>
      <c r="L365" s="8">
        <v>0.3</v>
      </c>
      <c r="M365" s="14">
        <v>0.3</v>
      </c>
      <c r="N365" s="8">
        <v>0.4</v>
      </c>
      <c r="O365" s="14">
        <v>0.2</v>
      </c>
      <c r="P365" s="8">
        <v>0.2</v>
      </c>
      <c r="Q365" s="14">
        <v>0.3</v>
      </c>
      <c r="R365" s="8">
        <v>254.57</v>
      </c>
      <c r="S365" s="14">
        <v>254.02</v>
      </c>
      <c r="T365" s="8">
        <v>255.11</v>
      </c>
      <c r="U365" s="14">
        <v>2.59</v>
      </c>
      <c r="V365" s="8">
        <v>2.5499999999999998</v>
      </c>
      <c r="W365" s="14">
        <v>2.66</v>
      </c>
    </row>
    <row r="366" spans="2:23" x14ac:dyDescent="0.25">
      <c r="B366" s="16" t="s">
        <v>387</v>
      </c>
      <c r="C366" s="4">
        <v>0.2</v>
      </c>
      <c r="D366" s="8">
        <v>2.2000000000000002</v>
      </c>
      <c r="E366" s="14">
        <v>0.9</v>
      </c>
      <c r="F366" s="8">
        <v>0.2</v>
      </c>
      <c r="G366" s="14">
        <v>0.8</v>
      </c>
      <c r="H366" s="8">
        <v>0.1</v>
      </c>
      <c r="I366" s="14">
        <v>0.1</v>
      </c>
      <c r="J366" s="8">
        <v>0.7</v>
      </c>
      <c r="K366" s="14">
        <v>0.2</v>
      </c>
      <c r="L366" s="8">
        <v>0.2</v>
      </c>
      <c r="M366" s="14">
        <v>0.2</v>
      </c>
      <c r="N366" s="8">
        <v>0.1</v>
      </c>
      <c r="O366" s="14">
        <v>0.1</v>
      </c>
      <c r="P366" s="8">
        <v>0.3</v>
      </c>
      <c r="Q366" s="14">
        <v>0.1</v>
      </c>
      <c r="R366" s="8">
        <v>255.56</v>
      </c>
      <c r="S366" s="14">
        <v>255.05</v>
      </c>
      <c r="T366" s="8">
        <v>256.23</v>
      </c>
      <c r="U366" s="14">
        <v>2.74</v>
      </c>
      <c r="V366" s="8">
        <v>2.54</v>
      </c>
      <c r="W366" s="14">
        <v>2.8</v>
      </c>
    </row>
    <row r="367" spans="2:23" x14ac:dyDescent="0.25">
      <c r="B367" s="16" t="s">
        <v>388</v>
      </c>
      <c r="C367" s="4">
        <v>0.2</v>
      </c>
      <c r="D367" s="8">
        <v>2.2000000000000002</v>
      </c>
      <c r="E367" s="14">
        <v>0.6</v>
      </c>
      <c r="F367" s="8">
        <v>0.2</v>
      </c>
      <c r="G367" s="14">
        <v>0.8</v>
      </c>
      <c r="H367" s="8">
        <v>0</v>
      </c>
      <c r="I367" s="14">
        <v>0</v>
      </c>
      <c r="J367" s="8">
        <v>0.5</v>
      </c>
      <c r="K367" s="14">
        <v>0.3</v>
      </c>
      <c r="L367" s="8">
        <v>0.3</v>
      </c>
      <c r="M367" s="14">
        <v>0.2</v>
      </c>
      <c r="N367" s="8">
        <v>0.1</v>
      </c>
      <c r="O367" s="14">
        <v>0</v>
      </c>
      <c r="P367" s="8">
        <v>0.2</v>
      </c>
      <c r="Q367" s="14">
        <v>0.1</v>
      </c>
      <c r="R367" s="8">
        <v>255.71</v>
      </c>
      <c r="S367" s="14">
        <v>255.54</v>
      </c>
      <c r="T367" s="8">
        <v>256.85000000000002</v>
      </c>
      <c r="U367" s="14">
        <v>2.56</v>
      </c>
      <c r="V367" s="8">
        <v>2.4900000000000002</v>
      </c>
      <c r="W367" s="14">
        <v>2.61</v>
      </c>
    </row>
    <row r="368" spans="2:23" x14ac:dyDescent="0.25">
      <c r="B368" s="16" t="s">
        <v>389</v>
      </c>
      <c r="C368" s="4">
        <v>0.2</v>
      </c>
      <c r="D368" s="8">
        <v>2.5</v>
      </c>
      <c r="E368" s="14">
        <v>0.6</v>
      </c>
      <c r="F368" s="8">
        <v>0.2</v>
      </c>
      <c r="G368" s="14">
        <v>0.9</v>
      </c>
      <c r="H368" s="8">
        <v>0.3</v>
      </c>
      <c r="I368" s="14">
        <v>0.1</v>
      </c>
      <c r="J368" s="8">
        <v>0.4</v>
      </c>
      <c r="K368" s="14">
        <v>0.3</v>
      </c>
      <c r="L368" s="8">
        <v>0.2</v>
      </c>
      <c r="M368" s="14">
        <v>0.2</v>
      </c>
      <c r="N368" s="8">
        <v>0.4</v>
      </c>
      <c r="O368" s="14">
        <v>0.1</v>
      </c>
      <c r="P368" s="8">
        <v>0.1</v>
      </c>
      <c r="Q368" s="14">
        <v>0.3</v>
      </c>
      <c r="R368" s="8">
        <v>255.41</v>
      </c>
      <c r="S368" s="14">
        <v>255.13</v>
      </c>
      <c r="T368" s="8">
        <v>256.52999999999997</v>
      </c>
      <c r="U368" s="14">
        <v>2.73</v>
      </c>
      <c r="V368" s="8">
        <v>2.71</v>
      </c>
      <c r="W368" s="14">
        <v>2.87</v>
      </c>
    </row>
    <row r="369" spans="2:23" x14ac:dyDescent="0.25">
      <c r="B369" s="16" t="s">
        <v>390</v>
      </c>
      <c r="C369" s="4">
        <v>0.1</v>
      </c>
      <c r="D369" s="8">
        <v>1.3</v>
      </c>
      <c r="E369" s="14">
        <v>1</v>
      </c>
      <c r="F369" s="8">
        <v>0.2</v>
      </c>
      <c r="G369" s="14">
        <v>1</v>
      </c>
      <c r="H369" s="8">
        <v>0.1</v>
      </c>
      <c r="I369" s="14">
        <v>0.1</v>
      </c>
      <c r="J369" s="8">
        <v>0.5</v>
      </c>
      <c r="K369" s="14">
        <v>0.4</v>
      </c>
      <c r="L369" s="8">
        <v>0.1</v>
      </c>
      <c r="M369" s="14">
        <v>0.3</v>
      </c>
      <c r="N369" s="8">
        <v>0.4</v>
      </c>
      <c r="O369" s="14">
        <v>0.1</v>
      </c>
      <c r="P369" s="8">
        <v>0.2</v>
      </c>
      <c r="Q369" s="14">
        <v>0.2</v>
      </c>
      <c r="R369" s="8">
        <v>255.15</v>
      </c>
      <c r="S369" s="14">
        <v>255.29</v>
      </c>
      <c r="T369" s="8">
        <v>256.74</v>
      </c>
      <c r="U369" s="14">
        <v>2.23</v>
      </c>
      <c r="V369" s="8">
        <v>2.0499999999999998</v>
      </c>
      <c r="W369" s="14">
        <v>2.2799999999999998</v>
      </c>
    </row>
    <row r="370" spans="2:23" x14ac:dyDescent="0.25">
      <c r="B370" s="16" t="s">
        <v>391</v>
      </c>
      <c r="C370" s="4">
        <v>0.2</v>
      </c>
      <c r="D370" s="8">
        <v>1.9</v>
      </c>
      <c r="E370" s="14">
        <v>1.2</v>
      </c>
      <c r="F370" s="8">
        <v>0.1</v>
      </c>
      <c r="G370" s="14">
        <v>0.8</v>
      </c>
      <c r="H370" s="8">
        <v>0.2</v>
      </c>
      <c r="I370" s="14">
        <v>0.1</v>
      </c>
      <c r="J370" s="8">
        <v>0.3</v>
      </c>
      <c r="K370" s="14">
        <v>0.1</v>
      </c>
      <c r="L370" s="8">
        <v>0.1</v>
      </c>
      <c r="M370" s="14">
        <v>0.4</v>
      </c>
      <c r="N370" s="8">
        <v>0.2</v>
      </c>
      <c r="O370" s="14">
        <v>0.1</v>
      </c>
      <c r="P370" s="8">
        <v>0.5</v>
      </c>
      <c r="Q370" s="14">
        <v>0.1</v>
      </c>
      <c r="R370" s="8">
        <v>254.39</v>
      </c>
      <c r="S370" s="14">
        <v>254.2</v>
      </c>
      <c r="T370" s="8">
        <v>255.62</v>
      </c>
      <c r="U370" s="14">
        <v>2.56</v>
      </c>
      <c r="V370" s="8">
        <v>2.34</v>
      </c>
      <c r="W370" s="14">
        <v>2.42</v>
      </c>
    </row>
    <row r="371" spans="2:23" x14ac:dyDescent="0.25">
      <c r="B371" s="16" t="s">
        <v>392</v>
      </c>
      <c r="C371" s="4">
        <v>0.2</v>
      </c>
      <c r="D371" s="8">
        <v>1.6</v>
      </c>
      <c r="E371" s="14">
        <v>1</v>
      </c>
      <c r="F371" s="8">
        <v>0.3</v>
      </c>
      <c r="G371" s="14">
        <v>1.1000000000000001</v>
      </c>
      <c r="H371" s="8">
        <v>0.2</v>
      </c>
      <c r="I371" s="14">
        <v>0.1</v>
      </c>
      <c r="J371" s="8">
        <v>0.7</v>
      </c>
      <c r="K371" s="14">
        <v>0.1</v>
      </c>
      <c r="L371" s="8">
        <v>0.1</v>
      </c>
      <c r="M371" s="14">
        <v>0.4</v>
      </c>
      <c r="N371" s="8">
        <v>0.4</v>
      </c>
      <c r="O371" s="14">
        <v>0.1</v>
      </c>
      <c r="P371" s="8">
        <v>0.5</v>
      </c>
      <c r="Q371" s="14">
        <v>0.4</v>
      </c>
      <c r="R371" s="8">
        <v>253.54</v>
      </c>
      <c r="S371" s="14">
        <v>253.42</v>
      </c>
      <c r="T371" s="8">
        <v>254.61</v>
      </c>
      <c r="U371" s="14">
        <v>2.2599999999999998</v>
      </c>
      <c r="V371" s="8">
        <v>2.3199999999999998</v>
      </c>
      <c r="W371" s="14">
        <v>2.52</v>
      </c>
    </row>
    <row r="372" spans="2:23" x14ac:dyDescent="0.25">
      <c r="B372" s="16" t="s">
        <v>393</v>
      </c>
      <c r="C372" s="4">
        <v>0.1</v>
      </c>
      <c r="D372" s="8">
        <v>1.9</v>
      </c>
      <c r="E372" s="14">
        <v>0.7</v>
      </c>
      <c r="F372" s="8">
        <v>0.1</v>
      </c>
      <c r="G372" s="14">
        <v>1</v>
      </c>
      <c r="H372" s="8">
        <v>0.3</v>
      </c>
      <c r="I372" s="14">
        <v>0.1</v>
      </c>
      <c r="J372" s="8">
        <v>0.7</v>
      </c>
      <c r="K372" s="14">
        <v>0.2</v>
      </c>
      <c r="L372" s="8">
        <v>0.1</v>
      </c>
      <c r="M372" s="14">
        <v>0.3</v>
      </c>
      <c r="N372" s="8">
        <v>0.4</v>
      </c>
      <c r="O372" s="14">
        <v>0.1</v>
      </c>
      <c r="P372" s="8">
        <v>0.3</v>
      </c>
      <c r="Q372" s="14">
        <v>0.4</v>
      </c>
      <c r="R372" s="8">
        <v>253.44</v>
      </c>
      <c r="S372" s="14">
        <v>253.15</v>
      </c>
      <c r="T372" s="8">
        <v>254.09</v>
      </c>
      <c r="U372" s="14">
        <v>2.4</v>
      </c>
      <c r="V372" s="8">
        <v>2.4300000000000002</v>
      </c>
      <c r="W372" s="14">
        <v>2.56</v>
      </c>
    </row>
    <row r="373" spans="2:23" x14ac:dyDescent="0.25">
      <c r="B373" s="16" t="s">
        <v>394</v>
      </c>
      <c r="C373" s="4">
        <v>0.3</v>
      </c>
      <c r="D373" s="8">
        <v>1.9</v>
      </c>
      <c r="E373" s="14">
        <v>1</v>
      </c>
      <c r="F373" s="8">
        <v>0.2</v>
      </c>
      <c r="G373" s="14">
        <v>1</v>
      </c>
      <c r="H373" s="8">
        <v>0.2</v>
      </c>
      <c r="I373" s="14">
        <v>0.3</v>
      </c>
      <c r="J373" s="8">
        <v>0.7</v>
      </c>
      <c r="K373" s="14">
        <v>0.1</v>
      </c>
      <c r="L373" s="8">
        <v>0.2</v>
      </c>
      <c r="M373" s="14">
        <v>0.4</v>
      </c>
      <c r="N373" s="8">
        <v>0.2</v>
      </c>
      <c r="O373" s="14">
        <v>0.2</v>
      </c>
      <c r="P373" s="8">
        <v>0.5</v>
      </c>
      <c r="Q373" s="14">
        <v>0.3</v>
      </c>
      <c r="R373" s="8">
        <v>254.39</v>
      </c>
      <c r="S373" s="14">
        <v>253.09</v>
      </c>
      <c r="T373" s="8">
        <v>254.99</v>
      </c>
      <c r="U373" s="14">
        <v>2.58</v>
      </c>
      <c r="V373" s="8">
        <v>2.4900000000000002</v>
      </c>
      <c r="W373" s="14">
        <v>2.4</v>
      </c>
    </row>
    <row r="374" spans="2:23" x14ac:dyDescent="0.25">
      <c r="B374" s="16" t="s">
        <v>395</v>
      </c>
      <c r="C374" s="4">
        <v>0.2</v>
      </c>
      <c r="D374" s="8">
        <v>1.8</v>
      </c>
      <c r="E374" s="14">
        <v>0.7</v>
      </c>
      <c r="F374" s="8">
        <v>0.1</v>
      </c>
      <c r="G374" s="14">
        <v>1</v>
      </c>
      <c r="H374" s="8">
        <v>0.3</v>
      </c>
      <c r="I374" s="14">
        <v>0.3</v>
      </c>
      <c r="J374" s="8">
        <v>0.6</v>
      </c>
      <c r="K374" s="14">
        <v>0.2</v>
      </c>
      <c r="L374" s="8">
        <v>0.3</v>
      </c>
      <c r="M374" s="14">
        <v>0.2</v>
      </c>
      <c r="N374" s="8">
        <v>0.4</v>
      </c>
      <c r="O374" s="14">
        <v>0.3</v>
      </c>
      <c r="P374" s="8">
        <v>0.4</v>
      </c>
      <c r="Q374" s="14">
        <v>0.2</v>
      </c>
      <c r="R374" s="8">
        <v>253.75</v>
      </c>
      <c r="S374" s="14">
        <v>252.62</v>
      </c>
      <c r="T374" s="8">
        <v>254.15</v>
      </c>
      <c r="U374" s="14">
        <v>2.34</v>
      </c>
      <c r="V374" s="8">
        <v>2.35</v>
      </c>
      <c r="W374" s="14">
        <v>2.4700000000000002</v>
      </c>
    </row>
    <row r="375" spans="2:23" x14ac:dyDescent="0.25">
      <c r="B375" s="16" t="s">
        <v>396</v>
      </c>
      <c r="C375" s="4">
        <v>0.2</v>
      </c>
      <c r="D375" s="8">
        <v>1.9</v>
      </c>
      <c r="E375" s="14">
        <v>0.8</v>
      </c>
      <c r="F375" s="8">
        <v>0.2</v>
      </c>
      <c r="G375" s="14">
        <v>1</v>
      </c>
      <c r="H375" s="8">
        <v>0.2</v>
      </c>
      <c r="I375" s="14">
        <v>0</v>
      </c>
      <c r="J375" s="8">
        <v>0.7</v>
      </c>
      <c r="K375" s="14">
        <v>0.1</v>
      </c>
      <c r="L375" s="8">
        <v>0.1</v>
      </c>
      <c r="M375" s="14">
        <v>0.4</v>
      </c>
      <c r="N375" s="8">
        <v>0.3</v>
      </c>
      <c r="O375" s="14">
        <v>0</v>
      </c>
      <c r="P375" s="8">
        <v>0.4</v>
      </c>
      <c r="Q375" s="14">
        <v>0.2</v>
      </c>
      <c r="R375" s="8">
        <v>253.43</v>
      </c>
      <c r="S375" s="14">
        <v>252.61</v>
      </c>
      <c r="T375" s="8">
        <v>253.61</v>
      </c>
      <c r="U375" s="14">
        <v>2.4</v>
      </c>
      <c r="V375" s="8">
        <v>2.38</v>
      </c>
      <c r="W375" s="14">
        <v>2.6</v>
      </c>
    </row>
    <row r="376" spans="2:23" x14ac:dyDescent="0.25">
      <c r="B376" s="16" t="s">
        <v>397</v>
      </c>
      <c r="C376" s="4">
        <v>0.3</v>
      </c>
      <c r="D376" s="8">
        <v>2.1</v>
      </c>
      <c r="E376" s="14">
        <v>0.8</v>
      </c>
      <c r="F376" s="8">
        <v>0.2</v>
      </c>
      <c r="G376" s="14">
        <v>0.9</v>
      </c>
      <c r="H376" s="8">
        <v>0.1</v>
      </c>
      <c r="I376" s="14">
        <v>0.3</v>
      </c>
      <c r="J376" s="8">
        <v>0.6</v>
      </c>
      <c r="K376" s="14">
        <v>0.4</v>
      </c>
      <c r="L376" s="8">
        <v>0.3</v>
      </c>
      <c r="M376" s="14">
        <v>0.3</v>
      </c>
      <c r="N376" s="8">
        <v>0.2</v>
      </c>
      <c r="O376" s="14">
        <v>0.3</v>
      </c>
      <c r="P376" s="8">
        <v>0.2</v>
      </c>
      <c r="Q376" s="14">
        <v>0.2</v>
      </c>
      <c r="R376" s="8">
        <v>253.3</v>
      </c>
      <c r="S376" s="14">
        <v>252.55</v>
      </c>
      <c r="T376" s="8">
        <v>254.17</v>
      </c>
      <c r="U376" s="14">
        <v>2.4700000000000002</v>
      </c>
      <c r="V376" s="8">
        <v>2.56</v>
      </c>
      <c r="W376" s="14">
        <v>2.62</v>
      </c>
    </row>
    <row r="377" spans="2:23" x14ac:dyDescent="0.25">
      <c r="B377" s="16" t="s">
        <v>398</v>
      </c>
      <c r="C377" s="4">
        <v>0.1</v>
      </c>
      <c r="D377" s="8">
        <v>2</v>
      </c>
      <c r="E377" s="14">
        <v>0.8</v>
      </c>
      <c r="F377" s="8">
        <v>0.1</v>
      </c>
      <c r="G377" s="14">
        <v>0.8</v>
      </c>
      <c r="H377" s="8">
        <v>0.1</v>
      </c>
      <c r="I377" s="14">
        <v>0.1</v>
      </c>
      <c r="J377" s="8">
        <v>0.5</v>
      </c>
      <c r="K377" s="14">
        <v>0.3</v>
      </c>
      <c r="L377" s="8">
        <v>0.2</v>
      </c>
      <c r="M377" s="14">
        <v>0.1</v>
      </c>
      <c r="N377" s="8">
        <v>0.1</v>
      </c>
      <c r="O377" s="14">
        <v>0.2</v>
      </c>
      <c r="P377" s="8">
        <v>0.1</v>
      </c>
      <c r="Q377" s="14">
        <v>0.1</v>
      </c>
      <c r="R377" s="8">
        <v>252.93</v>
      </c>
      <c r="S377" s="14">
        <v>252.3</v>
      </c>
      <c r="T377" s="8">
        <v>254.01</v>
      </c>
      <c r="U377" s="14">
        <v>2.5</v>
      </c>
      <c r="V377" s="8">
        <v>2.4500000000000002</v>
      </c>
      <c r="W377" s="14">
        <v>2.36</v>
      </c>
    </row>
    <row r="378" spans="2:23" x14ac:dyDescent="0.25">
      <c r="B378" s="16" t="s">
        <v>399</v>
      </c>
      <c r="C378" s="4">
        <v>0.2</v>
      </c>
      <c r="D378" s="8">
        <v>2.2999999999999998</v>
      </c>
      <c r="E378" s="14">
        <v>0.7</v>
      </c>
      <c r="F378" s="8">
        <v>0</v>
      </c>
      <c r="G378" s="14">
        <v>1</v>
      </c>
      <c r="H378" s="8">
        <v>0.2</v>
      </c>
      <c r="I378" s="14">
        <v>0.1</v>
      </c>
      <c r="J378" s="8">
        <v>0.6</v>
      </c>
      <c r="K378" s="14">
        <v>0.2</v>
      </c>
      <c r="L378" s="8">
        <v>0.2</v>
      </c>
      <c r="M378" s="14">
        <v>0.3</v>
      </c>
      <c r="N378" s="8">
        <v>0.1</v>
      </c>
      <c r="O378" s="14">
        <v>0.1</v>
      </c>
      <c r="P378" s="8">
        <v>0.2</v>
      </c>
      <c r="Q378" s="14">
        <v>0.1</v>
      </c>
      <c r="R378" s="8">
        <v>252.05</v>
      </c>
      <c r="S378" s="14">
        <v>251.14</v>
      </c>
      <c r="T378" s="8">
        <v>252.78</v>
      </c>
      <c r="U378" s="14">
        <v>2.67</v>
      </c>
      <c r="V378" s="8">
        <v>2.73</v>
      </c>
      <c r="W378" s="14">
        <v>2.7</v>
      </c>
    </row>
    <row r="379" spans="2:23" x14ac:dyDescent="0.25">
      <c r="B379" s="16" t="s">
        <v>400</v>
      </c>
      <c r="C379" s="4">
        <v>0.3</v>
      </c>
      <c r="D379" s="8">
        <v>2.7</v>
      </c>
      <c r="E379" s="14">
        <v>0.5</v>
      </c>
      <c r="F379" s="8">
        <v>0.2</v>
      </c>
      <c r="G379" s="14">
        <v>0.8</v>
      </c>
      <c r="H379" s="8">
        <v>0.1</v>
      </c>
      <c r="I379" s="14">
        <v>0.3</v>
      </c>
      <c r="J379" s="8">
        <v>0.6</v>
      </c>
      <c r="K379" s="14">
        <v>0.5</v>
      </c>
      <c r="L379" s="8">
        <v>0.4</v>
      </c>
      <c r="M379" s="14">
        <v>0.2</v>
      </c>
      <c r="N379" s="8">
        <v>0.4</v>
      </c>
      <c r="O379" s="14">
        <v>0.3</v>
      </c>
      <c r="P379" s="8">
        <v>0.3</v>
      </c>
      <c r="Q379" s="14">
        <v>0.1</v>
      </c>
      <c r="R379" s="8">
        <v>252.22</v>
      </c>
      <c r="S379" s="14">
        <v>251.48</v>
      </c>
      <c r="T379" s="8">
        <v>252.8</v>
      </c>
      <c r="U379" s="14">
        <v>2.92</v>
      </c>
      <c r="V379" s="8">
        <v>2.89</v>
      </c>
      <c r="W379" s="14">
        <v>2.9</v>
      </c>
    </row>
    <row r="380" spans="2:23" x14ac:dyDescent="0.25">
      <c r="B380" s="16" t="s">
        <v>401</v>
      </c>
      <c r="C380" s="4">
        <v>0.2</v>
      </c>
      <c r="D380" s="8">
        <v>2.5</v>
      </c>
      <c r="E380" s="14">
        <v>0.9</v>
      </c>
      <c r="F380" s="8">
        <v>0.3</v>
      </c>
      <c r="G380" s="14">
        <v>0.8</v>
      </c>
      <c r="H380" s="8">
        <v>0.2</v>
      </c>
      <c r="I380" s="14">
        <v>0.2</v>
      </c>
      <c r="J380" s="8">
        <v>0.6</v>
      </c>
      <c r="K380" s="14">
        <v>0.2</v>
      </c>
      <c r="L380" s="8">
        <v>0.2</v>
      </c>
      <c r="M380" s="14">
        <v>0.3</v>
      </c>
      <c r="N380" s="8">
        <v>0.3</v>
      </c>
      <c r="O380" s="14">
        <v>0.1</v>
      </c>
      <c r="P380" s="8">
        <v>0.3</v>
      </c>
      <c r="Q380" s="14">
        <v>0.3</v>
      </c>
      <c r="R380" s="8">
        <v>252.88</v>
      </c>
      <c r="S380" s="14">
        <v>252.38</v>
      </c>
      <c r="T380" s="8">
        <v>253.91</v>
      </c>
      <c r="U380" s="14">
        <v>2.84</v>
      </c>
      <c r="V380" s="8">
        <v>2.86</v>
      </c>
      <c r="W380" s="14">
        <v>2.8</v>
      </c>
    </row>
    <row r="381" spans="2:23" x14ac:dyDescent="0.25">
      <c r="B381" s="16" t="s">
        <v>402</v>
      </c>
      <c r="C381" s="4">
        <v>0.2</v>
      </c>
      <c r="D381" s="8">
        <v>2.2000000000000002</v>
      </c>
      <c r="E381" s="14">
        <v>1.1000000000000001</v>
      </c>
      <c r="F381" s="8">
        <v>0.2</v>
      </c>
      <c r="G381" s="14">
        <v>0.9</v>
      </c>
      <c r="H381" s="8">
        <v>0.3</v>
      </c>
      <c r="I381" s="14">
        <v>0.1</v>
      </c>
      <c r="J381" s="8">
        <v>0.7</v>
      </c>
      <c r="K381" s="14">
        <v>0.2</v>
      </c>
      <c r="L381" s="8">
        <v>0.1</v>
      </c>
      <c r="M381" s="14">
        <v>0.5</v>
      </c>
      <c r="N381" s="8">
        <v>0.4</v>
      </c>
      <c r="O381" s="14">
        <v>0.1</v>
      </c>
      <c r="P381" s="8">
        <v>0.4</v>
      </c>
      <c r="Q381" s="14">
        <v>0.4</v>
      </c>
      <c r="R381" s="8">
        <v>254.12</v>
      </c>
      <c r="S381" s="14">
        <v>253.43</v>
      </c>
      <c r="T381" s="8">
        <v>254.49</v>
      </c>
      <c r="U381" s="14">
        <v>2.8</v>
      </c>
      <c r="V381" s="8">
        <v>2.75</v>
      </c>
      <c r="W381" s="14">
        <v>2.83</v>
      </c>
    </row>
    <row r="382" spans="2:23" x14ac:dyDescent="0.25">
      <c r="B382" s="16" t="s">
        <v>403</v>
      </c>
      <c r="C382" s="4">
        <v>0.3</v>
      </c>
      <c r="D382" s="8">
        <v>2.2000000000000002</v>
      </c>
      <c r="E382" s="14">
        <v>1.1000000000000001</v>
      </c>
      <c r="F382" s="8">
        <v>0.1</v>
      </c>
      <c r="G382" s="14">
        <v>0.8</v>
      </c>
      <c r="H382" s="8">
        <v>0.2</v>
      </c>
      <c r="I382" s="14">
        <v>0</v>
      </c>
      <c r="J382" s="8">
        <v>0.4</v>
      </c>
      <c r="K382" s="14">
        <v>0.3</v>
      </c>
      <c r="L382" s="8">
        <v>0.1</v>
      </c>
      <c r="M382" s="14">
        <v>0.1</v>
      </c>
      <c r="N382" s="8">
        <v>0.4</v>
      </c>
      <c r="O382" s="14">
        <v>0.2</v>
      </c>
      <c r="P382" s="8">
        <v>0.2</v>
      </c>
      <c r="Q382" s="14">
        <v>0.4</v>
      </c>
      <c r="R382" s="8">
        <v>254.02</v>
      </c>
      <c r="S382" s="14">
        <v>253.64</v>
      </c>
      <c r="T382" s="8">
        <v>255.23</v>
      </c>
      <c r="U382" s="14">
        <v>2.68</v>
      </c>
      <c r="V382" s="8">
        <v>2.63</v>
      </c>
      <c r="W382" s="14">
        <v>2.63</v>
      </c>
    </row>
    <row r="383" spans="2:23" x14ac:dyDescent="0.25">
      <c r="B383" s="16" t="s">
        <v>404</v>
      </c>
      <c r="C383" s="4">
        <v>0.2</v>
      </c>
      <c r="D383" s="8">
        <v>2.2000000000000002</v>
      </c>
      <c r="E383" s="14">
        <v>1</v>
      </c>
      <c r="F383" s="8">
        <v>0.3</v>
      </c>
      <c r="G383" s="14">
        <v>0.8</v>
      </c>
      <c r="H383" s="8">
        <v>0.2</v>
      </c>
      <c r="I383" s="14">
        <v>0.2</v>
      </c>
      <c r="J383" s="8">
        <v>0.5</v>
      </c>
      <c r="K383" s="14">
        <v>0.2</v>
      </c>
      <c r="L383" s="8">
        <v>0.1</v>
      </c>
      <c r="M383" s="14">
        <v>0.3</v>
      </c>
      <c r="N383" s="8">
        <v>0.3</v>
      </c>
      <c r="O383" s="14">
        <v>0.2</v>
      </c>
      <c r="P383" s="8">
        <v>0.3</v>
      </c>
      <c r="Q383" s="14">
        <v>0.1</v>
      </c>
      <c r="R383" s="8">
        <v>255.14</v>
      </c>
      <c r="S383" s="14">
        <v>254.78</v>
      </c>
      <c r="T383" s="8">
        <v>255.92</v>
      </c>
      <c r="U383" s="14">
        <v>2.77</v>
      </c>
      <c r="V383" s="8">
        <v>2.65</v>
      </c>
      <c r="W383" s="14">
        <v>2.83</v>
      </c>
    </row>
    <row r="384" spans="2:23" x14ac:dyDescent="0.25">
      <c r="B384" s="16" t="s">
        <v>405</v>
      </c>
      <c r="C384" s="4">
        <v>0.3</v>
      </c>
      <c r="D384" s="8">
        <v>2</v>
      </c>
      <c r="E384" s="14">
        <v>0.8</v>
      </c>
      <c r="F384" s="8">
        <v>0.3</v>
      </c>
      <c r="G384" s="14">
        <v>0.9</v>
      </c>
      <c r="H384" s="8">
        <v>0.2</v>
      </c>
      <c r="I384" s="14">
        <v>0.2</v>
      </c>
      <c r="J384" s="8">
        <v>0.6</v>
      </c>
      <c r="K384" s="14">
        <v>0</v>
      </c>
      <c r="L384" s="8">
        <v>0.1</v>
      </c>
      <c r="M384" s="14">
        <v>0.4</v>
      </c>
      <c r="N384" s="8">
        <v>0.3</v>
      </c>
      <c r="O384" s="14">
        <v>0.1</v>
      </c>
      <c r="P384" s="8">
        <v>0.5</v>
      </c>
      <c r="Q384" s="14">
        <v>0.2</v>
      </c>
      <c r="R384" s="8">
        <v>254.84</v>
      </c>
      <c r="S384" s="14">
        <v>254.91</v>
      </c>
      <c r="T384" s="8">
        <v>256.35000000000002</v>
      </c>
      <c r="U384" s="14">
        <v>2.56</v>
      </c>
      <c r="V384" s="8">
        <v>2.56</v>
      </c>
      <c r="W384" s="14">
        <v>2.57</v>
      </c>
    </row>
    <row r="385" spans="2:23" x14ac:dyDescent="0.25">
      <c r="B385" s="16" t="s">
        <v>406</v>
      </c>
      <c r="C385" s="4">
        <v>0.1</v>
      </c>
      <c r="D385" s="8">
        <v>2.4</v>
      </c>
      <c r="E385" s="14">
        <v>0.6</v>
      </c>
      <c r="F385" s="8">
        <v>0.2</v>
      </c>
      <c r="G385" s="14">
        <v>1</v>
      </c>
      <c r="H385" s="8">
        <v>0.1</v>
      </c>
      <c r="I385" s="14">
        <v>0</v>
      </c>
      <c r="J385" s="8">
        <v>0.6</v>
      </c>
      <c r="K385" s="14">
        <v>0.2</v>
      </c>
      <c r="L385" s="8">
        <v>0.1</v>
      </c>
      <c r="M385" s="14">
        <v>0.2</v>
      </c>
      <c r="N385" s="8">
        <v>0.1</v>
      </c>
      <c r="O385" s="14">
        <v>0</v>
      </c>
      <c r="P385" s="8">
        <v>0.4</v>
      </c>
      <c r="Q385" s="14">
        <v>0.1</v>
      </c>
      <c r="R385" s="8">
        <v>254.28</v>
      </c>
      <c r="S385" s="14">
        <v>253.77</v>
      </c>
      <c r="T385" s="8">
        <v>254.95</v>
      </c>
      <c r="U385" s="14">
        <v>2.88</v>
      </c>
      <c r="V385" s="8">
        <v>2.93</v>
      </c>
      <c r="W385" s="14">
        <v>2.85</v>
      </c>
    </row>
    <row r="386" spans="2:23" x14ac:dyDescent="0.25">
      <c r="B386" s="16" t="s">
        <v>407</v>
      </c>
      <c r="C386" s="4">
        <v>0.1</v>
      </c>
      <c r="D386" s="8">
        <v>2.5</v>
      </c>
      <c r="E386" s="14">
        <v>0.7</v>
      </c>
      <c r="F386" s="8">
        <v>0.3</v>
      </c>
      <c r="G386" s="14">
        <v>0.8</v>
      </c>
      <c r="H386" s="8">
        <v>0.3</v>
      </c>
      <c r="I386" s="14">
        <v>0.2</v>
      </c>
      <c r="J386" s="8">
        <v>0.4</v>
      </c>
      <c r="K386" s="14">
        <v>0.2</v>
      </c>
      <c r="L386" s="8">
        <v>0.3</v>
      </c>
      <c r="M386" s="14">
        <v>0.3</v>
      </c>
      <c r="N386" s="8">
        <v>0.4</v>
      </c>
      <c r="O386" s="14">
        <v>0.2</v>
      </c>
      <c r="P386" s="8">
        <v>0.2</v>
      </c>
      <c r="Q386" s="14">
        <v>0.3</v>
      </c>
      <c r="R386" s="8">
        <v>254.79</v>
      </c>
      <c r="S386" s="14">
        <v>254.66</v>
      </c>
      <c r="T386" s="8">
        <v>256.02</v>
      </c>
      <c r="U386" s="14">
        <v>2.83</v>
      </c>
      <c r="V386" s="8">
        <v>2.88</v>
      </c>
      <c r="W386" s="14">
        <v>2.83</v>
      </c>
    </row>
    <row r="387" spans="2:23" x14ac:dyDescent="0.25">
      <c r="B387" s="16" t="s">
        <v>408</v>
      </c>
      <c r="C387" s="4">
        <v>0.2</v>
      </c>
      <c r="D387" s="8">
        <v>2.4</v>
      </c>
      <c r="E387" s="14">
        <v>0.6</v>
      </c>
      <c r="F387" s="8">
        <v>0.4</v>
      </c>
      <c r="G387" s="14">
        <v>1.1000000000000001</v>
      </c>
      <c r="H387" s="8">
        <v>0.1</v>
      </c>
      <c r="I387" s="14">
        <v>0.1</v>
      </c>
      <c r="J387" s="8">
        <v>0.6</v>
      </c>
      <c r="K387" s="14">
        <v>0.2</v>
      </c>
      <c r="L387" s="8">
        <v>0</v>
      </c>
      <c r="M387" s="14">
        <v>0.4</v>
      </c>
      <c r="N387" s="8">
        <v>0.2</v>
      </c>
      <c r="O387" s="14">
        <v>0</v>
      </c>
      <c r="P387" s="8">
        <v>0.2</v>
      </c>
      <c r="Q387" s="14">
        <v>0.2</v>
      </c>
      <c r="R387" s="8">
        <v>255.02</v>
      </c>
      <c r="S387" s="14">
        <v>254.85</v>
      </c>
      <c r="T387" s="8">
        <v>256.14999999999998</v>
      </c>
      <c r="U387" s="14">
        <v>2.81</v>
      </c>
      <c r="V387" s="8">
        <v>2.86</v>
      </c>
      <c r="W387" s="14">
        <v>2.83</v>
      </c>
    </row>
    <row r="388" spans="2:23" x14ac:dyDescent="0.25">
      <c r="B388" s="16" t="s">
        <v>409</v>
      </c>
      <c r="C388" s="4">
        <v>0.2</v>
      </c>
      <c r="D388" s="8">
        <v>2.5</v>
      </c>
      <c r="E388" s="14">
        <v>1.2</v>
      </c>
      <c r="F388" s="8">
        <v>0.2</v>
      </c>
      <c r="G388" s="14">
        <v>0.9</v>
      </c>
      <c r="H388" s="8">
        <v>0.3</v>
      </c>
      <c r="I388" s="14">
        <v>0.1</v>
      </c>
      <c r="J388" s="8">
        <v>0.5</v>
      </c>
      <c r="K388" s="14">
        <v>0.3</v>
      </c>
      <c r="L388" s="8">
        <v>0.2</v>
      </c>
      <c r="M388" s="14">
        <v>0.2</v>
      </c>
      <c r="N388" s="8">
        <v>0.3</v>
      </c>
      <c r="O388" s="14">
        <v>0.2</v>
      </c>
      <c r="P388" s="8">
        <v>0.2</v>
      </c>
      <c r="Q388" s="14">
        <v>0.3</v>
      </c>
      <c r="R388" s="8">
        <v>255.55</v>
      </c>
      <c r="S388" s="14">
        <v>254.81</v>
      </c>
      <c r="T388" s="8">
        <v>256.7</v>
      </c>
      <c r="U388" s="14">
        <v>2.88</v>
      </c>
      <c r="V388" s="8">
        <v>2.86</v>
      </c>
      <c r="W388" s="14">
        <v>2.95</v>
      </c>
    </row>
    <row r="389" spans="2:23" x14ac:dyDescent="0.25">
      <c r="B389" s="16" t="s">
        <v>410</v>
      </c>
      <c r="C389" s="4">
        <v>0.2</v>
      </c>
      <c r="D389" s="8">
        <v>2.9</v>
      </c>
      <c r="E389" s="14">
        <v>1.3</v>
      </c>
      <c r="F389" s="8">
        <v>0.2</v>
      </c>
      <c r="G389" s="14">
        <v>0.8</v>
      </c>
      <c r="H389" s="8">
        <v>0.2</v>
      </c>
      <c r="I389" s="14">
        <v>0.2</v>
      </c>
      <c r="J389" s="8">
        <v>0.4</v>
      </c>
      <c r="K389" s="14">
        <v>0.5</v>
      </c>
      <c r="L389" s="8">
        <v>0.1</v>
      </c>
      <c r="M389" s="14">
        <v>0.1</v>
      </c>
      <c r="N389" s="8">
        <v>0.4</v>
      </c>
      <c r="O389" s="14">
        <v>0.2</v>
      </c>
      <c r="P389" s="8">
        <v>0.1</v>
      </c>
      <c r="Q389" s="14">
        <v>0.2</v>
      </c>
      <c r="R389" s="8">
        <v>256.97000000000003</v>
      </c>
      <c r="S389" s="14">
        <v>256.64</v>
      </c>
      <c r="T389" s="8">
        <v>258.13</v>
      </c>
      <c r="U389" s="14">
        <v>3.11</v>
      </c>
      <c r="V389" s="8">
        <v>3.09</v>
      </c>
      <c r="W389" s="14">
        <v>3.1</v>
      </c>
    </row>
    <row r="390" spans="2:23" x14ac:dyDescent="0.25">
      <c r="B390" s="16" t="s">
        <v>411</v>
      </c>
      <c r="C390" s="4">
        <v>0.1</v>
      </c>
      <c r="D390" s="8">
        <v>2.1</v>
      </c>
      <c r="E390" s="14">
        <v>1.3</v>
      </c>
      <c r="F390" s="8">
        <v>0.1</v>
      </c>
      <c r="G390" s="14">
        <v>1</v>
      </c>
      <c r="H390" s="8">
        <v>0.3</v>
      </c>
      <c r="I390" s="14">
        <v>0.1</v>
      </c>
      <c r="J390" s="8">
        <v>0.6</v>
      </c>
      <c r="K390" s="14">
        <v>0.3</v>
      </c>
      <c r="L390" s="8">
        <v>0</v>
      </c>
      <c r="M390" s="14">
        <v>0.4</v>
      </c>
      <c r="N390" s="8">
        <v>0.4</v>
      </c>
      <c r="O390" s="14">
        <v>0.1</v>
      </c>
      <c r="P390" s="8">
        <v>0.3</v>
      </c>
      <c r="Q390" s="14">
        <v>0.3</v>
      </c>
      <c r="R390" s="8">
        <v>257.07</v>
      </c>
      <c r="S390" s="14">
        <v>256.66000000000003</v>
      </c>
      <c r="T390" s="8">
        <v>258.08999999999997</v>
      </c>
      <c r="U390" s="14">
        <v>2.84</v>
      </c>
      <c r="V390" s="8">
        <v>2.6</v>
      </c>
      <c r="W390" s="14">
        <v>2.85</v>
      </c>
    </row>
    <row r="391" spans="2:23" x14ac:dyDescent="0.25">
      <c r="B391" s="16" t="s">
        <v>412</v>
      </c>
      <c r="C391" s="4">
        <v>0.1</v>
      </c>
      <c r="D391" s="8">
        <v>2.1</v>
      </c>
      <c r="E391" s="14">
        <v>1.2</v>
      </c>
      <c r="F391" s="8">
        <v>0.2</v>
      </c>
      <c r="G391" s="14">
        <v>0.8</v>
      </c>
      <c r="H391" s="8">
        <v>0.4</v>
      </c>
      <c r="I391" s="14">
        <v>0.1</v>
      </c>
      <c r="J391" s="8">
        <v>0.4</v>
      </c>
      <c r="K391" s="14">
        <v>0.2</v>
      </c>
      <c r="L391" s="8">
        <v>0.1</v>
      </c>
      <c r="M391" s="14">
        <v>0.2</v>
      </c>
      <c r="N391" s="8">
        <v>0.4</v>
      </c>
      <c r="O391" s="14">
        <v>0.1</v>
      </c>
      <c r="P391" s="8">
        <v>0.2</v>
      </c>
      <c r="Q391" s="14">
        <v>0.4</v>
      </c>
      <c r="R391" s="8">
        <v>257.43</v>
      </c>
      <c r="S391" s="14">
        <v>256.86</v>
      </c>
      <c r="T391" s="8">
        <v>258.62</v>
      </c>
      <c r="U391" s="14">
        <v>2.88</v>
      </c>
      <c r="V391" s="8">
        <v>2.66</v>
      </c>
      <c r="W391" s="14">
        <v>2.7</v>
      </c>
    </row>
    <row r="392" spans="2:23" x14ac:dyDescent="0.25">
      <c r="B392" s="16" t="s">
        <v>413</v>
      </c>
      <c r="C392" s="4">
        <v>0.1</v>
      </c>
      <c r="D392" s="8">
        <v>2.2000000000000002</v>
      </c>
      <c r="E392" s="14">
        <v>1.1000000000000001</v>
      </c>
      <c r="F392" s="8">
        <v>0.3</v>
      </c>
      <c r="G392" s="14">
        <v>0.8</v>
      </c>
      <c r="H392" s="8">
        <v>0.1</v>
      </c>
      <c r="I392" s="14">
        <v>0.2</v>
      </c>
      <c r="J392" s="8">
        <v>0.5</v>
      </c>
      <c r="K392" s="14">
        <v>0.3</v>
      </c>
      <c r="L392" s="8">
        <v>0.2</v>
      </c>
      <c r="M392" s="14">
        <v>0.4</v>
      </c>
      <c r="N392" s="8">
        <v>0.2</v>
      </c>
      <c r="O392" s="14">
        <v>0.1</v>
      </c>
      <c r="P392" s="8">
        <v>0.4</v>
      </c>
      <c r="Q392" s="14">
        <v>0.1</v>
      </c>
      <c r="R392" s="8">
        <v>257.20999999999998</v>
      </c>
      <c r="S392" s="14">
        <v>257.2</v>
      </c>
      <c r="T392" s="8">
        <v>258.64999999999998</v>
      </c>
      <c r="U392" s="14">
        <v>2.73</v>
      </c>
      <c r="V392" s="8">
        <v>2.57</v>
      </c>
      <c r="W392" s="14">
        <v>2.85</v>
      </c>
    </row>
    <row r="393" spans="2:23" x14ac:dyDescent="0.25">
      <c r="B393" s="16" t="s">
        <v>414</v>
      </c>
      <c r="C393" s="4">
        <v>0.2</v>
      </c>
      <c r="D393" s="8">
        <v>2.4</v>
      </c>
      <c r="E393" s="14">
        <v>1.4</v>
      </c>
      <c r="F393" s="8">
        <v>0.1</v>
      </c>
      <c r="G393" s="14">
        <v>1.1000000000000001</v>
      </c>
      <c r="H393" s="8">
        <v>0.2</v>
      </c>
      <c r="I393" s="14">
        <v>0</v>
      </c>
      <c r="J393" s="8">
        <v>0.6</v>
      </c>
      <c r="K393" s="14">
        <v>0.1</v>
      </c>
      <c r="L393" s="8">
        <v>0</v>
      </c>
      <c r="M393" s="14">
        <v>0.4</v>
      </c>
      <c r="N393" s="8">
        <v>0.5</v>
      </c>
      <c r="O393" s="14">
        <v>0</v>
      </c>
      <c r="P393" s="8">
        <v>0.2</v>
      </c>
      <c r="Q393" s="14">
        <v>0.5</v>
      </c>
      <c r="R393" s="8">
        <v>257.89</v>
      </c>
      <c r="S393" s="14">
        <v>257.64</v>
      </c>
      <c r="T393" s="8">
        <v>259.07</v>
      </c>
      <c r="U393" s="14">
        <v>3.03</v>
      </c>
      <c r="V393" s="8">
        <v>2.89</v>
      </c>
      <c r="W393" s="14">
        <v>3.05</v>
      </c>
    </row>
    <row r="394" spans="2:23" x14ac:dyDescent="0.25">
      <c r="B394" s="16" t="s">
        <v>415</v>
      </c>
      <c r="C394" s="4">
        <v>0.4</v>
      </c>
      <c r="D394" s="8">
        <v>2.2000000000000002</v>
      </c>
      <c r="E394" s="14">
        <v>1</v>
      </c>
      <c r="F394" s="8">
        <v>0.3</v>
      </c>
      <c r="G394" s="14">
        <v>1</v>
      </c>
      <c r="H394" s="8">
        <v>0.1</v>
      </c>
      <c r="I394" s="14">
        <v>0.4</v>
      </c>
      <c r="J394" s="8">
        <v>0.6</v>
      </c>
      <c r="K394" s="14">
        <v>0.2</v>
      </c>
      <c r="L394" s="8">
        <v>0.3</v>
      </c>
      <c r="M394" s="14">
        <v>0.4</v>
      </c>
      <c r="N394" s="8">
        <v>0.1</v>
      </c>
      <c r="O394" s="14">
        <v>0.3</v>
      </c>
      <c r="P394" s="8">
        <v>0.4</v>
      </c>
      <c r="Q394" s="14">
        <v>0.2</v>
      </c>
      <c r="R394" s="8">
        <v>259.75</v>
      </c>
      <c r="S394" s="14">
        <v>258.47000000000003</v>
      </c>
      <c r="T394" s="8">
        <v>260.60000000000002</v>
      </c>
      <c r="U394" s="14">
        <v>2.96</v>
      </c>
      <c r="V394" s="8">
        <v>2.82</v>
      </c>
      <c r="W394" s="14">
        <v>2.8</v>
      </c>
    </row>
    <row r="395" spans="2:23" x14ac:dyDescent="0.25">
      <c r="B395" s="16" t="s">
        <v>416</v>
      </c>
      <c r="C395" s="4">
        <v>0.2</v>
      </c>
      <c r="D395" s="8">
        <v>2.1</v>
      </c>
      <c r="E395" s="14">
        <v>1.1000000000000001</v>
      </c>
      <c r="F395" s="8">
        <v>0.1</v>
      </c>
      <c r="G395" s="14">
        <v>1.1000000000000001</v>
      </c>
      <c r="H395" s="8">
        <v>0.1</v>
      </c>
      <c r="I395" s="14">
        <v>0</v>
      </c>
      <c r="J395" s="8">
        <v>0.6</v>
      </c>
      <c r="K395" s="14">
        <v>0.1</v>
      </c>
      <c r="L395" s="8">
        <v>0.1</v>
      </c>
      <c r="M395" s="14">
        <v>0.4</v>
      </c>
      <c r="N395" s="8">
        <v>0.1</v>
      </c>
      <c r="O395" s="14">
        <v>0.2</v>
      </c>
      <c r="P395" s="8">
        <v>0.3</v>
      </c>
      <c r="Q395" s="14">
        <v>0.2</v>
      </c>
      <c r="R395" s="8">
        <v>258.18</v>
      </c>
      <c r="S395" s="14">
        <v>258.24</v>
      </c>
      <c r="T395" s="8">
        <v>259.64999999999998</v>
      </c>
      <c r="U395" s="14">
        <v>2.77</v>
      </c>
      <c r="V395" s="8">
        <v>2.63</v>
      </c>
      <c r="W395" s="14">
        <v>2.87</v>
      </c>
    </row>
    <row r="396" spans="2:23" x14ac:dyDescent="0.25">
      <c r="B396" s="16" t="s">
        <v>417</v>
      </c>
      <c r="C396" s="4">
        <v>0.3</v>
      </c>
      <c r="D396" s="8">
        <v>2.1</v>
      </c>
      <c r="E396" s="14">
        <v>1.2</v>
      </c>
      <c r="F396" s="8">
        <v>0.2</v>
      </c>
      <c r="G396" s="14">
        <v>1</v>
      </c>
      <c r="H396" s="8">
        <v>0.2</v>
      </c>
      <c r="I396" s="14">
        <v>0.1</v>
      </c>
      <c r="J396" s="8">
        <v>0.7</v>
      </c>
      <c r="K396" s="14">
        <v>0.1</v>
      </c>
      <c r="L396" s="8">
        <v>0.1</v>
      </c>
      <c r="M396" s="14">
        <v>0.5</v>
      </c>
      <c r="N396" s="8">
        <v>0.5</v>
      </c>
      <c r="O396" s="14">
        <v>0.1</v>
      </c>
      <c r="P396" s="8">
        <v>0.3</v>
      </c>
      <c r="Q396" s="14">
        <v>0.4</v>
      </c>
      <c r="R396" s="8">
        <v>259.54000000000002</v>
      </c>
      <c r="S396" s="14">
        <v>258.92</v>
      </c>
      <c r="T396" s="8">
        <v>259.92</v>
      </c>
      <c r="U396" s="14">
        <v>2.67</v>
      </c>
      <c r="V396" s="8">
        <v>2.64</v>
      </c>
      <c r="W396" s="14">
        <v>2.73</v>
      </c>
    </row>
    <row r="397" spans="2:23" x14ac:dyDescent="0.25">
      <c r="B397" s="16" t="s">
        <v>418</v>
      </c>
      <c r="C397" s="4">
        <v>0.2</v>
      </c>
      <c r="D397" s="8">
        <v>2.6</v>
      </c>
      <c r="E397" s="14">
        <v>1.1000000000000001</v>
      </c>
      <c r="F397" s="8">
        <v>0.2</v>
      </c>
      <c r="G397" s="14">
        <v>0.9</v>
      </c>
      <c r="H397" s="8">
        <v>0.3</v>
      </c>
      <c r="I397" s="14">
        <v>0</v>
      </c>
      <c r="J397" s="8">
        <v>0.5</v>
      </c>
      <c r="K397" s="14">
        <v>0.3</v>
      </c>
      <c r="L397" s="8">
        <v>0.2</v>
      </c>
      <c r="M397" s="14">
        <v>0.2</v>
      </c>
      <c r="N397" s="8">
        <v>0.5</v>
      </c>
      <c r="O397" s="14">
        <v>0.2</v>
      </c>
      <c r="P397" s="8">
        <v>0.2</v>
      </c>
      <c r="Q397" s="14">
        <v>0.3</v>
      </c>
      <c r="R397" s="8">
        <v>259.2</v>
      </c>
      <c r="S397" s="14">
        <v>257.93</v>
      </c>
      <c r="T397" s="8">
        <v>260.07</v>
      </c>
      <c r="U397" s="14">
        <v>3.02</v>
      </c>
      <c r="V397" s="8">
        <v>2.96</v>
      </c>
      <c r="W397" s="14">
        <v>2.86</v>
      </c>
    </row>
    <row r="398" spans="2:23" x14ac:dyDescent="0.25">
      <c r="B398" s="16" t="s">
        <v>419</v>
      </c>
      <c r="C398" s="4">
        <v>0.2</v>
      </c>
      <c r="D398" s="8">
        <v>2.6</v>
      </c>
      <c r="E398" s="14">
        <v>1</v>
      </c>
      <c r="F398" s="8">
        <v>0.1</v>
      </c>
      <c r="G398" s="14">
        <v>1</v>
      </c>
      <c r="H398" s="8">
        <v>0.2</v>
      </c>
      <c r="I398" s="14">
        <v>0</v>
      </c>
      <c r="J398" s="8">
        <v>0.7</v>
      </c>
      <c r="K398" s="14">
        <v>0.1</v>
      </c>
      <c r="L398" s="8">
        <v>0.1</v>
      </c>
      <c r="M398" s="14">
        <v>0.5</v>
      </c>
      <c r="N398" s="8">
        <v>0.4</v>
      </c>
      <c r="O398" s="14">
        <v>0.1</v>
      </c>
      <c r="P398" s="8">
        <v>0.3</v>
      </c>
      <c r="Q398" s="14">
        <v>0.4</v>
      </c>
      <c r="R398" s="8">
        <v>259.12</v>
      </c>
      <c r="S398" s="14">
        <v>258.48</v>
      </c>
      <c r="T398" s="8">
        <v>259.67</v>
      </c>
      <c r="U398" s="14">
        <v>3.26</v>
      </c>
      <c r="V398" s="8">
        <v>3.09</v>
      </c>
      <c r="W398" s="14">
        <v>3.16</v>
      </c>
    </row>
    <row r="399" spans="2:23" x14ac:dyDescent="0.25">
      <c r="B399" s="16" t="s">
        <v>420</v>
      </c>
      <c r="C399" s="4">
        <v>0.3</v>
      </c>
      <c r="D399" s="8">
        <v>2</v>
      </c>
      <c r="E399" s="14">
        <v>1.1000000000000001</v>
      </c>
      <c r="F399" s="8">
        <v>0.1</v>
      </c>
      <c r="G399" s="14">
        <v>1.1000000000000001</v>
      </c>
      <c r="H399" s="8">
        <v>0.3</v>
      </c>
      <c r="I399" s="14">
        <v>0.2</v>
      </c>
      <c r="J399" s="8">
        <v>0.5</v>
      </c>
      <c r="K399" s="14">
        <v>0.1</v>
      </c>
      <c r="L399" s="8">
        <v>0.3</v>
      </c>
      <c r="M399" s="14">
        <v>0.3</v>
      </c>
      <c r="N399" s="8">
        <v>0.3</v>
      </c>
      <c r="O399" s="14">
        <v>0.3</v>
      </c>
      <c r="P399" s="8">
        <v>0.1</v>
      </c>
      <c r="Q399" s="14">
        <v>0.2</v>
      </c>
      <c r="R399" s="8">
        <v>260.13</v>
      </c>
      <c r="S399" s="14">
        <v>259.33</v>
      </c>
      <c r="T399" s="8">
        <v>260.55</v>
      </c>
      <c r="U399" s="14">
        <v>2.8</v>
      </c>
      <c r="V399" s="8">
        <v>2.61</v>
      </c>
      <c r="W399" s="14">
        <v>2.8</v>
      </c>
    </row>
    <row r="400" spans="2:23" x14ac:dyDescent="0.25">
      <c r="B400" s="16" t="s">
        <v>421</v>
      </c>
      <c r="C400" s="4">
        <v>0.3</v>
      </c>
      <c r="D400" s="8">
        <v>2.2999999999999998</v>
      </c>
      <c r="E400" s="14">
        <v>1</v>
      </c>
      <c r="F400" s="8">
        <v>0.2</v>
      </c>
      <c r="G400" s="14">
        <v>0.9</v>
      </c>
      <c r="H400" s="8">
        <v>0.1</v>
      </c>
      <c r="I400" s="14">
        <v>0.3</v>
      </c>
      <c r="J400" s="8">
        <v>0.6</v>
      </c>
      <c r="K400" s="14">
        <v>0.2</v>
      </c>
      <c r="L400" s="8">
        <v>0.2</v>
      </c>
      <c r="M400" s="14">
        <v>0.5</v>
      </c>
      <c r="N400" s="8">
        <v>0.1</v>
      </c>
      <c r="O400" s="14">
        <v>0.3</v>
      </c>
      <c r="P400" s="8">
        <v>0.5</v>
      </c>
      <c r="Q400" s="14">
        <v>0.2</v>
      </c>
      <c r="R400" s="8">
        <v>260.37</v>
      </c>
      <c r="S400" s="14">
        <v>259.49</v>
      </c>
      <c r="T400" s="8">
        <v>261.36</v>
      </c>
      <c r="U400" s="14">
        <v>2.76</v>
      </c>
      <c r="V400" s="8">
        <v>2.65</v>
      </c>
      <c r="W400" s="14">
        <v>2.73</v>
      </c>
    </row>
    <row r="401" spans="2:23" x14ac:dyDescent="0.25">
      <c r="B401" s="16" t="s">
        <v>422</v>
      </c>
      <c r="C401" s="4">
        <v>0.2</v>
      </c>
      <c r="D401" s="8">
        <v>2.2000000000000002</v>
      </c>
      <c r="E401" s="14">
        <v>1.1000000000000001</v>
      </c>
      <c r="F401" s="8">
        <v>0.1</v>
      </c>
      <c r="G401" s="14">
        <v>1</v>
      </c>
      <c r="H401" s="8">
        <v>0.1</v>
      </c>
      <c r="I401" s="14">
        <v>0.1</v>
      </c>
      <c r="J401" s="8">
        <v>0.5</v>
      </c>
      <c r="K401" s="14">
        <v>0.2</v>
      </c>
      <c r="L401" s="8">
        <v>0.1</v>
      </c>
      <c r="M401" s="14">
        <v>0.4</v>
      </c>
      <c r="N401" s="8">
        <v>0.2</v>
      </c>
      <c r="O401" s="14">
        <v>0.2</v>
      </c>
      <c r="P401" s="8">
        <v>0.3</v>
      </c>
      <c r="Q401" s="14">
        <v>0.2</v>
      </c>
      <c r="R401" s="8">
        <v>260.52999999999997</v>
      </c>
      <c r="S401" s="14">
        <v>259.94</v>
      </c>
      <c r="T401" s="8">
        <v>261.01</v>
      </c>
      <c r="U401" s="14">
        <v>2.8</v>
      </c>
      <c r="V401" s="8">
        <v>2.64</v>
      </c>
      <c r="W401" s="14">
        <v>2.86</v>
      </c>
    </row>
    <row r="402" spans="2:23" x14ac:dyDescent="0.25">
      <c r="B402" s="16" t="s">
        <v>423</v>
      </c>
      <c r="C402" s="4">
        <v>0.2</v>
      </c>
      <c r="D402" s="8">
        <v>2.2999999999999998</v>
      </c>
      <c r="E402" s="14">
        <v>1.2</v>
      </c>
      <c r="F402" s="8">
        <v>0.3</v>
      </c>
      <c r="G402" s="14">
        <v>1</v>
      </c>
      <c r="H402" s="8">
        <v>0.2</v>
      </c>
      <c r="I402" s="14">
        <v>0.3</v>
      </c>
      <c r="J402" s="8">
        <v>0.6</v>
      </c>
      <c r="K402" s="14">
        <v>0.4</v>
      </c>
      <c r="L402" s="8">
        <v>0.3</v>
      </c>
      <c r="M402" s="14">
        <v>0.4</v>
      </c>
      <c r="N402" s="8">
        <v>0.6</v>
      </c>
      <c r="O402" s="14">
        <v>0.2</v>
      </c>
      <c r="P402" s="8">
        <v>0.2</v>
      </c>
      <c r="Q402" s="14">
        <v>0.4</v>
      </c>
      <c r="R402" s="8">
        <v>260.08999999999997</v>
      </c>
      <c r="S402" s="14">
        <v>259.92</v>
      </c>
      <c r="T402" s="8">
        <v>261.38</v>
      </c>
      <c r="U402" s="14">
        <v>2.85</v>
      </c>
      <c r="V402" s="8">
        <v>2.7</v>
      </c>
      <c r="W402" s="14">
        <v>2.96</v>
      </c>
    </row>
    <row r="403" spans="2:23" x14ac:dyDescent="0.25">
      <c r="B403" s="16" t="s">
        <v>424</v>
      </c>
      <c r="C403" s="4">
        <v>0.2</v>
      </c>
      <c r="D403" s="8">
        <v>2.2000000000000002</v>
      </c>
      <c r="E403" s="14">
        <v>1</v>
      </c>
      <c r="F403" s="8">
        <v>0.1</v>
      </c>
      <c r="G403" s="14">
        <v>1</v>
      </c>
      <c r="H403" s="8">
        <v>0.3</v>
      </c>
      <c r="I403" s="14">
        <v>0.1</v>
      </c>
      <c r="J403" s="8">
        <v>0.6</v>
      </c>
      <c r="K403" s="14">
        <v>0.4</v>
      </c>
      <c r="L403" s="8">
        <v>0.1</v>
      </c>
      <c r="M403" s="14">
        <v>0.4</v>
      </c>
      <c r="N403" s="8">
        <v>0.5</v>
      </c>
      <c r="O403" s="14">
        <v>0.2</v>
      </c>
      <c r="P403" s="8">
        <v>0.2</v>
      </c>
      <c r="Q403" s="14">
        <v>0.4</v>
      </c>
      <c r="R403" s="8">
        <v>259.38</v>
      </c>
      <c r="S403" s="14">
        <v>258.81</v>
      </c>
      <c r="T403" s="8">
        <v>259.72000000000003</v>
      </c>
      <c r="U403" s="14">
        <v>2.66</v>
      </c>
      <c r="V403" s="8">
        <v>2.64</v>
      </c>
      <c r="W403" s="14">
        <v>2.81</v>
      </c>
    </row>
    <row r="404" spans="2:23" x14ac:dyDescent="0.25">
      <c r="B404" s="16" t="s">
        <v>425</v>
      </c>
      <c r="C404" s="4">
        <v>0.3</v>
      </c>
      <c r="D404" s="8">
        <v>2.2999999999999998</v>
      </c>
      <c r="E404" s="14">
        <v>1.1000000000000001</v>
      </c>
      <c r="F404" s="8">
        <v>0.1</v>
      </c>
      <c r="G404" s="14">
        <v>0.9</v>
      </c>
      <c r="H404" s="8">
        <v>0.4</v>
      </c>
      <c r="I404" s="14">
        <v>0.1</v>
      </c>
      <c r="J404" s="8">
        <v>0.5</v>
      </c>
      <c r="K404" s="14">
        <v>0.4</v>
      </c>
      <c r="L404" s="8">
        <v>0.1</v>
      </c>
      <c r="M404" s="14">
        <v>0.2</v>
      </c>
      <c r="N404" s="8">
        <v>0.5</v>
      </c>
      <c r="O404" s="14">
        <v>0.1</v>
      </c>
      <c r="P404" s="8">
        <v>0</v>
      </c>
      <c r="Q404" s="14">
        <v>0.4</v>
      </c>
      <c r="R404" s="8">
        <v>259.12</v>
      </c>
      <c r="S404" s="14">
        <v>258.26</v>
      </c>
      <c r="T404" s="8">
        <v>260.2</v>
      </c>
      <c r="U404" s="14">
        <v>2.74</v>
      </c>
      <c r="V404" s="8">
        <v>2.7</v>
      </c>
      <c r="W404" s="14">
        <v>2.73</v>
      </c>
    </row>
    <row r="405" spans="2:23" x14ac:dyDescent="0.25">
      <c r="B405" s="16" t="s">
        <v>426</v>
      </c>
      <c r="C405" s="4">
        <v>0.3</v>
      </c>
      <c r="D405" s="8">
        <v>2.1</v>
      </c>
      <c r="E405" s="14">
        <v>1.3</v>
      </c>
      <c r="F405" s="8">
        <v>0.1</v>
      </c>
      <c r="G405" s="14">
        <v>1.1000000000000001</v>
      </c>
      <c r="H405" s="8">
        <v>0.2</v>
      </c>
      <c r="I405" s="14">
        <v>0.1</v>
      </c>
      <c r="J405" s="8">
        <v>0.6</v>
      </c>
      <c r="K405" s="14">
        <v>0.1</v>
      </c>
      <c r="L405" s="8">
        <v>0.1</v>
      </c>
      <c r="M405" s="14">
        <v>0.4</v>
      </c>
      <c r="N405" s="8">
        <v>0.3</v>
      </c>
      <c r="O405" s="14">
        <v>0.1</v>
      </c>
      <c r="P405" s="8">
        <v>0.4</v>
      </c>
      <c r="Q405" s="14">
        <v>0.4</v>
      </c>
      <c r="R405" s="8">
        <v>259.81</v>
      </c>
      <c r="S405" s="14">
        <v>259.02</v>
      </c>
      <c r="T405" s="8">
        <v>259.91000000000003</v>
      </c>
      <c r="U405" s="14">
        <v>2.76</v>
      </c>
      <c r="V405" s="8">
        <v>2.9</v>
      </c>
      <c r="W405" s="14">
        <v>2.94</v>
      </c>
    </row>
    <row r="406" spans="2:23" x14ac:dyDescent="0.25">
      <c r="B406" s="16" t="s">
        <v>427</v>
      </c>
      <c r="C406" s="4">
        <v>0.1</v>
      </c>
      <c r="D406" s="8">
        <v>2.2000000000000002</v>
      </c>
      <c r="E406" s="14">
        <v>0.9</v>
      </c>
      <c r="F406" s="8">
        <v>0.1</v>
      </c>
      <c r="G406" s="14">
        <v>0.9</v>
      </c>
      <c r="H406" s="8">
        <v>0.1</v>
      </c>
      <c r="I406" s="14">
        <v>0.2</v>
      </c>
      <c r="J406" s="8">
        <v>0.5</v>
      </c>
      <c r="K406" s="14">
        <v>0.2</v>
      </c>
      <c r="L406" s="8">
        <v>0.2</v>
      </c>
      <c r="M406" s="14">
        <v>0.3</v>
      </c>
      <c r="N406" s="8">
        <v>0.2</v>
      </c>
      <c r="O406" s="14">
        <v>0.3</v>
      </c>
      <c r="P406" s="8">
        <v>0.3</v>
      </c>
      <c r="Q406" s="14">
        <v>0.1</v>
      </c>
      <c r="R406" s="8">
        <v>259.72000000000003</v>
      </c>
      <c r="S406" s="14">
        <v>259.06</v>
      </c>
      <c r="T406" s="8">
        <v>260.06</v>
      </c>
      <c r="U406" s="14">
        <v>2.77</v>
      </c>
      <c r="V406" s="8">
        <v>2.73</v>
      </c>
      <c r="W406" s="14">
        <v>2.92</v>
      </c>
    </row>
    <row r="407" spans="2:23" x14ac:dyDescent="0.25">
      <c r="B407" s="16" t="s">
        <v>428</v>
      </c>
      <c r="C407" s="4">
        <v>0.2</v>
      </c>
      <c r="D407" s="8">
        <v>2.4</v>
      </c>
      <c r="E407" s="14">
        <v>0.7</v>
      </c>
      <c r="F407" s="8">
        <v>0.1</v>
      </c>
      <c r="G407" s="14">
        <v>0.9</v>
      </c>
      <c r="H407" s="8">
        <v>0.1</v>
      </c>
      <c r="I407" s="14">
        <v>0.1</v>
      </c>
      <c r="J407" s="8">
        <v>0.6</v>
      </c>
      <c r="K407" s="14">
        <v>0.2</v>
      </c>
      <c r="L407" s="8">
        <v>0.1</v>
      </c>
      <c r="M407" s="14">
        <v>0.3</v>
      </c>
      <c r="N407" s="8">
        <v>0.2</v>
      </c>
      <c r="O407" s="14">
        <v>0.1</v>
      </c>
      <c r="P407" s="8">
        <v>0.2</v>
      </c>
      <c r="Q407" s="14">
        <v>0.2</v>
      </c>
      <c r="R407" s="8">
        <v>258.83</v>
      </c>
      <c r="S407" s="14">
        <v>258.94</v>
      </c>
      <c r="T407" s="8">
        <v>260.45</v>
      </c>
      <c r="U407" s="14">
        <v>2.86</v>
      </c>
      <c r="V407" s="8">
        <v>2.73</v>
      </c>
      <c r="W407" s="14">
        <v>2.87</v>
      </c>
    </row>
    <row r="408" spans="2:23" x14ac:dyDescent="0.25">
      <c r="B408" s="16" t="s">
        <v>429</v>
      </c>
      <c r="C408" s="4">
        <v>0.2</v>
      </c>
      <c r="D408" s="8">
        <v>2.4</v>
      </c>
      <c r="E408" s="14">
        <v>1</v>
      </c>
      <c r="F408" s="8">
        <v>0.1</v>
      </c>
      <c r="G408" s="14">
        <v>1</v>
      </c>
      <c r="H408" s="8">
        <v>0.3</v>
      </c>
      <c r="I408" s="14">
        <v>0.1</v>
      </c>
      <c r="J408" s="8">
        <v>0.6</v>
      </c>
      <c r="K408" s="14">
        <v>0.5</v>
      </c>
      <c r="L408" s="8">
        <v>0.2</v>
      </c>
      <c r="M408" s="14">
        <v>0.3</v>
      </c>
      <c r="N408" s="8">
        <v>0.7</v>
      </c>
      <c r="O408" s="14">
        <v>0.2</v>
      </c>
      <c r="P408" s="8">
        <v>0.2</v>
      </c>
      <c r="Q408" s="14">
        <v>0.4</v>
      </c>
      <c r="R408" s="8">
        <v>260.35000000000002</v>
      </c>
      <c r="S408" s="14">
        <v>259.69</v>
      </c>
      <c r="T408" s="8">
        <v>260.64</v>
      </c>
      <c r="U408" s="14">
        <v>2.87</v>
      </c>
      <c r="V408" s="8">
        <v>2.77</v>
      </c>
      <c r="W408" s="14">
        <v>2.89</v>
      </c>
    </row>
    <row r="409" spans="2:23" x14ac:dyDescent="0.25">
      <c r="B409" s="16" t="s">
        <v>430</v>
      </c>
      <c r="C409" s="4">
        <v>0.2</v>
      </c>
      <c r="D409" s="8">
        <v>2.6</v>
      </c>
      <c r="E409" s="14">
        <v>0.8</v>
      </c>
      <c r="F409" s="8">
        <v>0.3</v>
      </c>
      <c r="G409" s="14">
        <v>0.8</v>
      </c>
      <c r="H409" s="8">
        <v>0.2</v>
      </c>
      <c r="I409" s="14">
        <v>0.1</v>
      </c>
      <c r="J409" s="8">
        <v>0.4</v>
      </c>
      <c r="K409" s="14">
        <v>0.2</v>
      </c>
      <c r="L409" s="8">
        <v>0.1</v>
      </c>
      <c r="M409" s="14">
        <v>0.2</v>
      </c>
      <c r="N409" s="8">
        <v>0.2</v>
      </c>
      <c r="O409" s="14">
        <v>0.1</v>
      </c>
      <c r="P409" s="8">
        <v>0.2</v>
      </c>
      <c r="Q409" s="14">
        <v>0.2</v>
      </c>
      <c r="R409" s="8">
        <v>259.69</v>
      </c>
      <c r="S409" s="14">
        <v>258.87</v>
      </c>
      <c r="T409" s="8">
        <v>260.57</v>
      </c>
      <c r="U409" s="14">
        <v>2.9</v>
      </c>
      <c r="V409" s="8">
        <v>2.8</v>
      </c>
      <c r="W409" s="14">
        <v>2.9</v>
      </c>
    </row>
    <row r="410" spans="2:23" x14ac:dyDescent="0.25">
      <c r="B410" s="16" t="s">
        <v>431</v>
      </c>
      <c r="C410" s="4">
        <v>0.2</v>
      </c>
      <c r="D410" s="8">
        <v>2.4</v>
      </c>
      <c r="E410" s="14">
        <v>1.1000000000000001</v>
      </c>
      <c r="F410" s="8">
        <v>0.2</v>
      </c>
      <c r="G410" s="14">
        <v>0.9</v>
      </c>
      <c r="H410" s="8">
        <v>0.2</v>
      </c>
      <c r="I410" s="14">
        <v>0.2</v>
      </c>
      <c r="J410" s="8">
        <v>0.5</v>
      </c>
      <c r="K410" s="14">
        <v>0.2</v>
      </c>
      <c r="L410" s="8">
        <v>0.2</v>
      </c>
      <c r="M410" s="14">
        <v>0.4</v>
      </c>
      <c r="N410" s="8">
        <v>0.4</v>
      </c>
      <c r="O410" s="14">
        <v>0.1</v>
      </c>
      <c r="P410" s="8">
        <v>0.1</v>
      </c>
      <c r="Q410" s="14">
        <v>0.4</v>
      </c>
      <c r="R410" s="8">
        <v>260.38</v>
      </c>
      <c r="S410" s="14">
        <v>259.86</v>
      </c>
      <c r="T410" s="8">
        <v>261.2</v>
      </c>
      <c r="U410" s="14">
        <v>2.91</v>
      </c>
      <c r="V410" s="8">
        <v>2.83</v>
      </c>
      <c r="W410" s="14">
        <v>2.93</v>
      </c>
    </row>
    <row r="411" spans="2:23" x14ac:dyDescent="0.25">
      <c r="B411" s="16" t="s">
        <v>432</v>
      </c>
      <c r="C411" s="4">
        <v>0.2</v>
      </c>
      <c r="D411" s="8">
        <v>2.4</v>
      </c>
      <c r="E411" s="14">
        <v>1</v>
      </c>
      <c r="F411" s="8">
        <v>0.2</v>
      </c>
      <c r="G411" s="14">
        <v>0.8</v>
      </c>
      <c r="H411" s="8">
        <v>0.4</v>
      </c>
      <c r="I411" s="14">
        <v>0.1</v>
      </c>
      <c r="J411" s="8">
        <v>0.4</v>
      </c>
      <c r="K411" s="14">
        <v>0.4</v>
      </c>
      <c r="L411" s="8">
        <v>0.1</v>
      </c>
      <c r="M411" s="14">
        <v>0.2</v>
      </c>
      <c r="N411" s="8">
        <v>0.5</v>
      </c>
      <c r="O411" s="14">
        <v>0</v>
      </c>
      <c r="P411" s="8">
        <v>0.1</v>
      </c>
      <c r="Q411" s="14">
        <v>0.3</v>
      </c>
      <c r="R411" s="8">
        <v>260.73</v>
      </c>
      <c r="S411" s="14">
        <v>260.49</v>
      </c>
      <c r="T411" s="8">
        <v>261.99</v>
      </c>
      <c r="U411" s="14">
        <v>2.8</v>
      </c>
      <c r="V411" s="8">
        <v>2.63</v>
      </c>
      <c r="W411" s="14">
        <v>2.82</v>
      </c>
    </row>
    <row r="412" spans="2:23" x14ac:dyDescent="0.25">
      <c r="B412" s="16" t="s">
        <v>433</v>
      </c>
      <c r="C412" s="4">
        <v>0.2</v>
      </c>
      <c r="D412" s="8">
        <v>1.9</v>
      </c>
      <c r="E412" s="14">
        <v>1</v>
      </c>
      <c r="F412" s="8">
        <v>0.2</v>
      </c>
      <c r="G412" s="14">
        <v>0.9</v>
      </c>
      <c r="H412" s="8">
        <v>0.3</v>
      </c>
      <c r="I412" s="14">
        <v>0.2</v>
      </c>
      <c r="J412" s="8">
        <v>0.5</v>
      </c>
      <c r="K412" s="14">
        <v>0.2</v>
      </c>
      <c r="L412" s="8">
        <v>0.2</v>
      </c>
      <c r="M412" s="14">
        <v>0.2</v>
      </c>
      <c r="N412" s="8">
        <v>0.4</v>
      </c>
      <c r="O412" s="14">
        <v>0.2</v>
      </c>
      <c r="P412" s="8">
        <v>0.2</v>
      </c>
      <c r="Q412" s="14">
        <v>0.2</v>
      </c>
      <c r="R412" s="8">
        <v>261.98</v>
      </c>
      <c r="S412" s="14">
        <v>261.44</v>
      </c>
      <c r="T412" s="8">
        <v>263.3</v>
      </c>
      <c r="U412" s="14">
        <v>2.4300000000000002</v>
      </c>
      <c r="V412" s="8">
        <v>2.2000000000000002</v>
      </c>
      <c r="W412" s="14">
        <v>2.4300000000000002</v>
      </c>
    </row>
    <row r="413" spans="2:23" x14ac:dyDescent="0.25">
      <c r="B413" s="16" t="s">
        <v>434</v>
      </c>
      <c r="C413" s="4">
        <v>0.3</v>
      </c>
      <c r="D413" s="8">
        <v>2.2000000000000002</v>
      </c>
      <c r="E413" s="14">
        <v>1.1000000000000001</v>
      </c>
      <c r="F413" s="8">
        <v>0.2</v>
      </c>
      <c r="G413" s="14">
        <v>0.9</v>
      </c>
      <c r="H413" s="8">
        <v>0.2</v>
      </c>
      <c r="I413" s="14">
        <v>0.2</v>
      </c>
      <c r="J413" s="8">
        <v>0.4</v>
      </c>
      <c r="K413" s="14">
        <v>0.3</v>
      </c>
      <c r="L413" s="8">
        <v>0.3</v>
      </c>
      <c r="M413" s="14">
        <v>0.3</v>
      </c>
      <c r="N413" s="8">
        <v>0.3</v>
      </c>
      <c r="O413" s="14">
        <v>0.2</v>
      </c>
      <c r="P413" s="8">
        <v>0.2</v>
      </c>
      <c r="Q413" s="14">
        <v>0.3</v>
      </c>
      <c r="R413" s="8">
        <v>262.79000000000002</v>
      </c>
      <c r="S413" s="14">
        <v>262.51</v>
      </c>
      <c r="T413" s="8">
        <v>264.11</v>
      </c>
      <c r="U413" s="14">
        <v>2.76</v>
      </c>
      <c r="V413" s="8">
        <v>2.57</v>
      </c>
      <c r="W413" s="14">
        <v>2.9</v>
      </c>
    </row>
    <row r="414" spans="2:23" x14ac:dyDescent="0.25">
      <c r="B414" s="16" t="s">
        <v>435</v>
      </c>
      <c r="C414" s="4">
        <v>0.3</v>
      </c>
      <c r="D414" s="8">
        <v>2.2000000000000002</v>
      </c>
      <c r="E414" s="14">
        <v>1</v>
      </c>
      <c r="F414" s="8">
        <v>0.2</v>
      </c>
      <c r="G414" s="14">
        <v>1</v>
      </c>
      <c r="H414" s="8">
        <v>0.3</v>
      </c>
      <c r="I414" s="14">
        <v>0.3</v>
      </c>
      <c r="J414" s="8">
        <v>0.5</v>
      </c>
      <c r="K414" s="14">
        <v>0.4</v>
      </c>
      <c r="L414" s="8">
        <v>0.2</v>
      </c>
      <c r="M414" s="14">
        <v>0.4</v>
      </c>
      <c r="N414" s="8">
        <v>0.6</v>
      </c>
      <c r="O414" s="14">
        <v>0.3</v>
      </c>
      <c r="P414" s="8">
        <v>0.1</v>
      </c>
      <c r="Q414" s="14">
        <v>0.3</v>
      </c>
      <c r="R414" s="8">
        <v>264.05</v>
      </c>
      <c r="S414" s="14">
        <v>262.85000000000002</v>
      </c>
      <c r="T414" s="8">
        <v>264.85000000000002</v>
      </c>
      <c r="U414" s="14">
        <v>2.73</v>
      </c>
      <c r="V414" s="8">
        <v>2.7</v>
      </c>
      <c r="W414" s="14">
        <v>2.8</v>
      </c>
    </row>
    <row r="415" spans="2:23" x14ac:dyDescent="0.25">
      <c r="B415" s="16" t="s">
        <v>436</v>
      </c>
      <c r="C415" s="4">
        <v>0.2</v>
      </c>
      <c r="D415" s="8">
        <v>1.8</v>
      </c>
      <c r="E415" s="14">
        <v>1.1000000000000001</v>
      </c>
      <c r="F415" s="8">
        <v>0.1</v>
      </c>
      <c r="G415" s="14">
        <v>1.1000000000000001</v>
      </c>
      <c r="H415" s="8">
        <v>0.1</v>
      </c>
      <c r="I415" s="14">
        <v>0.2</v>
      </c>
      <c r="J415" s="8">
        <v>0.5</v>
      </c>
      <c r="K415" s="14">
        <v>0.1</v>
      </c>
      <c r="L415" s="8">
        <v>0.2</v>
      </c>
      <c r="M415" s="14">
        <v>0.3</v>
      </c>
      <c r="N415" s="8">
        <v>0.1</v>
      </c>
      <c r="O415" s="14">
        <v>0.5</v>
      </c>
      <c r="P415" s="8">
        <v>0.3</v>
      </c>
      <c r="Q415" s="14">
        <v>0.1</v>
      </c>
      <c r="R415" s="8">
        <v>263.14999999999998</v>
      </c>
      <c r="S415" s="14">
        <v>262.08</v>
      </c>
      <c r="T415" s="8">
        <v>263.83</v>
      </c>
      <c r="U415" s="14">
        <v>2.58</v>
      </c>
      <c r="V415" s="8">
        <v>2.5499999999999998</v>
      </c>
      <c r="W415" s="14">
        <v>2.58</v>
      </c>
    </row>
    <row r="416" spans="2:23" x14ac:dyDescent="0.25">
      <c r="B416" s="16" t="s">
        <v>437</v>
      </c>
      <c r="C416" s="4">
        <v>0.3</v>
      </c>
      <c r="D416" s="8">
        <v>1.7</v>
      </c>
      <c r="E416" s="14">
        <v>0.8</v>
      </c>
      <c r="F416" s="8">
        <v>0.2</v>
      </c>
      <c r="G416" s="14">
        <v>0.7</v>
      </c>
      <c r="H416" s="8">
        <v>0.1</v>
      </c>
      <c r="I416" s="14">
        <v>0.2</v>
      </c>
      <c r="J416" s="8">
        <v>0.5</v>
      </c>
      <c r="K416" s="14">
        <v>0.3</v>
      </c>
      <c r="L416" s="8">
        <v>0.2</v>
      </c>
      <c r="M416" s="14">
        <v>0.2</v>
      </c>
      <c r="N416" s="8">
        <v>0.3</v>
      </c>
      <c r="O416" s="14">
        <v>0.3</v>
      </c>
      <c r="P416" s="8">
        <v>0.1</v>
      </c>
      <c r="Q416" s="14">
        <v>0.2</v>
      </c>
      <c r="R416" s="8">
        <v>263.41000000000003</v>
      </c>
      <c r="S416" s="14">
        <v>263.08</v>
      </c>
      <c r="T416" s="8">
        <v>264.83999999999997</v>
      </c>
      <c r="U416" s="14">
        <v>2.09</v>
      </c>
      <c r="V416" s="8">
        <v>1.9</v>
      </c>
      <c r="W416" s="14">
        <v>2.1</v>
      </c>
    </row>
    <row r="417" spans="2:23" x14ac:dyDescent="0.25">
      <c r="B417" s="16" t="s">
        <v>438</v>
      </c>
      <c r="C417" s="4">
        <v>0.3</v>
      </c>
      <c r="D417" s="8">
        <v>1.8</v>
      </c>
      <c r="E417" s="14">
        <v>0.9</v>
      </c>
      <c r="F417" s="8">
        <v>0.2</v>
      </c>
      <c r="G417" s="14">
        <v>0.6</v>
      </c>
      <c r="H417" s="8">
        <v>0.2</v>
      </c>
      <c r="I417" s="14">
        <v>0.2</v>
      </c>
      <c r="J417" s="8">
        <v>0.4</v>
      </c>
      <c r="K417" s="14">
        <v>0.2</v>
      </c>
      <c r="L417" s="8">
        <v>0.2</v>
      </c>
      <c r="M417" s="14">
        <v>0.2</v>
      </c>
      <c r="N417" s="8">
        <v>0.3</v>
      </c>
      <c r="O417" s="14">
        <v>0.3</v>
      </c>
      <c r="P417" s="8">
        <v>0.1</v>
      </c>
      <c r="Q417" s="14">
        <v>0.2</v>
      </c>
      <c r="R417" s="8">
        <v>263.81</v>
      </c>
      <c r="S417" s="14">
        <v>263.45</v>
      </c>
      <c r="T417" s="8">
        <v>264.86</v>
      </c>
      <c r="U417" s="14">
        <v>2.2200000000000002</v>
      </c>
      <c r="V417" s="8">
        <v>2.0499999999999998</v>
      </c>
      <c r="W417" s="14">
        <v>2.2599999999999998</v>
      </c>
    </row>
    <row r="418" spans="2:23" x14ac:dyDescent="0.25">
      <c r="B418" s="16" t="s">
        <v>439</v>
      </c>
      <c r="C418" s="4">
        <v>0.3</v>
      </c>
      <c r="D418" s="8">
        <v>1.9</v>
      </c>
      <c r="E418" s="14">
        <v>0.9</v>
      </c>
      <c r="F418" s="8">
        <v>0.4</v>
      </c>
      <c r="G418" s="14">
        <v>0.8</v>
      </c>
      <c r="H418" s="8">
        <v>0.1</v>
      </c>
      <c r="I418" s="14">
        <v>0.3</v>
      </c>
      <c r="J418" s="8">
        <v>0.7</v>
      </c>
      <c r="K418" s="14">
        <v>0.2</v>
      </c>
      <c r="L418" s="8">
        <v>0.3</v>
      </c>
      <c r="M418" s="14">
        <v>0.5</v>
      </c>
      <c r="N418" s="8">
        <v>0.1</v>
      </c>
      <c r="O418" s="14">
        <v>0.3</v>
      </c>
      <c r="P418" s="8">
        <v>0.3</v>
      </c>
      <c r="Q418" s="14">
        <v>0.1</v>
      </c>
      <c r="R418" s="8">
        <v>265.14</v>
      </c>
      <c r="S418" s="14">
        <v>263.35000000000002</v>
      </c>
      <c r="T418" s="8">
        <v>265.85000000000002</v>
      </c>
      <c r="U418" s="14">
        <v>2.4700000000000002</v>
      </c>
      <c r="V418" s="8">
        <v>2.5</v>
      </c>
      <c r="W418" s="14">
        <v>2.5299999999999998</v>
      </c>
    </row>
    <row r="419" spans="2:23" x14ac:dyDescent="0.25">
      <c r="B419" s="16" t="s">
        <v>440</v>
      </c>
      <c r="C419" s="4">
        <v>0.1</v>
      </c>
      <c r="D419" s="8">
        <v>1.6</v>
      </c>
      <c r="E419" s="14">
        <v>0.9</v>
      </c>
      <c r="F419" s="8">
        <v>0.2</v>
      </c>
      <c r="G419" s="14">
        <v>0.8</v>
      </c>
      <c r="H419" s="8">
        <v>0</v>
      </c>
      <c r="I419" s="14">
        <v>0</v>
      </c>
      <c r="J419" s="8">
        <v>0.8</v>
      </c>
      <c r="K419" s="14">
        <v>0.3</v>
      </c>
      <c r="L419" s="8">
        <v>0.1</v>
      </c>
      <c r="M419" s="14">
        <v>0.4</v>
      </c>
      <c r="N419" s="8">
        <v>0.3</v>
      </c>
      <c r="O419" s="14">
        <v>0.3</v>
      </c>
      <c r="P419" s="8">
        <v>0.2</v>
      </c>
      <c r="Q419" s="14">
        <v>0.2</v>
      </c>
      <c r="R419" s="8">
        <v>264.54000000000002</v>
      </c>
      <c r="S419" s="14">
        <v>263.87</v>
      </c>
      <c r="T419" s="8">
        <v>265.16000000000003</v>
      </c>
      <c r="U419" s="14">
        <v>2.27</v>
      </c>
      <c r="V419" s="8">
        <v>2.12</v>
      </c>
      <c r="W419" s="14">
        <v>2.35</v>
      </c>
    </row>
    <row r="420" spans="2:23" x14ac:dyDescent="0.25">
      <c r="B420" s="16" t="s">
        <v>441</v>
      </c>
      <c r="C420" s="4">
        <v>0.1</v>
      </c>
      <c r="D420" s="8">
        <v>1.6</v>
      </c>
      <c r="E420" s="14">
        <v>0.7</v>
      </c>
      <c r="F420" s="8">
        <v>0.1</v>
      </c>
      <c r="G420" s="14">
        <v>0.7</v>
      </c>
      <c r="H420" s="8">
        <v>0.1</v>
      </c>
      <c r="I420" s="14">
        <v>0.2</v>
      </c>
      <c r="J420" s="8">
        <v>0.6</v>
      </c>
      <c r="K420" s="14">
        <v>0.2</v>
      </c>
      <c r="L420" s="8">
        <v>0.1</v>
      </c>
      <c r="M420" s="14">
        <v>0.4</v>
      </c>
      <c r="N420" s="8">
        <v>0</v>
      </c>
      <c r="O420" s="14">
        <v>0.1</v>
      </c>
      <c r="P420" s="8">
        <v>0.4</v>
      </c>
      <c r="Q420" s="14">
        <v>0.1</v>
      </c>
      <c r="R420" s="8">
        <v>262.17</v>
      </c>
      <c r="S420" s="14">
        <v>261.01</v>
      </c>
      <c r="T420" s="8">
        <v>261.95</v>
      </c>
      <c r="U420" s="14">
        <v>2.2000000000000002</v>
      </c>
      <c r="V420" s="8">
        <v>2.2999999999999998</v>
      </c>
      <c r="W420" s="14">
        <v>2.48</v>
      </c>
    </row>
    <row r="421" spans="2:23" x14ac:dyDescent="0.25">
      <c r="B421" s="16" t="s">
        <v>442</v>
      </c>
      <c r="C421" s="4">
        <v>0.3</v>
      </c>
      <c r="D421" s="8">
        <v>1.7</v>
      </c>
      <c r="E421" s="14">
        <v>1.2</v>
      </c>
      <c r="F421" s="8">
        <v>0.1</v>
      </c>
      <c r="G421" s="14">
        <v>0.8</v>
      </c>
      <c r="H421" s="8">
        <v>0.2</v>
      </c>
      <c r="I421" s="14">
        <v>0.2</v>
      </c>
      <c r="J421" s="8">
        <v>0.6</v>
      </c>
      <c r="K421" s="14">
        <v>0.1</v>
      </c>
      <c r="L421" s="8">
        <v>0.1</v>
      </c>
      <c r="M421" s="14">
        <v>0.3</v>
      </c>
      <c r="N421" s="8">
        <v>0.3</v>
      </c>
      <c r="O421" s="14">
        <v>0.1</v>
      </c>
      <c r="P421" s="8">
        <v>0.3</v>
      </c>
      <c r="Q421" s="14">
        <v>0.3</v>
      </c>
      <c r="R421" s="8">
        <v>259.33999999999997</v>
      </c>
      <c r="S421" s="14">
        <v>259.44</v>
      </c>
      <c r="T421" s="8">
        <v>261.27999999999997</v>
      </c>
      <c r="U421" s="14">
        <v>2.25</v>
      </c>
      <c r="V421" s="8">
        <v>2.0299999999999998</v>
      </c>
      <c r="W421" s="14">
        <v>2.31</v>
      </c>
    </row>
    <row r="422" spans="2:23" x14ac:dyDescent="0.25">
      <c r="B422" s="16" t="s">
        <v>443</v>
      </c>
      <c r="C422" s="4">
        <v>0.2</v>
      </c>
      <c r="D422" s="8">
        <v>1.6</v>
      </c>
      <c r="E422" s="14">
        <v>1</v>
      </c>
      <c r="F422" s="8">
        <v>0.1</v>
      </c>
      <c r="G422" s="14">
        <v>0.8</v>
      </c>
      <c r="H422" s="8">
        <v>0.1</v>
      </c>
      <c r="I422" s="14">
        <v>0</v>
      </c>
      <c r="J422" s="8">
        <v>0.6</v>
      </c>
      <c r="K422" s="14">
        <v>0.1</v>
      </c>
      <c r="L422" s="8">
        <v>0.1</v>
      </c>
      <c r="M422" s="14">
        <v>0.4</v>
      </c>
      <c r="N422" s="8">
        <v>0.1</v>
      </c>
      <c r="O422" s="14">
        <v>0</v>
      </c>
      <c r="P422" s="8">
        <v>0.3</v>
      </c>
      <c r="Q422" s="14">
        <v>0.1</v>
      </c>
      <c r="R422" s="8">
        <v>259.94</v>
      </c>
      <c r="S422" s="14">
        <v>259.17</v>
      </c>
      <c r="T422" s="8">
        <v>260.32</v>
      </c>
      <c r="U422" s="14">
        <v>2.2000000000000002</v>
      </c>
      <c r="V422" s="8">
        <v>2.0699999999999998</v>
      </c>
      <c r="W422" s="14">
        <v>2.23</v>
      </c>
    </row>
    <row r="423" spans="2:23" x14ac:dyDescent="0.25">
      <c r="B423" s="16" t="s">
        <v>444</v>
      </c>
      <c r="C423" s="4">
        <v>0.4</v>
      </c>
      <c r="D423" s="8">
        <v>1.8</v>
      </c>
      <c r="E423" s="14">
        <v>1</v>
      </c>
      <c r="F423" s="8">
        <v>0.3</v>
      </c>
      <c r="G423" s="14">
        <v>0.8</v>
      </c>
      <c r="H423" s="8">
        <v>0.2</v>
      </c>
      <c r="I423" s="14">
        <v>0.3</v>
      </c>
      <c r="J423" s="8">
        <v>0.6</v>
      </c>
      <c r="K423" s="14">
        <v>0.2</v>
      </c>
      <c r="L423" s="8">
        <v>0.2</v>
      </c>
      <c r="M423" s="14">
        <v>0.3</v>
      </c>
      <c r="N423" s="8">
        <v>0.1</v>
      </c>
      <c r="O423" s="14">
        <v>0.2</v>
      </c>
      <c r="P423" s="8">
        <v>0.5</v>
      </c>
      <c r="Q423" s="14">
        <v>0.1</v>
      </c>
      <c r="R423" s="8">
        <v>259.82</v>
      </c>
      <c r="S423" s="14">
        <v>259.99</v>
      </c>
      <c r="T423" s="8">
        <v>261.87</v>
      </c>
      <c r="U423" s="14">
        <v>2.44</v>
      </c>
      <c r="V423" s="8">
        <v>2.15</v>
      </c>
      <c r="W423" s="14">
        <v>2.3199999999999998</v>
      </c>
    </row>
    <row r="424" spans="2:23" x14ac:dyDescent="0.25">
      <c r="B424" s="16" t="s">
        <v>445</v>
      </c>
      <c r="C424" s="4">
        <v>0.3</v>
      </c>
      <c r="D424" s="8">
        <v>1.6</v>
      </c>
      <c r="E424" s="14">
        <v>1</v>
      </c>
      <c r="F424" s="8">
        <v>0.3</v>
      </c>
      <c r="G424" s="14">
        <v>0.7</v>
      </c>
      <c r="H424" s="8">
        <v>0.2</v>
      </c>
      <c r="I424" s="14">
        <v>0.3</v>
      </c>
      <c r="J424" s="8">
        <v>0.5</v>
      </c>
      <c r="K424" s="14">
        <v>0.3</v>
      </c>
      <c r="L424" s="8">
        <v>0.3</v>
      </c>
      <c r="M424" s="14">
        <v>0.2</v>
      </c>
      <c r="N424" s="8">
        <v>0.4</v>
      </c>
      <c r="O424" s="14">
        <v>0.5</v>
      </c>
      <c r="P424" s="8">
        <v>0.1</v>
      </c>
      <c r="Q424" s="14">
        <v>0.2</v>
      </c>
      <c r="R424" s="8">
        <v>261.5</v>
      </c>
      <c r="S424" s="14">
        <v>260.20999999999998</v>
      </c>
      <c r="T424" s="8">
        <v>262.55</v>
      </c>
      <c r="U424" s="14">
        <v>2.29</v>
      </c>
      <c r="V424" s="8">
        <v>2.16</v>
      </c>
      <c r="W424" s="14">
        <v>2.4300000000000002</v>
      </c>
    </row>
    <row r="425" spans="2:23" x14ac:dyDescent="0.25">
      <c r="B425" s="16" t="s">
        <v>446</v>
      </c>
      <c r="C425" s="4">
        <v>0.3</v>
      </c>
      <c r="D425" s="8">
        <v>1.5</v>
      </c>
      <c r="E425" s="14">
        <v>1</v>
      </c>
      <c r="F425" s="8">
        <v>0.1</v>
      </c>
      <c r="G425" s="14">
        <v>0.7</v>
      </c>
      <c r="H425" s="8">
        <v>0.1</v>
      </c>
      <c r="I425" s="14">
        <v>0.1</v>
      </c>
      <c r="J425" s="8">
        <v>0.5</v>
      </c>
      <c r="K425" s="14">
        <v>0</v>
      </c>
      <c r="L425" s="8">
        <v>0.1</v>
      </c>
      <c r="M425" s="14">
        <v>0.3</v>
      </c>
      <c r="N425" s="8">
        <v>0.3</v>
      </c>
      <c r="O425" s="14">
        <v>0.1</v>
      </c>
      <c r="P425" s="8">
        <v>0.3</v>
      </c>
      <c r="Q425" s="14">
        <v>0.3</v>
      </c>
      <c r="R425" s="8">
        <v>261.10000000000002</v>
      </c>
      <c r="S425" s="14">
        <v>260.95</v>
      </c>
      <c r="T425" s="8">
        <v>262.79000000000002</v>
      </c>
      <c r="U425" s="14">
        <v>2.13</v>
      </c>
      <c r="V425" s="8">
        <v>2.0299999999999998</v>
      </c>
      <c r="W425" s="14">
        <v>2.13</v>
      </c>
    </row>
    <row r="426" spans="2:23" x14ac:dyDescent="0.25">
      <c r="B426" s="16" t="s">
        <v>447</v>
      </c>
      <c r="C426" s="4">
        <v>0.2</v>
      </c>
      <c r="D426" s="8">
        <v>1.7</v>
      </c>
      <c r="E426" s="14">
        <v>0.9</v>
      </c>
      <c r="F426" s="8">
        <v>0.1</v>
      </c>
      <c r="G426" s="14">
        <v>0.8</v>
      </c>
      <c r="H426" s="8">
        <v>0.1</v>
      </c>
      <c r="I426" s="14">
        <v>0.2</v>
      </c>
      <c r="J426" s="8">
        <v>0.6</v>
      </c>
      <c r="K426" s="14">
        <v>0.2</v>
      </c>
      <c r="L426" s="8">
        <v>0.1</v>
      </c>
      <c r="M426" s="14">
        <v>0.3</v>
      </c>
      <c r="N426" s="8">
        <v>0.1</v>
      </c>
      <c r="O426" s="14">
        <v>0.1</v>
      </c>
      <c r="P426" s="8">
        <v>0.4</v>
      </c>
      <c r="Q426" s="14">
        <v>0.2</v>
      </c>
      <c r="R426" s="8">
        <v>261.35000000000002</v>
      </c>
      <c r="S426" s="14">
        <v>260.64999999999998</v>
      </c>
      <c r="T426" s="8">
        <v>262.11</v>
      </c>
      <c r="U426" s="14">
        <v>2.4</v>
      </c>
      <c r="V426" s="8">
        <v>2.0299999999999998</v>
      </c>
      <c r="W426" s="14">
        <v>2.2799999999999998</v>
      </c>
    </row>
    <row r="427" spans="2:23" x14ac:dyDescent="0.25">
      <c r="B427" s="16" t="s">
        <v>448</v>
      </c>
      <c r="C427" s="4">
        <v>0.4</v>
      </c>
      <c r="D427" s="8">
        <v>1.5</v>
      </c>
      <c r="E427" s="14">
        <v>1.1000000000000001</v>
      </c>
      <c r="F427" s="8">
        <v>0.4</v>
      </c>
      <c r="G427" s="14">
        <v>0.8</v>
      </c>
      <c r="H427" s="8">
        <v>0.2</v>
      </c>
      <c r="I427" s="14">
        <v>0.3</v>
      </c>
      <c r="J427" s="8">
        <v>0.6</v>
      </c>
      <c r="K427" s="14">
        <v>0.2</v>
      </c>
      <c r="L427" s="8">
        <v>0.2</v>
      </c>
      <c r="M427" s="14">
        <v>0.4</v>
      </c>
      <c r="N427" s="8">
        <v>0.1</v>
      </c>
      <c r="O427" s="14">
        <v>0.2</v>
      </c>
      <c r="P427" s="8">
        <v>0.4</v>
      </c>
      <c r="Q427" s="14">
        <v>0.1</v>
      </c>
      <c r="R427" s="8">
        <v>260.2</v>
      </c>
      <c r="S427" s="14">
        <v>259.26</v>
      </c>
      <c r="T427" s="8">
        <v>261.95999999999998</v>
      </c>
      <c r="U427" s="14">
        <v>2.27</v>
      </c>
      <c r="V427" s="8">
        <v>1.96</v>
      </c>
      <c r="W427" s="14">
        <v>2.2200000000000002</v>
      </c>
    </row>
    <row r="428" spans="2:23" x14ac:dyDescent="0.25">
      <c r="B428" s="16" t="s">
        <v>449</v>
      </c>
      <c r="C428" s="4">
        <v>0.3</v>
      </c>
      <c r="D428" s="8">
        <v>1.2</v>
      </c>
      <c r="E428" s="14">
        <v>0.8</v>
      </c>
      <c r="F428" s="8">
        <v>0.3</v>
      </c>
      <c r="G428" s="14">
        <v>0.8</v>
      </c>
      <c r="H428" s="8">
        <v>0.2</v>
      </c>
      <c r="I428" s="14">
        <v>0.4</v>
      </c>
      <c r="J428" s="8">
        <v>0.6</v>
      </c>
      <c r="K428" s="14">
        <v>0.3</v>
      </c>
      <c r="L428" s="8">
        <v>0.3</v>
      </c>
      <c r="M428" s="14">
        <v>0.3</v>
      </c>
      <c r="N428" s="8">
        <v>0.4</v>
      </c>
      <c r="O428" s="14">
        <v>0.3</v>
      </c>
      <c r="P428" s="8">
        <v>0.1</v>
      </c>
      <c r="Q428" s="14">
        <v>0.3</v>
      </c>
      <c r="R428" s="8">
        <v>260.76</v>
      </c>
      <c r="S428" s="14">
        <v>259.95999999999998</v>
      </c>
      <c r="T428" s="8">
        <v>262.25</v>
      </c>
      <c r="U428" s="14">
        <v>1.97</v>
      </c>
      <c r="V428" s="8">
        <v>2.08</v>
      </c>
      <c r="W428" s="14">
        <v>2.1800000000000002</v>
      </c>
    </row>
    <row r="429" spans="2:23" x14ac:dyDescent="0.25">
      <c r="B429" s="16" t="s">
        <v>450</v>
      </c>
      <c r="C429" s="4">
        <v>0.2</v>
      </c>
      <c r="D429" s="8">
        <v>1.2</v>
      </c>
      <c r="E429" s="14">
        <v>0.8</v>
      </c>
      <c r="F429" s="8">
        <v>0.1</v>
      </c>
      <c r="G429" s="14">
        <v>0.8</v>
      </c>
      <c r="H429" s="8">
        <v>0.1</v>
      </c>
      <c r="I429" s="14">
        <v>0.1</v>
      </c>
      <c r="J429" s="8">
        <v>0.7</v>
      </c>
      <c r="K429" s="14">
        <v>0.2</v>
      </c>
      <c r="L429" s="8">
        <v>0.1</v>
      </c>
      <c r="M429" s="14">
        <v>0.4</v>
      </c>
      <c r="N429" s="8">
        <v>0.1</v>
      </c>
      <c r="O429" s="14">
        <v>0.1</v>
      </c>
      <c r="P429" s="8">
        <v>0.3</v>
      </c>
      <c r="Q429" s="14">
        <v>0.1</v>
      </c>
      <c r="R429" s="8">
        <v>262.42</v>
      </c>
      <c r="S429" s="14">
        <v>261.60000000000002</v>
      </c>
      <c r="T429" s="8">
        <v>263.26</v>
      </c>
      <c r="U429" s="14">
        <v>2</v>
      </c>
      <c r="V429" s="8">
        <v>1.7</v>
      </c>
      <c r="W429" s="14">
        <v>2.06</v>
      </c>
    </row>
    <row r="430" spans="2:23" x14ac:dyDescent="0.25">
      <c r="B430" s="16" t="s">
        <v>451</v>
      </c>
      <c r="C430" s="4">
        <v>0.1</v>
      </c>
      <c r="D430" s="8">
        <v>1.2</v>
      </c>
      <c r="E430" s="14">
        <v>0.9</v>
      </c>
      <c r="F430" s="8">
        <v>0.1</v>
      </c>
      <c r="G430" s="14">
        <v>0.7</v>
      </c>
      <c r="H430" s="8">
        <v>0.1</v>
      </c>
      <c r="I430" s="14">
        <v>0.1</v>
      </c>
      <c r="J430" s="8">
        <v>0.6</v>
      </c>
      <c r="K430" s="14">
        <v>0.1</v>
      </c>
      <c r="L430" s="8">
        <v>0.1</v>
      </c>
      <c r="M430" s="14">
        <v>0.3</v>
      </c>
      <c r="N430" s="8">
        <v>0.2</v>
      </c>
      <c r="O430" s="14">
        <v>0.1</v>
      </c>
      <c r="P430" s="8">
        <v>0.3</v>
      </c>
      <c r="Q430" s="14">
        <v>0.1</v>
      </c>
      <c r="R430" s="8">
        <v>261.77</v>
      </c>
      <c r="S430" s="14">
        <v>261.5</v>
      </c>
      <c r="T430" s="8">
        <v>263.20999999999998</v>
      </c>
      <c r="U430" s="14">
        <v>1.85</v>
      </c>
      <c r="V430" s="8">
        <v>1.75</v>
      </c>
      <c r="W430" s="14">
        <v>1.94</v>
      </c>
    </row>
    <row r="431" spans="2:23" x14ac:dyDescent="0.25">
      <c r="B431" s="16" t="s">
        <v>452</v>
      </c>
      <c r="C431" s="4">
        <v>0.2</v>
      </c>
      <c r="D431" s="8">
        <v>1.3</v>
      </c>
      <c r="E431" s="14">
        <v>1.2</v>
      </c>
      <c r="F431" s="8">
        <v>0.1</v>
      </c>
      <c r="G431" s="14">
        <v>0.7</v>
      </c>
      <c r="H431" s="8">
        <v>0.2</v>
      </c>
      <c r="I431" s="14">
        <v>0.1</v>
      </c>
      <c r="J431" s="8">
        <v>0.6</v>
      </c>
      <c r="K431" s="14">
        <v>0.1</v>
      </c>
      <c r="L431" s="8">
        <v>0.2</v>
      </c>
      <c r="M431" s="14">
        <v>0.3</v>
      </c>
      <c r="N431" s="8">
        <v>0.3</v>
      </c>
      <c r="O431" s="14">
        <v>0.1</v>
      </c>
      <c r="P431" s="8">
        <v>0.3</v>
      </c>
      <c r="Q431" s="14">
        <v>0.3</v>
      </c>
      <c r="R431" s="8">
        <v>262.48</v>
      </c>
      <c r="S431" s="14">
        <v>261.31</v>
      </c>
      <c r="T431" s="8">
        <v>262.83999999999997</v>
      </c>
      <c r="U431" s="14">
        <v>2.06</v>
      </c>
      <c r="V431" s="8">
        <v>1.73</v>
      </c>
      <c r="W431" s="14">
        <v>2.13</v>
      </c>
    </row>
    <row r="432" spans="2:23" x14ac:dyDescent="0.25">
      <c r="B432" s="16" t="s">
        <v>453</v>
      </c>
      <c r="C432" s="4">
        <v>0.2</v>
      </c>
      <c r="D432" s="8">
        <v>1.5</v>
      </c>
      <c r="E432" s="14">
        <v>1.1000000000000001</v>
      </c>
      <c r="F432" s="8">
        <v>0.2</v>
      </c>
      <c r="G432" s="14">
        <v>0.6</v>
      </c>
      <c r="H432" s="8">
        <v>0.2</v>
      </c>
      <c r="I432" s="14">
        <v>0.2</v>
      </c>
      <c r="J432" s="8">
        <v>0.4</v>
      </c>
      <c r="K432" s="14">
        <v>0.1</v>
      </c>
      <c r="L432" s="8">
        <v>0.3</v>
      </c>
      <c r="M432" s="14">
        <v>0.2</v>
      </c>
      <c r="N432" s="8">
        <v>0.3</v>
      </c>
      <c r="O432" s="14">
        <v>0.2</v>
      </c>
      <c r="P432" s="8">
        <v>0.3</v>
      </c>
      <c r="Q432" s="14">
        <v>0.2</v>
      </c>
      <c r="R432" s="8">
        <v>262.07</v>
      </c>
      <c r="S432" s="14">
        <v>261.22000000000003</v>
      </c>
      <c r="T432" s="8">
        <v>262.72000000000003</v>
      </c>
      <c r="U432" s="14">
        <v>2.16</v>
      </c>
      <c r="V432" s="8">
        <v>2.0299999999999998</v>
      </c>
      <c r="W432" s="14">
        <v>2.23</v>
      </c>
    </row>
    <row r="433" spans="2:23" x14ac:dyDescent="0.25">
      <c r="B433" s="16" t="s">
        <v>454</v>
      </c>
      <c r="C433" s="4">
        <v>0.1</v>
      </c>
      <c r="D433" s="8">
        <v>1.5</v>
      </c>
      <c r="E433" s="14">
        <v>1</v>
      </c>
      <c r="F433" s="8">
        <v>0.1</v>
      </c>
      <c r="G433" s="14">
        <v>0.8</v>
      </c>
      <c r="H433" s="8">
        <v>0.1</v>
      </c>
      <c r="I433" s="14">
        <v>0</v>
      </c>
      <c r="J433" s="8">
        <v>0.7</v>
      </c>
      <c r="K433" s="14">
        <v>0</v>
      </c>
      <c r="L433" s="8">
        <v>0.1</v>
      </c>
      <c r="M433" s="14">
        <v>0.5</v>
      </c>
      <c r="N433" s="8">
        <v>0.4</v>
      </c>
      <c r="O433" s="14">
        <v>0.3</v>
      </c>
      <c r="P433" s="8">
        <v>0.4</v>
      </c>
      <c r="Q433" s="14">
        <v>0.3</v>
      </c>
      <c r="R433" s="8">
        <v>262.06</v>
      </c>
      <c r="S433" s="14">
        <v>261.22000000000003</v>
      </c>
      <c r="T433" s="8">
        <v>262.89999999999998</v>
      </c>
      <c r="U433" s="14">
        <v>2.13</v>
      </c>
      <c r="V433" s="8">
        <v>1.99</v>
      </c>
      <c r="W433" s="14">
        <v>2.16</v>
      </c>
    </row>
    <row r="434" spans="2:23" x14ac:dyDescent="0.25">
      <c r="B434" s="16" t="s">
        <v>455</v>
      </c>
      <c r="C434" s="4">
        <v>0.3</v>
      </c>
      <c r="D434" s="8">
        <v>1.9</v>
      </c>
      <c r="E434" s="14">
        <v>1.5</v>
      </c>
      <c r="F434" s="8">
        <v>0.1</v>
      </c>
      <c r="G434" s="14">
        <v>0.5</v>
      </c>
      <c r="H434" s="8">
        <v>0.3</v>
      </c>
      <c r="I434" s="14">
        <v>0.1</v>
      </c>
      <c r="J434" s="8">
        <v>0.6</v>
      </c>
      <c r="K434" s="14">
        <v>0.2</v>
      </c>
      <c r="L434" s="8">
        <v>0.1</v>
      </c>
      <c r="M434" s="14">
        <v>0.3</v>
      </c>
      <c r="N434" s="8">
        <v>0.1</v>
      </c>
      <c r="O434" s="14">
        <v>0.2</v>
      </c>
      <c r="P434" s="8">
        <v>0.5</v>
      </c>
      <c r="Q434" s="14">
        <v>0.1</v>
      </c>
      <c r="R434" s="8">
        <v>262.14999999999998</v>
      </c>
      <c r="S434" s="14">
        <v>261.02</v>
      </c>
      <c r="T434" s="8">
        <v>263.25</v>
      </c>
      <c r="U434" s="14">
        <v>2.44</v>
      </c>
      <c r="V434" s="8">
        <v>2.37</v>
      </c>
      <c r="W434" s="14">
        <v>2.56</v>
      </c>
    </row>
    <row r="435" spans="2:23" x14ac:dyDescent="0.25">
      <c r="B435" s="16" t="s">
        <v>456</v>
      </c>
      <c r="C435" s="4">
        <v>0.3</v>
      </c>
      <c r="D435" s="8">
        <v>1.7</v>
      </c>
      <c r="E435" s="14">
        <v>1.2</v>
      </c>
      <c r="F435" s="8">
        <v>0.2</v>
      </c>
      <c r="G435" s="14">
        <v>0.6</v>
      </c>
      <c r="H435" s="8">
        <v>0.2</v>
      </c>
      <c r="I435" s="14">
        <v>0.3</v>
      </c>
      <c r="J435" s="8">
        <v>0.6</v>
      </c>
      <c r="K435" s="14">
        <v>0.1</v>
      </c>
      <c r="L435" s="8">
        <v>0</v>
      </c>
      <c r="M435" s="14">
        <v>0.4</v>
      </c>
      <c r="N435" s="8">
        <v>0.2</v>
      </c>
      <c r="O435" s="14">
        <v>0.2</v>
      </c>
      <c r="P435" s="8">
        <v>0.4</v>
      </c>
      <c r="Q435" s="14">
        <v>0.1</v>
      </c>
      <c r="R435" s="8">
        <v>262.14</v>
      </c>
      <c r="S435" s="14">
        <v>261.49</v>
      </c>
      <c r="T435" s="8">
        <v>262.73</v>
      </c>
      <c r="U435" s="14">
        <v>2.2400000000000002</v>
      </c>
      <c r="V435" s="8">
        <v>2.06</v>
      </c>
      <c r="W435" s="14">
        <v>2.3199999999999998</v>
      </c>
    </row>
    <row r="436" spans="2:23" x14ac:dyDescent="0.25">
      <c r="B436" s="16" t="s">
        <v>457</v>
      </c>
      <c r="C436" s="4">
        <v>0.3</v>
      </c>
      <c r="D436" s="8">
        <v>1.6</v>
      </c>
      <c r="E436" s="14">
        <v>1</v>
      </c>
      <c r="F436" s="8">
        <v>0.1</v>
      </c>
      <c r="G436" s="14">
        <v>0.8</v>
      </c>
      <c r="H436" s="8">
        <v>0.2</v>
      </c>
      <c r="I436" s="14">
        <v>0.3</v>
      </c>
      <c r="J436" s="8">
        <v>0.7</v>
      </c>
      <c r="K436" s="14">
        <v>0.4</v>
      </c>
      <c r="L436" s="8">
        <v>0.1</v>
      </c>
      <c r="M436" s="14">
        <v>0.5</v>
      </c>
      <c r="N436" s="8">
        <v>0.4</v>
      </c>
      <c r="O436" s="14">
        <v>0.1</v>
      </c>
      <c r="P436" s="8">
        <v>0.1</v>
      </c>
      <c r="Q436" s="14">
        <v>0.3</v>
      </c>
      <c r="R436" s="8">
        <v>262.38</v>
      </c>
      <c r="S436" s="14">
        <v>261.31</v>
      </c>
      <c r="T436" s="8">
        <v>262.88</v>
      </c>
      <c r="U436" s="14">
        <v>2.29</v>
      </c>
      <c r="V436" s="8">
        <v>2.2000000000000002</v>
      </c>
      <c r="W436" s="14">
        <v>2.36</v>
      </c>
    </row>
    <row r="437" spans="2:23" x14ac:dyDescent="0.25">
      <c r="B437" s="16" t="s">
        <v>458</v>
      </c>
      <c r="C437" s="4">
        <v>0.2</v>
      </c>
      <c r="D437" s="8">
        <v>1.5</v>
      </c>
      <c r="E437" s="14">
        <v>1</v>
      </c>
      <c r="F437" s="8">
        <v>0.1</v>
      </c>
      <c r="G437" s="14">
        <v>0.8</v>
      </c>
      <c r="H437" s="8">
        <v>0.2</v>
      </c>
      <c r="I437" s="14">
        <v>0</v>
      </c>
      <c r="J437" s="8">
        <v>0.7</v>
      </c>
      <c r="K437" s="14">
        <v>0.2</v>
      </c>
      <c r="L437" s="8">
        <v>0.1</v>
      </c>
      <c r="M437" s="14">
        <v>0.5</v>
      </c>
      <c r="N437" s="8">
        <v>0.2</v>
      </c>
      <c r="O437" s="14">
        <v>0.2</v>
      </c>
      <c r="P437" s="8">
        <v>0.4</v>
      </c>
      <c r="Q437" s="14">
        <v>0.1</v>
      </c>
      <c r="R437" s="8">
        <v>261.61</v>
      </c>
      <c r="S437" s="14">
        <v>260.77999999999997</v>
      </c>
      <c r="T437" s="8">
        <v>262.2</v>
      </c>
      <c r="U437" s="14">
        <v>2.06</v>
      </c>
      <c r="V437" s="8">
        <v>1.97</v>
      </c>
      <c r="W437" s="14">
        <v>2.19</v>
      </c>
    </row>
    <row r="438" spans="2:23" x14ac:dyDescent="0.25">
      <c r="B438" s="16" t="s">
        <v>459</v>
      </c>
      <c r="C438" s="4">
        <v>0.3</v>
      </c>
      <c r="D438" s="8">
        <v>1.5</v>
      </c>
      <c r="E438" s="14">
        <v>1</v>
      </c>
      <c r="F438" s="8">
        <v>0.3</v>
      </c>
      <c r="G438" s="14">
        <v>0.6</v>
      </c>
      <c r="H438" s="8">
        <v>0.1</v>
      </c>
      <c r="I438" s="14">
        <v>0.4</v>
      </c>
      <c r="J438" s="8">
        <v>0.5</v>
      </c>
      <c r="K438" s="14">
        <v>0.2</v>
      </c>
      <c r="L438" s="8">
        <v>0.3</v>
      </c>
      <c r="M438" s="14">
        <v>0.3</v>
      </c>
      <c r="N438" s="8">
        <v>0.4</v>
      </c>
      <c r="O438" s="14">
        <v>0.2</v>
      </c>
      <c r="P438" s="8">
        <v>0.1</v>
      </c>
      <c r="Q438" s="14">
        <v>0.1</v>
      </c>
      <c r="R438" s="8">
        <v>261.33</v>
      </c>
      <c r="S438" s="14">
        <v>260.39999999999998</v>
      </c>
      <c r="T438" s="8">
        <v>262.76</v>
      </c>
      <c r="U438" s="14">
        <v>2.2000000000000002</v>
      </c>
      <c r="V438" s="8">
        <v>2.1</v>
      </c>
      <c r="W438" s="14">
        <v>2.1800000000000002</v>
      </c>
    </row>
    <row r="439" spans="2:23" x14ac:dyDescent="0.25">
      <c r="B439" s="16" t="s">
        <v>460</v>
      </c>
      <c r="C439" s="4">
        <v>0.2</v>
      </c>
      <c r="D439" s="8">
        <v>1.7</v>
      </c>
      <c r="E439" s="14">
        <v>1.1000000000000001</v>
      </c>
      <c r="F439" s="8">
        <v>0.2</v>
      </c>
      <c r="G439" s="14">
        <v>0.8</v>
      </c>
      <c r="H439" s="8">
        <v>0.2</v>
      </c>
      <c r="I439" s="14">
        <v>0.5</v>
      </c>
      <c r="J439" s="8">
        <v>0.7</v>
      </c>
      <c r="K439" s="14">
        <v>0.2</v>
      </c>
      <c r="L439" s="8">
        <v>0.4</v>
      </c>
      <c r="M439" s="14">
        <v>0.4</v>
      </c>
      <c r="N439" s="8">
        <v>0.1</v>
      </c>
      <c r="O439" s="14">
        <v>0.3</v>
      </c>
      <c r="P439" s="8">
        <v>0.4</v>
      </c>
      <c r="Q439" s="14">
        <v>0.2</v>
      </c>
      <c r="R439" s="8">
        <v>261.95</v>
      </c>
      <c r="S439" s="14">
        <v>261.67</v>
      </c>
      <c r="T439" s="8">
        <v>263.39</v>
      </c>
      <c r="U439" s="14">
        <v>2.33</v>
      </c>
      <c r="V439" s="8">
        <v>1.99</v>
      </c>
      <c r="W439" s="14">
        <v>2.33</v>
      </c>
    </row>
    <row r="440" spans="2:23" x14ac:dyDescent="0.25">
      <c r="B440" s="16" t="s">
        <v>461</v>
      </c>
      <c r="C440" s="4">
        <v>0.3</v>
      </c>
      <c r="D440" s="8">
        <v>1.7</v>
      </c>
      <c r="E440" s="14">
        <v>1.1000000000000001</v>
      </c>
      <c r="F440" s="8">
        <v>0.3</v>
      </c>
      <c r="G440" s="14">
        <v>0.9</v>
      </c>
      <c r="H440" s="8">
        <v>0.2</v>
      </c>
      <c r="I440" s="14">
        <v>0.3</v>
      </c>
      <c r="J440" s="8">
        <v>0.6</v>
      </c>
      <c r="K440" s="14">
        <v>0.2</v>
      </c>
      <c r="L440" s="8">
        <v>0.2</v>
      </c>
      <c r="M440" s="14">
        <v>0.5</v>
      </c>
      <c r="N440" s="8">
        <v>0.1</v>
      </c>
      <c r="O440" s="14">
        <v>0</v>
      </c>
      <c r="P440" s="8">
        <v>0.3</v>
      </c>
      <c r="Q440" s="14">
        <v>0.1</v>
      </c>
      <c r="R440" s="8">
        <v>261.39999999999998</v>
      </c>
      <c r="S440" s="14">
        <v>260.79000000000002</v>
      </c>
      <c r="T440" s="8">
        <v>262.49</v>
      </c>
      <c r="U440" s="14">
        <v>2.25</v>
      </c>
      <c r="V440" s="8">
        <v>2.13</v>
      </c>
      <c r="W440" s="14">
        <v>2.3199999999999998</v>
      </c>
    </row>
    <row r="441" spans="2:23" x14ac:dyDescent="0.25">
      <c r="B441" s="16" t="s">
        <v>462</v>
      </c>
      <c r="C441" s="4">
        <v>0.3</v>
      </c>
      <c r="D441" s="8">
        <v>1.5</v>
      </c>
      <c r="E441" s="14">
        <v>1.3</v>
      </c>
      <c r="F441" s="8">
        <v>0.1</v>
      </c>
      <c r="G441" s="14">
        <v>0.6</v>
      </c>
      <c r="H441" s="8">
        <v>0.3</v>
      </c>
      <c r="I441" s="14">
        <v>0.1</v>
      </c>
      <c r="J441" s="8">
        <v>0.6</v>
      </c>
      <c r="K441" s="14">
        <v>0.1</v>
      </c>
      <c r="L441" s="8">
        <v>0.3</v>
      </c>
      <c r="M441" s="14">
        <v>0.2</v>
      </c>
      <c r="N441" s="8">
        <v>0.3</v>
      </c>
      <c r="O441" s="14">
        <v>0.3</v>
      </c>
      <c r="P441" s="8">
        <v>0.5</v>
      </c>
      <c r="Q441" s="14">
        <v>0.2</v>
      </c>
      <c r="R441" s="8">
        <v>261.75</v>
      </c>
      <c r="S441" s="14">
        <v>260.92</v>
      </c>
      <c r="T441" s="8">
        <v>262.95999999999998</v>
      </c>
      <c r="U441" s="14">
        <v>2.16</v>
      </c>
      <c r="V441" s="8">
        <v>1.96</v>
      </c>
      <c r="W441" s="14">
        <v>2.2599999999999998</v>
      </c>
    </row>
    <row r="442" spans="2:23" x14ac:dyDescent="0.25">
      <c r="B442" s="16" t="s">
        <v>463</v>
      </c>
      <c r="C442" s="4">
        <v>0.2</v>
      </c>
      <c r="D442" s="8">
        <v>1.5</v>
      </c>
      <c r="E442" s="14">
        <v>1</v>
      </c>
      <c r="F442" s="8">
        <v>0.3</v>
      </c>
      <c r="G442" s="14">
        <v>0.7</v>
      </c>
      <c r="H442" s="8">
        <v>0.2</v>
      </c>
      <c r="I442" s="14">
        <v>0.3</v>
      </c>
      <c r="J442" s="8">
        <v>0.7</v>
      </c>
      <c r="K442" s="14">
        <v>0.2</v>
      </c>
      <c r="L442" s="8">
        <v>0.3</v>
      </c>
      <c r="M442" s="14">
        <v>0.4</v>
      </c>
      <c r="N442" s="8">
        <v>0.3</v>
      </c>
      <c r="O442" s="14">
        <v>0.1</v>
      </c>
      <c r="P442" s="8">
        <v>0.4</v>
      </c>
      <c r="Q442" s="14">
        <v>0.2</v>
      </c>
      <c r="R442" s="8">
        <v>262.20999999999998</v>
      </c>
      <c r="S442" s="14">
        <v>261.63</v>
      </c>
      <c r="T442" s="8">
        <v>263.61</v>
      </c>
      <c r="U442" s="14">
        <v>2.11</v>
      </c>
      <c r="V442" s="8">
        <v>2.08</v>
      </c>
      <c r="W442" s="14">
        <v>2.23</v>
      </c>
    </row>
    <row r="443" spans="2:23" x14ac:dyDescent="0.25">
      <c r="B443" s="16" t="s">
        <v>464</v>
      </c>
      <c r="C443" s="4">
        <v>0.3</v>
      </c>
      <c r="D443" s="8">
        <v>1.4</v>
      </c>
      <c r="E443" s="14">
        <v>1.2</v>
      </c>
      <c r="F443" s="8">
        <v>0.2</v>
      </c>
      <c r="G443" s="14">
        <v>0.8</v>
      </c>
      <c r="H443" s="8">
        <v>0.2</v>
      </c>
      <c r="I443" s="14">
        <v>0.3</v>
      </c>
      <c r="J443" s="8">
        <v>0.6</v>
      </c>
      <c r="K443" s="14">
        <v>0.1</v>
      </c>
      <c r="L443" s="8">
        <v>0.3</v>
      </c>
      <c r="M443" s="14">
        <v>0.3</v>
      </c>
      <c r="N443" s="8">
        <v>0.3</v>
      </c>
      <c r="O443" s="14">
        <v>0.3</v>
      </c>
      <c r="P443" s="8">
        <v>0.3</v>
      </c>
      <c r="Q443" s="14">
        <v>0.2</v>
      </c>
      <c r="R443" s="8">
        <v>262.81</v>
      </c>
      <c r="S443" s="14">
        <v>261.73</v>
      </c>
      <c r="T443" s="8">
        <v>263.06</v>
      </c>
      <c r="U443" s="14">
        <v>2.11</v>
      </c>
      <c r="V443" s="8">
        <v>2.0299999999999998</v>
      </c>
      <c r="W443" s="14">
        <v>2.13</v>
      </c>
    </row>
    <row r="444" spans="2:23" x14ac:dyDescent="0.25">
      <c r="B444" s="16" t="s">
        <v>465</v>
      </c>
      <c r="C444" s="4">
        <v>0.3</v>
      </c>
      <c r="D444" s="8">
        <v>1.5</v>
      </c>
      <c r="E444" s="14">
        <v>1.1000000000000001</v>
      </c>
      <c r="F444" s="8">
        <v>0.4</v>
      </c>
      <c r="G444" s="14">
        <v>0.7</v>
      </c>
      <c r="H444" s="8">
        <v>0.1</v>
      </c>
      <c r="I444" s="14">
        <v>0.3</v>
      </c>
      <c r="J444" s="8">
        <v>0.7</v>
      </c>
      <c r="K444" s="14">
        <v>0.1</v>
      </c>
      <c r="L444" s="8">
        <v>0.3</v>
      </c>
      <c r="M444" s="14">
        <v>0.4</v>
      </c>
      <c r="N444" s="8">
        <v>0.1</v>
      </c>
      <c r="O444" s="14">
        <v>0.3</v>
      </c>
      <c r="P444" s="8">
        <v>0.4</v>
      </c>
      <c r="Q444" s="14">
        <v>0</v>
      </c>
      <c r="R444" s="8">
        <v>262.14999999999998</v>
      </c>
      <c r="S444" s="14">
        <v>261.92</v>
      </c>
      <c r="T444" s="8">
        <v>263.69</v>
      </c>
      <c r="U444" s="14">
        <v>2.0299999999999998</v>
      </c>
      <c r="V444" s="8">
        <v>1.8</v>
      </c>
      <c r="W444" s="14">
        <v>2.1</v>
      </c>
    </row>
    <row r="445" spans="2:23" x14ac:dyDescent="0.25">
      <c r="B445" s="16" t="s">
        <v>466</v>
      </c>
      <c r="C445" s="4">
        <v>0.1</v>
      </c>
      <c r="D445" s="8">
        <v>1.3</v>
      </c>
      <c r="E445" s="14">
        <v>0.9</v>
      </c>
      <c r="F445" s="8">
        <v>0.2</v>
      </c>
      <c r="G445" s="14">
        <v>0.6</v>
      </c>
      <c r="H445" s="8">
        <v>0.2</v>
      </c>
      <c r="I445" s="14">
        <v>0.3</v>
      </c>
      <c r="J445" s="8">
        <v>0.7</v>
      </c>
      <c r="K445" s="14">
        <v>0.2</v>
      </c>
      <c r="L445" s="8">
        <v>0.4</v>
      </c>
      <c r="M445" s="14">
        <v>0.4</v>
      </c>
      <c r="N445" s="8">
        <v>0.2</v>
      </c>
      <c r="O445" s="14">
        <v>0.3</v>
      </c>
      <c r="P445" s="8">
        <v>0.4</v>
      </c>
      <c r="Q445" s="14">
        <v>0.1</v>
      </c>
      <c r="R445" s="8">
        <v>263.01</v>
      </c>
      <c r="S445" s="14">
        <v>262.08999999999997</v>
      </c>
      <c r="T445" s="8">
        <v>264.35000000000002</v>
      </c>
      <c r="U445" s="14">
        <v>2.02</v>
      </c>
      <c r="V445" s="8">
        <v>1.73</v>
      </c>
      <c r="W445" s="14">
        <v>2.0299999999999998</v>
      </c>
    </row>
    <row r="446" spans="2:23" x14ac:dyDescent="0.25">
      <c r="B446" s="16" t="s">
        <v>467</v>
      </c>
      <c r="C446" s="4">
        <v>0.4</v>
      </c>
      <c r="D446" s="8">
        <v>1</v>
      </c>
      <c r="E446" s="14">
        <v>0.5</v>
      </c>
      <c r="F446" s="8">
        <v>0.4</v>
      </c>
      <c r="G446" s="14">
        <v>0.8</v>
      </c>
      <c r="H446" s="8">
        <v>0.1</v>
      </c>
      <c r="I446" s="14">
        <v>0.5</v>
      </c>
      <c r="J446" s="8">
        <v>0.6</v>
      </c>
      <c r="K446" s="14">
        <v>0.2</v>
      </c>
      <c r="L446" s="8">
        <v>0.4</v>
      </c>
      <c r="M446" s="14">
        <v>0.6</v>
      </c>
      <c r="N446" s="8">
        <v>0.3</v>
      </c>
      <c r="O446" s="14">
        <v>0.4</v>
      </c>
      <c r="P446" s="8">
        <v>0.2</v>
      </c>
      <c r="Q446" s="14">
        <v>0.1</v>
      </c>
      <c r="R446" s="8">
        <v>263.64999999999998</v>
      </c>
      <c r="S446" s="14">
        <v>262.52</v>
      </c>
      <c r="T446" s="8">
        <v>264.51</v>
      </c>
      <c r="U446" s="14">
        <v>1.74</v>
      </c>
      <c r="V446" s="8">
        <v>1.74</v>
      </c>
      <c r="W446" s="14">
        <v>1.56</v>
      </c>
    </row>
    <row r="447" spans="2:23" x14ac:dyDescent="0.25">
      <c r="B447" s="16" t="s">
        <v>468</v>
      </c>
      <c r="C447" s="4">
        <v>0.3</v>
      </c>
      <c r="D447" s="8">
        <v>1.1000000000000001</v>
      </c>
      <c r="E447" s="14">
        <v>0.9</v>
      </c>
      <c r="F447" s="8">
        <v>0.2</v>
      </c>
      <c r="G447" s="14">
        <v>0.8</v>
      </c>
      <c r="H447" s="8">
        <v>0.3</v>
      </c>
      <c r="I447" s="14">
        <v>0.4</v>
      </c>
      <c r="J447" s="8">
        <v>0.7</v>
      </c>
      <c r="K447" s="14">
        <v>0.2</v>
      </c>
      <c r="L447" s="8">
        <v>0.3</v>
      </c>
      <c r="M447" s="14">
        <v>0.4</v>
      </c>
      <c r="N447" s="8">
        <v>0.2</v>
      </c>
      <c r="O447" s="14">
        <v>0.1</v>
      </c>
      <c r="P447" s="8">
        <v>0.4</v>
      </c>
      <c r="Q447" s="14">
        <v>0.1</v>
      </c>
      <c r="R447" s="8">
        <v>263.87</v>
      </c>
      <c r="S447" s="14">
        <v>263.54000000000002</v>
      </c>
      <c r="T447" s="8">
        <v>265.56</v>
      </c>
      <c r="U447" s="14">
        <v>1.8</v>
      </c>
      <c r="V447" s="8">
        <v>1.51</v>
      </c>
      <c r="W447" s="14">
        <v>1.8</v>
      </c>
    </row>
    <row r="448" spans="2:23" x14ac:dyDescent="0.25">
      <c r="B448" s="16" t="s">
        <v>469</v>
      </c>
      <c r="C448" s="4">
        <v>0.2</v>
      </c>
      <c r="D448" s="8">
        <v>1.1000000000000001</v>
      </c>
      <c r="E448" s="14">
        <v>1.1000000000000001</v>
      </c>
      <c r="F448" s="8">
        <v>0.1</v>
      </c>
      <c r="G448" s="14">
        <v>0.4</v>
      </c>
      <c r="H448" s="8">
        <v>0.1</v>
      </c>
      <c r="I448" s="14">
        <v>0.2</v>
      </c>
      <c r="J448" s="8">
        <v>0.5</v>
      </c>
      <c r="K448" s="14">
        <v>0.2</v>
      </c>
      <c r="L448" s="8">
        <v>0.3</v>
      </c>
      <c r="M448" s="14">
        <v>0.3</v>
      </c>
      <c r="N448" s="8">
        <v>0.2</v>
      </c>
      <c r="O448" s="14">
        <v>0.2</v>
      </c>
      <c r="P448" s="8">
        <v>0.3</v>
      </c>
      <c r="Q448" s="14">
        <v>0</v>
      </c>
      <c r="R448" s="8">
        <v>266.16000000000003</v>
      </c>
      <c r="S448" s="14">
        <v>265.5</v>
      </c>
      <c r="T448" s="8">
        <v>266.61</v>
      </c>
      <c r="U448" s="14">
        <v>1.67</v>
      </c>
      <c r="V448" s="8">
        <v>1.85</v>
      </c>
      <c r="W448" s="14">
        <v>1.97</v>
      </c>
    </row>
    <row r="449" spans="2:23" x14ac:dyDescent="0.25">
      <c r="B449" s="16" t="s">
        <v>470</v>
      </c>
      <c r="C449" s="4">
        <v>0.2</v>
      </c>
      <c r="D449" s="8">
        <v>1</v>
      </c>
      <c r="E449" s="14">
        <v>1.1000000000000001</v>
      </c>
      <c r="F449" s="8">
        <v>0.2</v>
      </c>
      <c r="G449" s="14">
        <v>0.7</v>
      </c>
      <c r="H449" s="8">
        <v>0.2</v>
      </c>
      <c r="I449" s="14">
        <v>0.3</v>
      </c>
      <c r="J449" s="8">
        <v>0.7</v>
      </c>
      <c r="K449" s="14">
        <v>0.3</v>
      </c>
      <c r="L449" s="8">
        <v>0.3</v>
      </c>
      <c r="M449" s="14">
        <v>0.4</v>
      </c>
      <c r="N449" s="8">
        <v>0.4</v>
      </c>
      <c r="O449" s="14">
        <v>0.4</v>
      </c>
      <c r="P449" s="8">
        <v>0.2</v>
      </c>
      <c r="Q449" s="14">
        <v>0.2</v>
      </c>
      <c r="R449" s="8">
        <v>264.97000000000003</v>
      </c>
      <c r="S449" s="14">
        <v>263.52999999999997</v>
      </c>
      <c r="T449" s="8">
        <v>265.60000000000002</v>
      </c>
      <c r="U449" s="14">
        <v>1.85</v>
      </c>
      <c r="V449" s="8">
        <v>1.83</v>
      </c>
      <c r="W449" s="14">
        <v>1.71</v>
      </c>
    </row>
    <row r="450" spans="2:23" x14ac:dyDescent="0.25">
      <c r="B450" s="16" t="s">
        <v>471</v>
      </c>
      <c r="C450" s="4">
        <v>0.2</v>
      </c>
      <c r="D450" s="8">
        <v>1.1000000000000001</v>
      </c>
      <c r="E450" s="14">
        <v>1.3</v>
      </c>
      <c r="F450" s="8">
        <v>0.3</v>
      </c>
      <c r="G450" s="14">
        <v>0.9</v>
      </c>
      <c r="H450" s="8">
        <v>0.3</v>
      </c>
      <c r="I450" s="14">
        <v>0.4</v>
      </c>
      <c r="J450" s="8">
        <v>0.6</v>
      </c>
      <c r="K450" s="14">
        <v>0.4</v>
      </c>
      <c r="L450" s="8">
        <v>0.4</v>
      </c>
      <c r="M450" s="14">
        <v>0.4</v>
      </c>
      <c r="N450" s="8">
        <v>0.4</v>
      </c>
      <c r="O450" s="14">
        <v>0.4</v>
      </c>
      <c r="P450" s="8">
        <v>0.1</v>
      </c>
      <c r="Q450" s="14">
        <v>0.2</v>
      </c>
      <c r="R450" s="8">
        <v>264.01</v>
      </c>
      <c r="S450" s="14">
        <v>262.70999999999998</v>
      </c>
      <c r="T450" s="8">
        <v>264.35000000000002</v>
      </c>
      <c r="U450" s="14">
        <v>2.06</v>
      </c>
      <c r="V450" s="8">
        <v>1.91</v>
      </c>
      <c r="W450" s="14">
        <v>2.12</v>
      </c>
    </row>
    <row r="451" spans="2:23" x14ac:dyDescent="0.25">
      <c r="B451" s="16" t="s">
        <v>472</v>
      </c>
      <c r="C451" s="4">
        <v>0.2</v>
      </c>
      <c r="D451" s="8">
        <v>1</v>
      </c>
      <c r="E451" s="14">
        <v>1.1000000000000001</v>
      </c>
      <c r="F451" s="8">
        <v>0.4</v>
      </c>
      <c r="G451" s="14">
        <v>0.7</v>
      </c>
      <c r="H451" s="8">
        <v>0.1</v>
      </c>
      <c r="I451" s="14">
        <v>0.4</v>
      </c>
      <c r="J451" s="8">
        <v>0.7</v>
      </c>
      <c r="K451" s="14">
        <v>0.2</v>
      </c>
      <c r="L451" s="8">
        <v>0.3</v>
      </c>
      <c r="M451" s="14">
        <v>0.3</v>
      </c>
      <c r="N451" s="8">
        <v>0.2</v>
      </c>
      <c r="O451" s="14">
        <v>0.3</v>
      </c>
      <c r="P451" s="8">
        <v>0.4</v>
      </c>
      <c r="Q451" s="14">
        <v>0.1</v>
      </c>
      <c r="R451" s="8">
        <v>264.05</v>
      </c>
      <c r="S451" s="14">
        <v>262.55</v>
      </c>
      <c r="T451" s="8">
        <v>264.7</v>
      </c>
      <c r="U451" s="14">
        <v>1.95</v>
      </c>
      <c r="V451" s="8">
        <v>1.97</v>
      </c>
      <c r="W451" s="14">
        <v>2.09</v>
      </c>
    </row>
    <row r="452" spans="2:23" x14ac:dyDescent="0.25">
      <c r="B452" s="16" t="s">
        <v>473</v>
      </c>
      <c r="C452" s="4">
        <v>0.2</v>
      </c>
      <c r="D452" s="8">
        <v>0.9</v>
      </c>
      <c r="E452" s="14">
        <v>1.2</v>
      </c>
      <c r="F452" s="8">
        <v>0.2</v>
      </c>
      <c r="G452" s="14">
        <v>0.7</v>
      </c>
      <c r="H452" s="8">
        <v>0.1</v>
      </c>
      <c r="I452" s="14">
        <v>0.1</v>
      </c>
      <c r="J452" s="8">
        <v>0.7</v>
      </c>
      <c r="K452" s="14">
        <v>0.2</v>
      </c>
      <c r="L452" s="8">
        <v>0.1</v>
      </c>
      <c r="M452" s="14">
        <v>0.4</v>
      </c>
      <c r="N452" s="8">
        <v>0.1</v>
      </c>
      <c r="O452" s="14">
        <v>0.1</v>
      </c>
      <c r="P452" s="8">
        <v>0.4</v>
      </c>
      <c r="Q452" s="14">
        <v>0.1</v>
      </c>
      <c r="R452" s="8">
        <v>264.13</v>
      </c>
      <c r="S452" s="14">
        <v>262.61</v>
      </c>
      <c r="T452" s="8">
        <v>264.79000000000002</v>
      </c>
      <c r="U452" s="14">
        <v>1.76</v>
      </c>
      <c r="V452" s="8">
        <v>1.9</v>
      </c>
      <c r="W452" s="14">
        <v>1.98</v>
      </c>
    </row>
    <row r="453" spans="2:23" x14ac:dyDescent="0.25">
      <c r="B453" s="16" t="s">
        <v>474</v>
      </c>
      <c r="C453" s="4">
        <v>0.2</v>
      </c>
      <c r="D453" s="8">
        <v>1.7</v>
      </c>
      <c r="E453" s="14">
        <v>0.8</v>
      </c>
      <c r="F453" s="8">
        <v>0.1</v>
      </c>
      <c r="G453" s="14">
        <v>0.6</v>
      </c>
      <c r="H453" s="8">
        <v>0.2</v>
      </c>
      <c r="I453" s="14">
        <v>0.1</v>
      </c>
      <c r="J453" s="8">
        <v>0.7</v>
      </c>
      <c r="K453" s="14">
        <v>0.3</v>
      </c>
      <c r="L453" s="8">
        <v>0.1</v>
      </c>
      <c r="M453" s="14">
        <v>0.4</v>
      </c>
      <c r="N453" s="8">
        <v>0.3</v>
      </c>
      <c r="O453" s="14">
        <v>0.1</v>
      </c>
      <c r="P453" s="8">
        <v>0.4</v>
      </c>
      <c r="Q453" s="14">
        <v>0.3</v>
      </c>
      <c r="R453" s="8">
        <v>262.57</v>
      </c>
      <c r="S453" s="14">
        <v>261.99</v>
      </c>
      <c r="T453" s="8">
        <v>263.64</v>
      </c>
      <c r="U453" s="14">
        <v>1.96</v>
      </c>
      <c r="V453" s="8">
        <v>1.79</v>
      </c>
      <c r="W453" s="14">
        <v>2</v>
      </c>
    </row>
    <row r="454" spans="2:23" x14ac:dyDescent="0.25">
      <c r="B454" s="16" t="s">
        <v>475</v>
      </c>
      <c r="C454" s="4">
        <v>0.1</v>
      </c>
      <c r="D454" s="8">
        <v>1.4</v>
      </c>
      <c r="E454" s="14">
        <v>0.8</v>
      </c>
      <c r="F454" s="8">
        <v>0.1</v>
      </c>
      <c r="G454" s="14">
        <v>0.7</v>
      </c>
      <c r="H454" s="8">
        <v>0.3</v>
      </c>
      <c r="I454" s="14">
        <v>0.3</v>
      </c>
      <c r="J454" s="8">
        <v>0.8</v>
      </c>
      <c r="K454" s="14">
        <v>0.1</v>
      </c>
      <c r="L454" s="8">
        <v>0.2</v>
      </c>
      <c r="M454" s="14">
        <v>0.3</v>
      </c>
      <c r="N454" s="8">
        <v>0.3</v>
      </c>
      <c r="O454" s="14">
        <v>0</v>
      </c>
      <c r="P454" s="8">
        <v>0.4</v>
      </c>
      <c r="Q454" s="14">
        <v>0.2</v>
      </c>
      <c r="R454" s="8">
        <v>261.97000000000003</v>
      </c>
      <c r="S454" s="14">
        <v>261.05</v>
      </c>
      <c r="T454" s="8">
        <v>262.27999999999997</v>
      </c>
      <c r="U454" s="14">
        <v>2.08</v>
      </c>
      <c r="V454" s="8">
        <v>2.06</v>
      </c>
      <c r="W454" s="14">
        <v>2</v>
      </c>
    </row>
    <row r="455" spans="2:23" x14ac:dyDescent="0.25">
      <c r="B455" s="16" t="s">
        <v>476</v>
      </c>
      <c r="C455" s="4">
        <v>0.2</v>
      </c>
      <c r="D455" s="8">
        <v>1.5</v>
      </c>
      <c r="E455" s="14">
        <v>1.1000000000000001</v>
      </c>
      <c r="F455" s="8">
        <v>0.1</v>
      </c>
      <c r="G455" s="14">
        <v>0.7</v>
      </c>
      <c r="H455" s="8">
        <v>0.1</v>
      </c>
      <c r="I455" s="14">
        <v>0.1</v>
      </c>
      <c r="J455" s="8">
        <v>0.7</v>
      </c>
      <c r="K455" s="14">
        <v>0.2</v>
      </c>
      <c r="L455" s="8">
        <v>0.1</v>
      </c>
      <c r="M455" s="14">
        <v>0.4</v>
      </c>
      <c r="N455" s="8">
        <v>0.3</v>
      </c>
      <c r="O455" s="14">
        <v>0</v>
      </c>
      <c r="P455" s="8">
        <v>0.4</v>
      </c>
      <c r="Q455" s="14">
        <v>0.2</v>
      </c>
      <c r="R455" s="8">
        <v>262.24</v>
      </c>
      <c r="S455" s="14">
        <v>261.33</v>
      </c>
      <c r="T455" s="8">
        <v>263.02</v>
      </c>
      <c r="U455" s="14">
        <v>2.2400000000000002</v>
      </c>
      <c r="V455" s="8">
        <v>1.94</v>
      </c>
      <c r="W455" s="14">
        <v>2.2200000000000002</v>
      </c>
    </row>
    <row r="456" spans="2:23" x14ac:dyDescent="0.25">
      <c r="B456" s="16" t="s">
        <v>477</v>
      </c>
      <c r="C456" s="4">
        <v>0.2</v>
      </c>
      <c r="D456" s="8">
        <v>1.1000000000000001</v>
      </c>
      <c r="E456" s="14">
        <v>0.7</v>
      </c>
      <c r="F456" s="8">
        <v>0.1</v>
      </c>
      <c r="G456" s="14">
        <v>0.7</v>
      </c>
      <c r="H456" s="8">
        <v>0.1</v>
      </c>
      <c r="I456" s="14">
        <v>0.1</v>
      </c>
      <c r="J456" s="8">
        <v>0.8</v>
      </c>
      <c r="K456" s="14">
        <v>0.3</v>
      </c>
      <c r="L456" s="8">
        <v>0.1</v>
      </c>
      <c r="M456" s="14">
        <v>0.4</v>
      </c>
      <c r="N456" s="8">
        <v>0.1</v>
      </c>
      <c r="O456" s="14">
        <v>0.1</v>
      </c>
      <c r="P456" s="8">
        <v>0.4</v>
      </c>
      <c r="Q456" s="14">
        <v>0.1</v>
      </c>
      <c r="R456" s="8">
        <v>262.58999999999997</v>
      </c>
      <c r="S456" s="14">
        <v>261.13</v>
      </c>
      <c r="T456" s="8">
        <v>262.36</v>
      </c>
      <c r="U456" s="14">
        <v>1.91</v>
      </c>
      <c r="V456" s="8">
        <v>1.82</v>
      </c>
      <c r="W456" s="14">
        <v>1.98</v>
      </c>
    </row>
    <row r="457" spans="2:23" x14ac:dyDescent="0.25">
      <c r="B457" s="16" t="s">
        <v>478</v>
      </c>
      <c r="C457" s="4">
        <v>0.2</v>
      </c>
      <c r="D457" s="8">
        <v>1</v>
      </c>
      <c r="E457" s="14">
        <v>0.9</v>
      </c>
      <c r="F457" s="8">
        <v>0.4</v>
      </c>
      <c r="G457" s="14">
        <v>0.7</v>
      </c>
      <c r="H457" s="8">
        <v>0.1</v>
      </c>
      <c r="I457" s="14">
        <v>0.4</v>
      </c>
      <c r="J457" s="8">
        <v>0.9</v>
      </c>
      <c r="K457" s="14">
        <v>0.1</v>
      </c>
      <c r="L457" s="8">
        <v>0.2</v>
      </c>
      <c r="M457" s="14">
        <v>0.4</v>
      </c>
      <c r="N457" s="8">
        <v>0.1</v>
      </c>
      <c r="O457" s="14">
        <v>0.3</v>
      </c>
      <c r="P457" s="8">
        <v>0.4</v>
      </c>
      <c r="Q457" s="14">
        <v>0.1</v>
      </c>
      <c r="R457" s="8">
        <v>263.8</v>
      </c>
      <c r="S457" s="14">
        <v>262.06</v>
      </c>
      <c r="T457" s="8">
        <v>264.32</v>
      </c>
      <c r="U457" s="14">
        <v>1.92</v>
      </c>
      <c r="V457" s="8">
        <v>1.94</v>
      </c>
      <c r="W457" s="14">
        <v>1.61</v>
      </c>
    </row>
    <row r="458" spans="2:23" x14ac:dyDescent="0.25">
      <c r="B458" s="16" t="s">
        <v>479</v>
      </c>
      <c r="C458" s="4">
        <v>0.2</v>
      </c>
      <c r="D458" s="8">
        <v>0.9</v>
      </c>
      <c r="E458" s="14">
        <v>0.8</v>
      </c>
      <c r="F458" s="8">
        <v>0.3</v>
      </c>
      <c r="G458" s="14">
        <v>0.7</v>
      </c>
      <c r="H458" s="8">
        <v>0.1</v>
      </c>
      <c r="I458" s="14">
        <v>0.4</v>
      </c>
      <c r="J458" s="8">
        <v>0.7</v>
      </c>
      <c r="K458" s="14">
        <v>0.3</v>
      </c>
      <c r="L458" s="8">
        <v>0.2</v>
      </c>
      <c r="M458" s="14">
        <v>0.4</v>
      </c>
      <c r="N458" s="8">
        <v>0.6</v>
      </c>
      <c r="O458" s="14">
        <v>0.1</v>
      </c>
      <c r="P458" s="8">
        <v>0.4</v>
      </c>
      <c r="Q458" s="14">
        <v>0.4</v>
      </c>
      <c r="R458" s="8">
        <v>261.77999999999997</v>
      </c>
      <c r="S458" s="14">
        <v>261.3</v>
      </c>
      <c r="T458" s="8">
        <v>263.06</v>
      </c>
      <c r="U458" s="14">
        <v>1.9</v>
      </c>
      <c r="V458" s="8">
        <v>1.51</v>
      </c>
      <c r="W458" s="14">
        <v>1.83</v>
      </c>
    </row>
    <row r="459" spans="2:23" x14ac:dyDescent="0.25">
      <c r="B459" s="16" t="s">
        <v>480</v>
      </c>
      <c r="C459" s="4">
        <v>0.2</v>
      </c>
      <c r="D459" s="8">
        <v>1</v>
      </c>
      <c r="E459" s="14">
        <v>0.9</v>
      </c>
      <c r="F459" s="8">
        <v>0.3</v>
      </c>
      <c r="G459" s="14">
        <v>0.6</v>
      </c>
      <c r="H459" s="8">
        <v>0.2</v>
      </c>
      <c r="I459" s="14">
        <v>0.4</v>
      </c>
      <c r="J459" s="8">
        <v>0.9</v>
      </c>
      <c r="K459" s="14">
        <v>0.1</v>
      </c>
      <c r="L459" s="8">
        <v>0.4</v>
      </c>
      <c r="M459" s="14">
        <v>0.5</v>
      </c>
      <c r="N459" s="8">
        <v>0.2</v>
      </c>
      <c r="O459" s="14">
        <v>0.3</v>
      </c>
      <c r="P459" s="8">
        <v>0.5</v>
      </c>
      <c r="Q459" s="14">
        <v>0.2</v>
      </c>
      <c r="R459" s="8">
        <v>262.14999999999998</v>
      </c>
      <c r="S459" s="14">
        <v>260.95</v>
      </c>
      <c r="T459" s="8">
        <v>263.17</v>
      </c>
      <c r="U459" s="14">
        <v>2</v>
      </c>
      <c r="V459" s="8">
        <v>1.9</v>
      </c>
      <c r="W459" s="14">
        <v>1.69</v>
      </c>
    </row>
    <row r="460" spans="2:23" x14ac:dyDescent="0.25">
      <c r="B460" s="16" t="s">
        <v>481</v>
      </c>
      <c r="C460" s="4">
        <v>0.2</v>
      </c>
      <c r="D460" s="8">
        <v>1.2</v>
      </c>
      <c r="E460" s="14">
        <v>0.7</v>
      </c>
      <c r="F460" s="8">
        <v>0.3</v>
      </c>
      <c r="G460" s="14">
        <v>0.8</v>
      </c>
      <c r="H460" s="8">
        <v>0</v>
      </c>
      <c r="I460" s="14">
        <v>0.3</v>
      </c>
      <c r="J460" s="8">
        <v>0.8</v>
      </c>
      <c r="K460" s="14">
        <v>0.3</v>
      </c>
      <c r="L460" s="8">
        <v>0.4</v>
      </c>
      <c r="M460" s="14">
        <v>0.4</v>
      </c>
      <c r="N460" s="8">
        <v>0.3</v>
      </c>
      <c r="O460" s="14">
        <v>0.3</v>
      </c>
      <c r="P460" s="8">
        <v>0.5</v>
      </c>
      <c r="Q460" s="14">
        <v>0.1</v>
      </c>
      <c r="R460" s="8">
        <v>261.5</v>
      </c>
      <c r="S460" s="14">
        <v>259.95999999999998</v>
      </c>
      <c r="T460" s="8">
        <v>262.26</v>
      </c>
      <c r="U460" s="14">
        <v>1.92</v>
      </c>
      <c r="V460" s="8">
        <v>1.94</v>
      </c>
      <c r="W460" s="14">
        <v>1.72</v>
      </c>
    </row>
    <row r="461" spans="2:23" x14ac:dyDescent="0.25">
      <c r="B461" s="16" t="s">
        <v>482</v>
      </c>
      <c r="C461" s="4">
        <v>0.1</v>
      </c>
      <c r="D461" s="8">
        <v>1.4</v>
      </c>
      <c r="E461" s="14">
        <v>0.8</v>
      </c>
      <c r="F461" s="8">
        <v>0.2</v>
      </c>
      <c r="G461" s="14">
        <v>0.8</v>
      </c>
      <c r="H461" s="8">
        <v>0.2</v>
      </c>
      <c r="I461" s="14">
        <v>0.1</v>
      </c>
      <c r="J461" s="8">
        <v>0.8</v>
      </c>
      <c r="K461" s="14">
        <v>0.2</v>
      </c>
      <c r="L461" s="8">
        <v>0.3</v>
      </c>
      <c r="M461" s="14">
        <v>0.4</v>
      </c>
      <c r="N461" s="8">
        <v>0.2</v>
      </c>
      <c r="O461" s="14">
        <v>0.3</v>
      </c>
      <c r="P461" s="8">
        <v>0.5</v>
      </c>
      <c r="Q461" s="14">
        <v>0.2</v>
      </c>
      <c r="R461" s="8">
        <v>261.3</v>
      </c>
      <c r="S461" s="14">
        <v>260.31</v>
      </c>
      <c r="T461" s="8">
        <v>261.52</v>
      </c>
      <c r="U461" s="14">
        <v>1.88</v>
      </c>
      <c r="V461" s="8">
        <v>2.0099999999999998</v>
      </c>
      <c r="W461" s="14">
        <v>2.2000000000000002</v>
      </c>
    </row>
    <row r="462" spans="2:23" x14ac:dyDescent="0.25">
      <c r="B462" s="16" t="s">
        <v>483</v>
      </c>
      <c r="C462" s="4">
        <v>0.2</v>
      </c>
      <c r="D462" s="8">
        <v>1.1000000000000001</v>
      </c>
      <c r="E462" s="14">
        <v>1</v>
      </c>
      <c r="F462" s="8">
        <v>0.1</v>
      </c>
      <c r="G462" s="14">
        <v>0.7</v>
      </c>
      <c r="H462" s="8">
        <v>0.2</v>
      </c>
      <c r="I462" s="14">
        <v>0.1</v>
      </c>
      <c r="J462" s="8">
        <v>0.7</v>
      </c>
      <c r="K462" s="14">
        <v>0.3</v>
      </c>
      <c r="L462" s="8">
        <v>0.1</v>
      </c>
      <c r="M462" s="14">
        <v>0.4</v>
      </c>
      <c r="N462" s="8">
        <v>0.3</v>
      </c>
      <c r="O462" s="14">
        <v>0.1</v>
      </c>
      <c r="P462" s="8">
        <v>0.4</v>
      </c>
      <c r="Q462" s="14">
        <v>0.2</v>
      </c>
      <c r="R462" s="8">
        <v>259.41000000000003</v>
      </c>
      <c r="S462" s="14">
        <v>259.14</v>
      </c>
      <c r="T462" s="8">
        <v>260.98</v>
      </c>
      <c r="U462" s="14">
        <v>2.17</v>
      </c>
      <c r="V462" s="8">
        <v>1.68</v>
      </c>
      <c r="W462" s="14">
        <v>2.13</v>
      </c>
    </row>
    <row r="463" spans="2:23" x14ac:dyDescent="0.25">
      <c r="B463" s="16" t="s">
        <v>484</v>
      </c>
      <c r="C463" s="4">
        <v>0.2</v>
      </c>
      <c r="D463" s="8">
        <v>1.2</v>
      </c>
      <c r="E463" s="14">
        <v>0.8</v>
      </c>
      <c r="F463" s="8">
        <v>0.3</v>
      </c>
      <c r="G463" s="14">
        <v>0.9</v>
      </c>
      <c r="H463" s="8">
        <v>0.2</v>
      </c>
      <c r="I463" s="14">
        <v>0.3</v>
      </c>
      <c r="J463" s="8">
        <v>0.9</v>
      </c>
      <c r="K463" s="14">
        <v>0.1</v>
      </c>
      <c r="L463" s="8">
        <v>0.2</v>
      </c>
      <c r="M463" s="14">
        <v>0.4</v>
      </c>
      <c r="N463" s="8">
        <v>0.3</v>
      </c>
      <c r="O463" s="14">
        <v>0.2</v>
      </c>
      <c r="P463" s="8">
        <v>0.5</v>
      </c>
      <c r="Q463" s="14">
        <v>0.2</v>
      </c>
      <c r="R463" s="8">
        <v>259.48</v>
      </c>
      <c r="S463" s="14">
        <v>258.77</v>
      </c>
      <c r="T463" s="8">
        <v>259.89</v>
      </c>
      <c r="U463" s="14">
        <v>1.81</v>
      </c>
      <c r="V463" s="8">
        <v>1.89</v>
      </c>
      <c r="W463" s="14">
        <v>2.2400000000000002</v>
      </c>
    </row>
    <row r="464" spans="2:23" x14ac:dyDescent="0.25">
      <c r="B464" s="16" t="s">
        <v>485</v>
      </c>
      <c r="C464" s="4">
        <v>0.1</v>
      </c>
      <c r="D464" s="8">
        <v>0.9</v>
      </c>
      <c r="E464" s="14">
        <v>1</v>
      </c>
      <c r="F464" s="8">
        <v>0.1</v>
      </c>
      <c r="G464" s="14">
        <v>0.7</v>
      </c>
      <c r="H464" s="8">
        <v>0.4</v>
      </c>
      <c r="I464" s="14">
        <v>0.1</v>
      </c>
      <c r="J464" s="8">
        <v>0.8</v>
      </c>
      <c r="K464" s="14">
        <v>0.1</v>
      </c>
      <c r="L464" s="8">
        <v>0.1</v>
      </c>
      <c r="M464" s="14">
        <v>0.5</v>
      </c>
      <c r="N464" s="8">
        <v>0.3</v>
      </c>
      <c r="O464" s="14">
        <v>0</v>
      </c>
      <c r="P464" s="8">
        <v>0.5</v>
      </c>
      <c r="Q464" s="14">
        <v>0.2</v>
      </c>
      <c r="R464" s="8">
        <v>260.56</v>
      </c>
      <c r="S464" s="14">
        <v>259.72000000000003</v>
      </c>
      <c r="T464" s="8">
        <v>261.05</v>
      </c>
      <c r="U464" s="14">
        <v>2.09</v>
      </c>
      <c r="V464" s="8">
        <v>1.66</v>
      </c>
      <c r="W464" s="14">
        <v>1.98</v>
      </c>
    </row>
    <row r="465" spans="2:23" x14ac:dyDescent="0.25">
      <c r="B465" s="16" t="s">
        <v>486</v>
      </c>
      <c r="C465" s="4">
        <v>0.3</v>
      </c>
      <c r="D465" s="8">
        <v>1.3</v>
      </c>
      <c r="E465" s="14">
        <v>0.8</v>
      </c>
      <c r="F465" s="8">
        <v>0.5</v>
      </c>
      <c r="G465" s="14">
        <v>0.6</v>
      </c>
      <c r="H465" s="8">
        <v>0.3</v>
      </c>
      <c r="I465" s="14">
        <v>0.1</v>
      </c>
      <c r="J465" s="8">
        <v>0.5</v>
      </c>
      <c r="K465" s="14">
        <v>0.2</v>
      </c>
      <c r="L465" s="8">
        <v>0.3</v>
      </c>
      <c r="M465" s="14">
        <v>0.3</v>
      </c>
      <c r="N465" s="8">
        <v>0.4</v>
      </c>
      <c r="O465" s="14">
        <v>0.4</v>
      </c>
      <c r="P465" s="8">
        <v>0.3</v>
      </c>
      <c r="Q465" s="14">
        <v>0.3</v>
      </c>
      <c r="R465" s="8">
        <v>260.89</v>
      </c>
      <c r="S465" s="14">
        <v>259.77999999999997</v>
      </c>
      <c r="T465" s="8">
        <v>261.81</v>
      </c>
      <c r="U465" s="14">
        <v>1.92</v>
      </c>
      <c r="V465" s="8">
        <v>1.83</v>
      </c>
      <c r="W465" s="14">
        <v>1.82</v>
      </c>
    </row>
    <row r="466" spans="2:23" x14ac:dyDescent="0.25">
      <c r="B466" s="16" t="s">
        <v>487</v>
      </c>
      <c r="C466" s="4">
        <v>0.1</v>
      </c>
      <c r="D466" s="8">
        <v>0.9</v>
      </c>
      <c r="E466" s="14">
        <v>1</v>
      </c>
      <c r="F466" s="8">
        <v>0.1</v>
      </c>
      <c r="G466" s="14">
        <v>0.7</v>
      </c>
      <c r="H466" s="8">
        <v>0.4</v>
      </c>
      <c r="I466" s="14">
        <v>0.1</v>
      </c>
      <c r="J466" s="8">
        <v>0.7</v>
      </c>
      <c r="K466" s="14">
        <v>0.2</v>
      </c>
      <c r="L466" s="8">
        <v>0.1</v>
      </c>
      <c r="M466" s="14">
        <v>0.5</v>
      </c>
      <c r="N466" s="8">
        <v>0.3</v>
      </c>
      <c r="O466" s="14">
        <v>0.1</v>
      </c>
      <c r="P466" s="8">
        <v>0.4</v>
      </c>
      <c r="Q466" s="14">
        <v>0.2</v>
      </c>
      <c r="R466" s="8">
        <v>260.36</v>
      </c>
      <c r="S466" s="14">
        <v>259.75</v>
      </c>
      <c r="T466" s="8">
        <v>260.8</v>
      </c>
      <c r="U466" s="14">
        <v>1.81</v>
      </c>
      <c r="V466" s="8">
        <v>1.62</v>
      </c>
      <c r="W466" s="14">
        <v>1.96</v>
      </c>
    </row>
    <row r="467" spans="2:23" x14ac:dyDescent="0.25">
      <c r="B467" s="16" t="s">
        <v>488</v>
      </c>
      <c r="C467" s="4">
        <v>0.3</v>
      </c>
      <c r="D467" s="8">
        <v>1.1000000000000001</v>
      </c>
      <c r="E467" s="14">
        <v>0.8</v>
      </c>
      <c r="F467" s="8">
        <v>0.3</v>
      </c>
      <c r="G467" s="14">
        <v>0.7</v>
      </c>
      <c r="H467" s="8">
        <v>0.2</v>
      </c>
      <c r="I467" s="14">
        <v>0.3</v>
      </c>
      <c r="J467" s="8">
        <v>0.8</v>
      </c>
      <c r="K467" s="14">
        <v>0.1</v>
      </c>
      <c r="L467" s="8">
        <v>0.3</v>
      </c>
      <c r="M467" s="14">
        <v>0.4</v>
      </c>
      <c r="N467" s="8">
        <v>0.5</v>
      </c>
      <c r="O467" s="14">
        <v>0.3</v>
      </c>
      <c r="P467" s="8">
        <v>0.4</v>
      </c>
      <c r="Q467" s="14">
        <v>0.4</v>
      </c>
      <c r="R467" s="8">
        <v>259.67</v>
      </c>
      <c r="S467" s="14">
        <v>258.62</v>
      </c>
      <c r="T467" s="8">
        <v>260.74</v>
      </c>
      <c r="U467" s="14">
        <v>1.86</v>
      </c>
      <c r="V467" s="8">
        <v>1.69</v>
      </c>
      <c r="W467" s="14">
        <v>1.93</v>
      </c>
    </row>
    <row r="468" spans="2:23" x14ac:dyDescent="0.25">
      <c r="B468" s="16" t="s">
        <v>489</v>
      </c>
      <c r="C468" s="4">
        <v>0.4</v>
      </c>
      <c r="D468" s="8">
        <v>1.4</v>
      </c>
      <c r="E468" s="14">
        <v>0.9</v>
      </c>
      <c r="F468" s="8">
        <v>0.4</v>
      </c>
      <c r="G468" s="14">
        <v>0.7</v>
      </c>
      <c r="H468" s="8">
        <v>0.4</v>
      </c>
      <c r="I468" s="14">
        <v>0.1</v>
      </c>
      <c r="J468" s="8">
        <v>0.7</v>
      </c>
      <c r="K468" s="14">
        <v>0.2</v>
      </c>
      <c r="L468" s="8">
        <v>0.2</v>
      </c>
      <c r="M468" s="14">
        <v>0.4</v>
      </c>
      <c r="N468" s="8">
        <v>0.6</v>
      </c>
      <c r="O468" s="14">
        <v>0.4</v>
      </c>
      <c r="P468" s="8">
        <v>0.5</v>
      </c>
      <c r="Q468" s="14">
        <v>0.4</v>
      </c>
      <c r="R468" s="8">
        <v>259.66000000000003</v>
      </c>
      <c r="S468" s="14">
        <v>258.27</v>
      </c>
      <c r="T468" s="8">
        <v>260.5</v>
      </c>
      <c r="U468" s="14">
        <v>1.93</v>
      </c>
      <c r="V468" s="8">
        <v>2</v>
      </c>
      <c r="W468" s="14">
        <v>1.74</v>
      </c>
    </row>
    <row r="469" spans="2:23" x14ac:dyDescent="0.25">
      <c r="B469" s="16" t="s">
        <v>490</v>
      </c>
      <c r="C469" s="4">
        <v>0.1</v>
      </c>
      <c r="D469" s="8">
        <v>1.1000000000000001</v>
      </c>
      <c r="E469" s="14">
        <v>0.7</v>
      </c>
      <c r="F469" s="8">
        <v>0</v>
      </c>
      <c r="G469" s="14">
        <v>0.8</v>
      </c>
      <c r="H469" s="8">
        <v>0.1</v>
      </c>
      <c r="I469" s="14">
        <v>0.1</v>
      </c>
      <c r="J469" s="8">
        <v>0.8</v>
      </c>
      <c r="K469" s="14">
        <v>0.3</v>
      </c>
      <c r="L469" s="8">
        <v>0.2</v>
      </c>
      <c r="M469" s="14">
        <v>0.4</v>
      </c>
      <c r="N469" s="8">
        <v>0.2</v>
      </c>
      <c r="O469" s="14">
        <v>0.3</v>
      </c>
      <c r="P469" s="8">
        <v>0.5</v>
      </c>
      <c r="Q469" s="14">
        <v>0.1</v>
      </c>
      <c r="R469" s="8">
        <v>259.69</v>
      </c>
      <c r="S469" s="14">
        <v>258.77999999999997</v>
      </c>
      <c r="T469" s="8">
        <v>259.89</v>
      </c>
      <c r="U469" s="14">
        <v>1.56</v>
      </c>
      <c r="V469" s="8">
        <v>2</v>
      </c>
      <c r="W469" s="14">
        <v>2.17</v>
      </c>
    </row>
    <row r="470" spans="2:23" x14ac:dyDescent="0.25">
      <c r="B470" s="16" t="s">
        <v>491</v>
      </c>
      <c r="C470" s="4">
        <v>0.4</v>
      </c>
      <c r="D470" s="8">
        <v>1.3</v>
      </c>
      <c r="E470" s="14">
        <v>1</v>
      </c>
      <c r="F470" s="8">
        <v>0.2</v>
      </c>
      <c r="G470" s="14">
        <v>0.5</v>
      </c>
      <c r="H470" s="8">
        <v>0.2</v>
      </c>
      <c r="I470" s="14">
        <v>0.3</v>
      </c>
      <c r="J470" s="8">
        <v>0.5</v>
      </c>
      <c r="K470" s="14">
        <v>0.3</v>
      </c>
      <c r="L470" s="8">
        <v>0.4</v>
      </c>
      <c r="M470" s="14">
        <v>0.2</v>
      </c>
      <c r="N470" s="8">
        <v>0.5</v>
      </c>
      <c r="O470" s="14">
        <v>0.5</v>
      </c>
      <c r="P470" s="8">
        <v>0.2</v>
      </c>
      <c r="Q470" s="14">
        <v>0.5</v>
      </c>
      <c r="R470" s="8">
        <v>258.37</v>
      </c>
      <c r="S470" s="14">
        <v>258.22000000000003</v>
      </c>
      <c r="T470" s="8">
        <v>260.08999999999997</v>
      </c>
      <c r="U470" s="14">
        <v>2.02</v>
      </c>
      <c r="V470" s="8">
        <v>1.93</v>
      </c>
      <c r="W470" s="14">
        <v>1.92</v>
      </c>
    </row>
    <row r="471" spans="2:23" x14ac:dyDescent="0.25">
      <c r="B471" s="16" t="s">
        <v>492</v>
      </c>
      <c r="C471" s="4">
        <v>0.3</v>
      </c>
      <c r="D471" s="8">
        <v>1.3</v>
      </c>
      <c r="E471" s="14">
        <v>0.9</v>
      </c>
      <c r="F471" s="8">
        <v>0.2</v>
      </c>
      <c r="G471" s="14">
        <v>0.7</v>
      </c>
      <c r="H471" s="8">
        <v>0.4</v>
      </c>
      <c r="I471" s="14">
        <v>0.4</v>
      </c>
      <c r="J471" s="8">
        <v>0.9</v>
      </c>
      <c r="K471" s="14">
        <v>0.1</v>
      </c>
      <c r="L471" s="8">
        <v>0.3</v>
      </c>
      <c r="M471" s="14">
        <v>0.6</v>
      </c>
      <c r="N471" s="8">
        <v>0.5</v>
      </c>
      <c r="O471" s="14">
        <v>0.2</v>
      </c>
      <c r="P471" s="8">
        <v>0.5</v>
      </c>
      <c r="Q471" s="14">
        <v>0.4</v>
      </c>
      <c r="R471" s="8">
        <v>258.42</v>
      </c>
      <c r="S471" s="14">
        <v>257.52999999999997</v>
      </c>
      <c r="T471" s="8">
        <v>259.82</v>
      </c>
      <c r="U471" s="14">
        <v>1.96</v>
      </c>
      <c r="V471" s="8">
        <v>2.02</v>
      </c>
      <c r="W471" s="14">
        <v>2.0299999999999998</v>
      </c>
    </row>
    <row r="472" spans="2:23" x14ac:dyDescent="0.25">
      <c r="B472" s="16" t="s">
        <v>493</v>
      </c>
      <c r="C472" s="4">
        <v>0.1</v>
      </c>
      <c r="D472" s="8">
        <v>1.2</v>
      </c>
      <c r="E472" s="14">
        <v>0.8</v>
      </c>
      <c r="F472" s="8">
        <v>0.1</v>
      </c>
      <c r="G472" s="14">
        <v>0.7</v>
      </c>
      <c r="H472" s="8">
        <v>0.1</v>
      </c>
      <c r="I472" s="14">
        <v>0.1</v>
      </c>
      <c r="J472" s="8">
        <v>0.8</v>
      </c>
      <c r="K472" s="14">
        <v>0.3</v>
      </c>
      <c r="L472" s="8">
        <v>0.1</v>
      </c>
      <c r="M472" s="14">
        <v>0.4</v>
      </c>
      <c r="N472" s="8">
        <v>0.2</v>
      </c>
      <c r="O472" s="14">
        <v>0.2</v>
      </c>
      <c r="P472" s="8">
        <v>0.5</v>
      </c>
      <c r="Q472" s="14">
        <v>0.1</v>
      </c>
      <c r="R472" s="8">
        <v>259.45</v>
      </c>
      <c r="S472" s="14">
        <v>258.58</v>
      </c>
      <c r="T472" s="8">
        <v>259.97000000000003</v>
      </c>
      <c r="U472" s="14">
        <v>1.8</v>
      </c>
      <c r="V472" s="8">
        <v>1.9</v>
      </c>
      <c r="W472" s="14">
        <v>1.91</v>
      </c>
    </row>
    <row r="473" spans="2:23" x14ac:dyDescent="0.25">
      <c r="B473" s="16" t="s">
        <v>494</v>
      </c>
      <c r="C473" s="4">
        <v>0.2</v>
      </c>
      <c r="D473" s="8">
        <v>0.7</v>
      </c>
      <c r="E473" s="14">
        <v>0.7</v>
      </c>
      <c r="F473" s="8">
        <v>0.1</v>
      </c>
      <c r="G473" s="14">
        <v>0.7</v>
      </c>
      <c r="H473" s="8">
        <v>0.3</v>
      </c>
      <c r="I473" s="14">
        <v>0.1</v>
      </c>
      <c r="J473" s="8">
        <v>0.7</v>
      </c>
      <c r="K473" s="14">
        <v>0.1</v>
      </c>
      <c r="L473" s="8">
        <v>0.1</v>
      </c>
      <c r="M473" s="14">
        <v>0.4</v>
      </c>
      <c r="N473" s="8">
        <v>0.3</v>
      </c>
      <c r="O473" s="14">
        <v>0.1</v>
      </c>
      <c r="P473" s="8">
        <v>0.5</v>
      </c>
      <c r="Q473" s="14">
        <v>0.2</v>
      </c>
      <c r="R473" s="8">
        <v>258.26</v>
      </c>
      <c r="S473" s="14">
        <v>258.36</v>
      </c>
      <c r="T473" s="8">
        <v>259.92</v>
      </c>
      <c r="U473" s="14">
        <v>1.94</v>
      </c>
      <c r="V473" s="8">
        <v>1.69</v>
      </c>
      <c r="W473" s="14">
        <v>1.63</v>
      </c>
    </row>
    <row r="474" spans="2:23" x14ac:dyDescent="0.25">
      <c r="B474" s="16" t="s">
        <v>495</v>
      </c>
      <c r="C474" s="4">
        <v>0.3</v>
      </c>
      <c r="D474" s="8">
        <v>1.1000000000000001</v>
      </c>
      <c r="E474" s="14">
        <v>0.8</v>
      </c>
      <c r="F474" s="8">
        <v>0.2</v>
      </c>
      <c r="G474" s="14">
        <v>0.7</v>
      </c>
      <c r="H474" s="8">
        <v>0.4</v>
      </c>
      <c r="I474" s="14">
        <v>0.3</v>
      </c>
      <c r="J474" s="8">
        <v>0.7</v>
      </c>
      <c r="K474" s="14">
        <v>0.2</v>
      </c>
      <c r="L474" s="8">
        <v>0.3</v>
      </c>
      <c r="M474" s="14">
        <v>0.4</v>
      </c>
      <c r="N474" s="8">
        <v>0.6</v>
      </c>
      <c r="O474" s="14">
        <v>0.3</v>
      </c>
      <c r="P474" s="8">
        <v>0.5</v>
      </c>
      <c r="Q474" s="14">
        <v>0.5</v>
      </c>
      <c r="R474" s="8">
        <v>258.68</v>
      </c>
      <c r="S474" s="14">
        <v>258.12</v>
      </c>
      <c r="T474" s="8">
        <v>260.13</v>
      </c>
      <c r="U474" s="14">
        <v>1.76</v>
      </c>
      <c r="V474" s="8">
        <v>1.69</v>
      </c>
      <c r="W474" s="14">
        <v>1.78</v>
      </c>
    </row>
    <row r="475" spans="2:23" x14ac:dyDescent="0.25">
      <c r="B475" s="16" t="s">
        <v>496</v>
      </c>
      <c r="C475" s="4">
        <v>0.1</v>
      </c>
      <c r="D475" s="8">
        <v>1.1000000000000001</v>
      </c>
      <c r="E475" s="14">
        <v>0.6</v>
      </c>
      <c r="F475" s="8">
        <v>0.1</v>
      </c>
      <c r="G475" s="14">
        <v>0.7</v>
      </c>
      <c r="H475" s="8">
        <v>0.3</v>
      </c>
      <c r="I475" s="14">
        <v>0</v>
      </c>
      <c r="J475" s="8">
        <v>0.7</v>
      </c>
      <c r="K475" s="14">
        <v>0.1</v>
      </c>
      <c r="L475" s="8">
        <v>0.1</v>
      </c>
      <c r="M475" s="14">
        <v>0.5</v>
      </c>
      <c r="N475" s="8">
        <v>0.5</v>
      </c>
      <c r="O475" s="14">
        <v>0.1</v>
      </c>
      <c r="P475" s="8">
        <v>0.5</v>
      </c>
      <c r="Q475" s="14">
        <v>0.3</v>
      </c>
      <c r="R475" s="8">
        <v>259.7</v>
      </c>
      <c r="S475" s="14">
        <v>258.2</v>
      </c>
      <c r="T475" s="8">
        <v>259.98</v>
      </c>
      <c r="U475" s="14">
        <v>1.96</v>
      </c>
      <c r="V475" s="8">
        <v>1.87</v>
      </c>
      <c r="W475" s="14">
        <v>1.8</v>
      </c>
    </row>
    <row r="476" spans="2:23" x14ac:dyDescent="0.25">
      <c r="B476" s="16" t="s">
        <v>497</v>
      </c>
      <c r="C476" s="4">
        <v>0.4</v>
      </c>
      <c r="D476" s="8">
        <v>0.9</v>
      </c>
      <c r="E476" s="14">
        <v>0.6</v>
      </c>
      <c r="F476" s="8">
        <v>0</v>
      </c>
      <c r="G476" s="14">
        <v>0.8</v>
      </c>
      <c r="H476" s="8">
        <v>0</v>
      </c>
      <c r="I476" s="14">
        <v>0</v>
      </c>
      <c r="J476" s="8">
        <v>0.8</v>
      </c>
      <c r="K476" s="14">
        <v>0.2</v>
      </c>
      <c r="L476" s="8">
        <v>0.2</v>
      </c>
      <c r="M476" s="14">
        <v>0.4</v>
      </c>
      <c r="N476" s="8">
        <v>0.2</v>
      </c>
      <c r="O476" s="14">
        <v>0.1</v>
      </c>
      <c r="P476" s="8">
        <v>0.5</v>
      </c>
      <c r="Q476" s="14">
        <v>0.1</v>
      </c>
      <c r="R476" s="8">
        <v>259.31</v>
      </c>
      <c r="S476" s="14">
        <v>258.94</v>
      </c>
      <c r="T476" s="8">
        <v>260.97000000000003</v>
      </c>
      <c r="U476" s="14">
        <v>2.16</v>
      </c>
      <c r="V476" s="8">
        <v>2.11</v>
      </c>
      <c r="W476" s="14">
        <v>1.7</v>
      </c>
    </row>
    <row r="477" spans="2:23" x14ac:dyDescent="0.25">
      <c r="B477" s="16" t="s">
        <v>498</v>
      </c>
      <c r="C477" s="4">
        <v>0.2</v>
      </c>
      <c r="D477" s="8">
        <v>1.2</v>
      </c>
      <c r="E477" s="14">
        <v>0.4</v>
      </c>
      <c r="F477" s="8">
        <v>0.1</v>
      </c>
      <c r="G477" s="14">
        <v>0.8</v>
      </c>
      <c r="H477" s="8">
        <v>0.2</v>
      </c>
      <c r="I477" s="14">
        <v>0.3</v>
      </c>
      <c r="J477" s="8">
        <v>0.8</v>
      </c>
      <c r="K477" s="14">
        <v>0.2</v>
      </c>
      <c r="L477" s="8">
        <v>0.1</v>
      </c>
      <c r="M477" s="14">
        <v>0.4</v>
      </c>
      <c r="N477" s="8">
        <v>0.2</v>
      </c>
      <c r="O477" s="14">
        <v>0.1</v>
      </c>
      <c r="P477" s="8">
        <v>0.5</v>
      </c>
      <c r="Q477" s="14">
        <v>0.1</v>
      </c>
      <c r="R477" s="8">
        <v>259.64999999999998</v>
      </c>
      <c r="S477" s="14">
        <v>259.16000000000003</v>
      </c>
      <c r="T477" s="8">
        <v>260.95999999999998</v>
      </c>
      <c r="U477" s="14">
        <v>2.0099999999999998</v>
      </c>
      <c r="V477" s="8">
        <v>1.96</v>
      </c>
      <c r="W477" s="14">
        <v>1.85</v>
      </c>
    </row>
    <row r="478" spans="2:23" x14ac:dyDescent="0.25">
      <c r="B478" s="16" t="s">
        <v>499</v>
      </c>
      <c r="C478" s="4">
        <v>0.2</v>
      </c>
      <c r="D478" s="8">
        <v>1.5</v>
      </c>
      <c r="E478" s="14">
        <v>0.3</v>
      </c>
      <c r="F478" s="8">
        <v>0</v>
      </c>
      <c r="G478" s="14">
        <v>0.7</v>
      </c>
      <c r="H478" s="8">
        <v>0.2</v>
      </c>
      <c r="I478" s="14">
        <v>0.1</v>
      </c>
      <c r="J478" s="8">
        <v>0.8</v>
      </c>
      <c r="K478" s="14">
        <v>0.2</v>
      </c>
      <c r="L478" s="8">
        <v>0.1</v>
      </c>
      <c r="M478" s="14">
        <v>0.4</v>
      </c>
      <c r="N478" s="8">
        <v>0.1</v>
      </c>
      <c r="O478" s="14">
        <v>0.1</v>
      </c>
      <c r="P478" s="8">
        <v>0.4</v>
      </c>
      <c r="Q478" s="14">
        <v>0</v>
      </c>
      <c r="R478" s="8">
        <v>261.17</v>
      </c>
      <c r="S478" s="14">
        <v>260.14</v>
      </c>
      <c r="T478" s="8">
        <v>261.29000000000002</v>
      </c>
      <c r="U478" s="14">
        <v>2.1800000000000002</v>
      </c>
      <c r="V478" s="8">
        <v>2.0499999999999998</v>
      </c>
      <c r="W478" s="14">
        <v>2.14</v>
      </c>
    </row>
    <row r="479" spans="2:23" x14ac:dyDescent="0.25">
      <c r="B479" s="16" t="s">
        <v>500</v>
      </c>
      <c r="C479" s="4">
        <v>0.4</v>
      </c>
      <c r="D479" s="8">
        <v>1.1000000000000001</v>
      </c>
      <c r="E479" s="14">
        <v>0.5</v>
      </c>
      <c r="F479" s="8">
        <v>0.1</v>
      </c>
      <c r="G479" s="14">
        <v>0.7</v>
      </c>
      <c r="H479" s="8">
        <v>0.2</v>
      </c>
      <c r="I479" s="14">
        <v>0.1</v>
      </c>
      <c r="J479" s="8">
        <v>0.7</v>
      </c>
      <c r="K479" s="14">
        <v>0.2</v>
      </c>
      <c r="L479" s="8">
        <v>0.1</v>
      </c>
      <c r="M479" s="14">
        <v>0.4</v>
      </c>
      <c r="N479" s="8">
        <v>0.5</v>
      </c>
      <c r="O479" s="14">
        <v>0.1</v>
      </c>
      <c r="P479" s="8">
        <v>0.5</v>
      </c>
      <c r="Q479" s="14">
        <v>0.3</v>
      </c>
      <c r="R479" s="8">
        <v>261.05</v>
      </c>
      <c r="S479" s="14">
        <v>260.99</v>
      </c>
      <c r="T479" s="8">
        <v>262.67</v>
      </c>
      <c r="U479" s="14">
        <v>1.94</v>
      </c>
      <c r="V479" s="8">
        <v>1.66</v>
      </c>
      <c r="W479" s="14">
        <v>1.83</v>
      </c>
    </row>
    <row r="480" spans="2:23" x14ac:dyDescent="0.25">
      <c r="B480" s="16" t="s">
        <v>501</v>
      </c>
      <c r="C480" s="4">
        <v>0.1</v>
      </c>
      <c r="D480" s="8">
        <v>1.2</v>
      </c>
      <c r="E480" s="14">
        <v>0.2</v>
      </c>
      <c r="F480" s="8">
        <v>0.1</v>
      </c>
      <c r="G480" s="14">
        <v>0.8</v>
      </c>
      <c r="H480" s="8">
        <v>0.3</v>
      </c>
      <c r="I480" s="14">
        <v>0</v>
      </c>
      <c r="J480" s="8">
        <v>0.8</v>
      </c>
      <c r="K480" s="14">
        <v>0.2</v>
      </c>
      <c r="L480" s="8">
        <v>0.1</v>
      </c>
      <c r="M480" s="14">
        <v>0.4</v>
      </c>
      <c r="N480" s="8">
        <v>0.1</v>
      </c>
      <c r="O480" s="14">
        <v>0.1</v>
      </c>
      <c r="P480" s="8">
        <v>0.4</v>
      </c>
      <c r="Q480" s="14">
        <v>0.1</v>
      </c>
      <c r="R480" s="8">
        <v>261.48</v>
      </c>
      <c r="S480" s="14">
        <v>260.54000000000002</v>
      </c>
      <c r="T480" s="8">
        <v>261.67</v>
      </c>
      <c r="U480" s="14">
        <v>1.73</v>
      </c>
      <c r="V480" s="8">
        <v>1.58</v>
      </c>
      <c r="W480" s="14">
        <v>1.76</v>
      </c>
    </row>
    <row r="481" spans="2:23" x14ac:dyDescent="0.25">
      <c r="B481" s="16" t="s">
        <v>502</v>
      </c>
      <c r="C481" s="4">
        <v>0.2</v>
      </c>
      <c r="D481" s="8">
        <v>1.2</v>
      </c>
      <c r="E481" s="14">
        <v>0.1</v>
      </c>
      <c r="F481" s="8">
        <v>0</v>
      </c>
      <c r="G481" s="14">
        <v>0.7</v>
      </c>
      <c r="H481" s="8">
        <v>0.1</v>
      </c>
      <c r="I481" s="14">
        <v>0.1</v>
      </c>
      <c r="J481" s="8">
        <v>0.7</v>
      </c>
      <c r="K481" s="14">
        <v>0.1</v>
      </c>
      <c r="L481" s="8">
        <v>0.1</v>
      </c>
      <c r="M481" s="14">
        <v>0.7</v>
      </c>
      <c r="N481" s="8">
        <v>0.3</v>
      </c>
      <c r="O481" s="14">
        <v>0.3</v>
      </c>
      <c r="P481" s="8">
        <v>0.3</v>
      </c>
      <c r="Q481" s="14">
        <v>0.3</v>
      </c>
      <c r="R481" s="8">
        <v>262.14</v>
      </c>
      <c r="S481" s="14">
        <v>261.08999999999997</v>
      </c>
      <c r="T481" s="8">
        <v>262.43</v>
      </c>
      <c r="U481" s="14">
        <v>1.48</v>
      </c>
      <c r="V481" s="8">
        <v>1.73</v>
      </c>
      <c r="W481" s="14">
        <v>1.73</v>
      </c>
    </row>
    <row r="482" spans="2:23" x14ac:dyDescent="0.25">
      <c r="B482" s="16" t="s">
        <v>503</v>
      </c>
      <c r="C482" s="4">
        <v>0.2</v>
      </c>
      <c r="D482" s="8">
        <v>1.2</v>
      </c>
      <c r="E482" s="14">
        <v>0.2</v>
      </c>
      <c r="F482" s="8">
        <v>0.2</v>
      </c>
      <c r="G482" s="14">
        <v>0.7</v>
      </c>
      <c r="H482" s="8">
        <v>0.1</v>
      </c>
      <c r="I482" s="14">
        <v>0.2</v>
      </c>
      <c r="J482" s="8">
        <v>0.7</v>
      </c>
      <c r="K482" s="14">
        <v>0.2</v>
      </c>
      <c r="L482" s="8">
        <v>0.1</v>
      </c>
      <c r="M482" s="14">
        <v>0.4</v>
      </c>
      <c r="N482" s="8">
        <v>0.2</v>
      </c>
      <c r="O482" s="14">
        <v>0.1</v>
      </c>
      <c r="P482" s="8">
        <v>0.2</v>
      </c>
      <c r="Q482" s="14">
        <v>0.3</v>
      </c>
      <c r="R482" s="8">
        <v>261.66000000000003</v>
      </c>
      <c r="S482" s="14">
        <v>260.5</v>
      </c>
      <c r="T482" s="8">
        <v>262.58999999999997</v>
      </c>
      <c r="U482" s="14">
        <v>1.56</v>
      </c>
      <c r="V482" s="8">
        <v>1.7</v>
      </c>
      <c r="W482" s="14">
        <v>1.69</v>
      </c>
    </row>
    <row r="483" spans="2:23" x14ac:dyDescent="0.25">
      <c r="B483" s="16" t="s">
        <v>504</v>
      </c>
      <c r="C483" s="4">
        <v>0.2</v>
      </c>
      <c r="D483" s="8">
        <v>1.1000000000000001</v>
      </c>
      <c r="E483" s="14">
        <v>0.2</v>
      </c>
      <c r="F483" s="8">
        <v>0.3</v>
      </c>
      <c r="G483" s="14">
        <v>0.7</v>
      </c>
      <c r="H483" s="8">
        <v>0.1</v>
      </c>
      <c r="I483" s="14">
        <v>0.2</v>
      </c>
      <c r="J483" s="8">
        <v>0.7</v>
      </c>
      <c r="K483" s="14">
        <v>0.1</v>
      </c>
      <c r="L483" s="8">
        <v>0.2</v>
      </c>
      <c r="M483" s="14">
        <v>0.4</v>
      </c>
      <c r="N483" s="8">
        <v>0.1</v>
      </c>
      <c r="O483" s="14">
        <v>0.2</v>
      </c>
      <c r="P483" s="8">
        <v>0.3</v>
      </c>
      <c r="Q483" s="14">
        <v>0.2</v>
      </c>
      <c r="R483" s="8">
        <v>261.56</v>
      </c>
      <c r="S483" s="14">
        <v>260.14999999999998</v>
      </c>
      <c r="T483" s="8">
        <v>262.49</v>
      </c>
      <c r="U483" s="14">
        <v>1.73</v>
      </c>
      <c r="V483" s="8">
        <v>1.66</v>
      </c>
      <c r="W483" s="14">
        <v>1.51</v>
      </c>
    </row>
    <row r="484" spans="2:23" x14ac:dyDescent="0.25">
      <c r="B484" s="16" t="s">
        <v>505</v>
      </c>
      <c r="C484" s="4">
        <v>0.1</v>
      </c>
      <c r="D484" s="8">
        <v>1.2</v>
      </c>
      <c r="E484" s="14">
        <v>0.3</v>
      </c>
      <c r="F484" s="8">
        <v>0.1</v>
      </c>
      <c r="G484" s="14">
        <v>0.4</v>
      </c>
      <c r="H484" s="8">
        <v>0.2</v>
      </c>
      <c r="I484" s="14">
        <v>0.3</v>
      </c>
      <c r="J484" s="8">
        <v>0.6</v>
      </c>
      <c r="K484" s="14">
        <v>0.3</v>
      </c>
      <c r="L484" s="8">
        <v>0.4</v>
      </c>
      <c r="M484" s="14">
        <v>0.4</v>
      </c>
      <c r="N484" s="8">
        <v>0.4</v>
      </c>
      <c r="O484" s="14">
        <v>0.3</v>
      </c>
      <c r="P484" s="8">
        <v>0.3</v>
      </c>
      <c r="Q484" s="14">
        <v>0.1</v>
      </c>
      <c r="R484" s="8">
        <v>261.86</v>
      </c>
      <c r="S484" s="14">
        <v>260.54000000000002</v>
      </c>
      <c r="T484" s="8">
        <v>263.12</v>
      </c>
      <c r="U484" s="14">
        <v>1.86</v>
      </c>
      <c r="V484" s="8">
        <v>1.86</v>
      </c>
      <c r="W484" s="14">
        <v>1.53</v>
      </c>
    </row>
    <row r="485" spans="2:23" x14ac:dyDescent="0.25">
      <c r="B485" s="16" t="s">
        <v>506</v>
      </c>
      <c r="C485" s="4">
        <v>0.3</v>
      </c>
      <c r="D485" s="8">
        <v>1.2</v>
      </c>
      <c r="E485" s="14">
        <v>0.2</v>
      </c>
      <c r="F485" s="8">
        <v>0.3</v>
      </c>
      <c r="G485" s="14">
        <v>0.6</v>
      </c>
      <c r="H485" s="8">
        <v>0</v>
      </c>
      <c r="I485" s="14">
        <v>0.1</v>
      </c>
      <c r="J485" s="8">
        <v>0.7</v>
      </c>
      <c r="K485" s="14">
        <v>0.2</v>
      </c>
      <c r="L485" s="8">
        <v>0.2</v>
      </c>
      <c r="M485" s="14">
        <v>0.4</v>
      </c>
      <c r="N485" s="8">
        <v>0.1</v>
      </c>
      <c r="O485" s="14">
        <v>0.3</v>
      </c>
      <c r="P485" s="8">
        <v>0.4</v>
      </c>
      <c r="Q485" s="14">
        <v>0.1</v>
      </c>
      <c r="R485" s="8">
        <v>262.16000000000003</v>
      </c>
      <c r="S485" s="14">
        <v>261.14999999999998</v>
      </c>
      <c r="T485" s="8">
        <v>262.39999999999998</v>
      </c>
      <c r="U485" s="14">
        <v>1.59</v>
      </c>
      <c r="V485" s="8">
        <v>1.61</v>
      </c>
      <c r="W485" s="14">
        <v>1.58</v>
      </c>
    </row>
    <row r="486" spans="2:23" x14ac:dyDescent="0.25">
      <c r="B486" s="16" t="s">
        <v>507</v>
      </c>
      <c r="C486" s="4">
        <v>0.2</v>
      </c>
      <c r="D486" s="8">
        <v>1.2</v>
      </c>
      <c r="E486" s="14">
        <v>0.1</v>
      </c>
      <c r="F486" s="8">
        <v>0.3</v>
      </c>
      <c r="G486" s="14">
        <v>0.7</v>
      </c>
      <c r="H486" s="8">
        <v>0.2</v>
      </c>
      <c r="I486" s="14">
        <v>0.3</v>
      </c>
      <c r="J486" s="8">
        <v>0.7</v>
      </c>
      <c r="K486" s="14">
        <v>0.1</v>
      </c>
      <c r="L486" s="8">
        <v>0.3</v>
      </c>
      <c r="M486" s="14">
        <v>0.6</v>
      </c>
      <c r="N486" s="8">
        <v>0.3</v>
      </c>
      <c r="O486" s="14">
        <v>0.4</v>
      </c>
      <c r="P486" s="8">
        <v>0.4</v>
      </c>
      <c r="Q486" s="14">
        <v>0.4</v>
      </c>
      <c r="R486" s="8">
        <v>262.43</v>
      </c>
      <c r="S486" s="14">
        <v>261.32</v>
      </c>
      <c r="T486" s="8">
        <v>262.70999999999998</v>
      </c>
      <c r="U486" s="14">
        <v>1.71</v>
      </c>
      <c r="V486" s="8">
        <v>1.61</v>
      </c>
      <c r="W486" s="14">
        <v>1.6</v>
      </c>
    </row>
    <row r="487" spans="2:23" x14ac:dyDescent="0.25">
      <c r="B487" s="16" t="s">
        <v>508</v>
      </c>
      <c r="C487" s="4">
        <v>0.2</v>
      </c>
      <c r="D487" s="8">
        <v>1.3</v>
      </c>
      <c r="E487" s="14">
        <v>0.2</v>
      </c>
      <c r="F487" s="8">
        <v>0.3</v>
      </c>
      <c r="G487" s="14">
        <v>0.7</v>
      </c>
      <c r="H487" s="8">
        <v>0.2</v>
      </c>
      <c r="I487" s="14">
        <v>0.3</v>
      </c>
      <c r="J487" s="8">
        <v>0.6</v>
      </c>
      <c r="K487" s="14">
        <v>0.1</v>
      </c>
      <c r="L487" s="8">
        <v>0.2</v>
      </c>
      <c r="M487" s="14">
        <v>0.5</v>
      </c>
      <c r="N487" s="8">
        <v>0.3</v>
      </c>
      <c r="O487" s="14">
        <v>0.3</v>
      </c>
      <c r="P487" s="8">
        <v>0.4</v>
      </c>
      <c r="Q487" s="14">
        <v>0.3</v>
      </c>
      <c r="R487" s="8">
        <v>262.44</v>
      </c>
      <c r="S487" s="14">
        <v>261.58</v>
      </c>
      <c r="T487" s="8">
        <v>262.86</v>
      </c>
      <c r="U487" s="14">
        <v>1.66</v>
      </c>
      <c r="V487" s="8">
        <v>1.83</v>
      </c>
      <c r="W487" s="14">
        <v>1.9</v>
      </c>
    </row>
    <row r="488" spans="2:23" x14ac:dyDescent="0.25">
      <c r="B488" s="16" t="s">
        <v>509</v>
      </c>
      <c r="C488" s="4">
        <v>0.2</v>
      </c>
      <c r="D488" s="8">
        <v>1.3</v>
      </c>
      <c r="E488" s="14">
        <v>0.4</v>
      </c>
      <c r="F488" s="8">
        <v>0.1</v>
      </c>
      <c r="G488" s="14">
        <v>0.6</v>
      </c>
      <c r="H488" s="8">
        <v>0.2</v>
      </c>
      <c r="I488" s="14">
        <v>0.1</v>
      </c>
      <c r="J488" s="8">
        <v>0.6</v>
      </c>
      <c r="K488" s="14">
        <v>0</v>
      </c>
      <c r="L488" s="8">
        <v>0.2</v>
      </c>
      <c r="M488" s="14">
        <v>0.4</v>
      </c>
      <c r="N488" s="8">
        <v>0.2</v>
      </c>
      <c r="O488" s="14">
        <v>0.1</v>
      </c>
      <c r="P488" s="8">
        <v>0.3</v>
      </c>
      <c r="Q488" s="14">
        <v>0.3</v>
      </c>
      <c r="R488" s="8">
        <v>261.82</v>
      </c>
      <c r="S488" s="14">
        <v>261.64</v>
      </c>
      <c r="T488" s="8">
        <v>263.48</v>
      </c>
      <c r="U488" s="14">
        <v>1.67</v>
      </c>
      <c r="V488" s="8">
        <v>1.73</v>
      </c>
      <c r="W488" s="14">
        <v>1.64</v>
      </c>
    </row>
    <row r="489" spans="2:23" x14ac:dyDescent="0.25">
      <c r="B489" s="16" t="s">
        <v>510</v>
      </c>
      <c r="C489" s="4">
        <v>0.3</v>
      </c>
      <c r="D489" s="8">
        <v>1.3</v>
      </c>
      <c r="E489" s="14">
        <v>0.4</v>
      </c>
      <c r="F489" s="8">
        <v>0.2</v>
      </c>
      <c r="G489" s="14">
        <v>0.4</v>
      </c>
      <c r="H489" s="8">
        <v>0.1</v>
      </c>
      <c r="I489" s="14">
        <v>0.2</v>
      </c>
      <c r="J489" s="8">
        <v>0.4</v>
      </c>
      <c r="K489" s="14">
        <v>0.1</v>
      </c>
      <c r="L489" s="8">
        <v>0.3</v>
      </c>
      <c r="M489" s="14">
        <v>0.3</v>
      </c>
      <c r="N489" s="8">
        <v>0.4</v>
      </c>
      <c r="O489" s="14">
        <v>0.3</v>
      </c>
      <c r="P489" s="8">
        <v>0.1</v>
      </c>
      <c r="Q489" s="14">
        <v>0.4</v>
      </c>
      <c r="R489" s="8">
        <v>261.77</v>
      </c>
      <c r="S489" s="14">
        <v>261.87</v>
      </c>
      <c r="T489" s="8">
        <v>263.69</v>
      </c>
      <c r="U489" s="14">
        <v>1.71</v>
      </c>
      <c r="V489" s="8">
        <v>1.55</v>
      </c>
      <c r="W489" s="14">
        <v>1.63</v>
      </c>
    </row>
    <row r="490" spans="2:23" x14ac:dyDescent="0.25">
      <c r="B490" s="16" t="s">
        <v>511</v>
      </c>
      <c r="C490" s="4">
        <v>0.3</v>
      </c>
      <c r="D490" s="8">
        <v>1.1000000000000001</v>
      </c>
      <c r="E490" s="14">
        <v>0.2</v>
      </c>
      <c r="F490" s="8">
        <v>0.2</v>
      </c>
      <c r="G490" s="14">
        <v>0.6</v>
      </c>
      <c r="H490" s="8">
        <v>0.2</v>
      </c>
      <c r="I490" s="14">
        <v>0.2</v>
      </c>
      <c r="J490" s="8">
        <v>0.7</v>
      </c>
      <c r="K490" s="14">
        <v>0.2</v>
      </c>
      <c r="L490" s="8">
        <v>0.3</v>
      </c>
      <c r="M490" s="14">
        <v>0.5</v>
      </c>
      <c r="N490" s="8">
        <v>0.3</v>
      </c>
      <c r="O490" s="14">
        <v>0.2</v>
      </c>
      <c r="P490" s="8">
        <v>0.4</v>
      </c>
      <c r="Q490" s="14">
        <v>0.3</v>
      </c>
      <c r="R490" s="8">
        <v>262.13</v>
      </c>
      <c r="S490" s="14">
        <v>261.42</v>
      </c>
      <c r="T490" s="8">
        <v>263.3</v>
      </c>
      <c r="U490" s="14">
        <v>1.68</v>
      </c>
      <c r="V490" s="8">
        <v>1.66</v>
      </c>
      <c r="W490" s="14">
        <v>1.4</v>
      </c>
    </row>
    <row r="491" spans="2:23" x14ac:dyDescent="0.25">
      <c r="B491" s="16" t="s">
        <v>512</v>
      </c>
      <c r="C491" s="4">
        <v>0.2</v>
      </c>
      <c r="D491" s="8">
        <v>1.1000000000000001</v>
      </c>
      <c r="E491" s="14">
        <v>0.5</v>
      </c>
      <c r="F491" s="8">
        <v>0.1</v>
      </c>
      <c r="G491" s="14">
        <v>0.5</v>
      </c>
      <c r="H491" s="8">
        <v>0.2</v>
      </c>
      <c r="I491" s="14">
        <v>0.1</v>
      </c>
      <c r="J491" s="8">
        <v>0.5</v>
      </c>
      <c r="K491" s="14">
        <v>0.1</v>
      </c>
      <c r="L491" s="8">
        <v>0.1</v>
      </c>
      <c r="M491" s="14">
        <v>0.2</v>
      </c>
      <c r="N491" s="8">
        <v>0.1</v>
      </c>
      <c r="O491" s="14">
        <v>0.2</v>
      </c>
      <c r="P491" s="8">
        <v>0.1</v>
      </c>
      <c r="Q491" s="14">
        <v>0.1</v>
      </c>
      <c r="R491" s="8">
        <v>262.74</v>
      </c>
      <c r="S491" s="14">
        <v>261.93</v>
      </c>
      <c r="T491" s="8">
        <v>263.44</v>
      </c>
      <c r="U491" s="14">
        <v>1.61</v>
      </c>
      <c r="V491" s="8">
        <v>1.52</v>
      </c>
      <c r="W491" s="14">
        <v>1.57</v>
      </c>
    </row>
    <row r="492" spans="2:23" x14ac:dyDescent="0.25">
      <c r="B492" s="16" t="s">
        <v>513</v>
      </c>
      <c r="C492" s="4">
        <v>0.2</v>
      </c>
      <c r="D492" s="8">
        <v>1.1000000000000001</v>
      </c>
      <c r="E492" s="14">
        <v>0.3</v>
      </c>
      <c r="F492" s="8">
        <v>0.1</v>
      </c>
      <c r="G492" s="14">
        <v>0.6</v>
      </c>
      <c r="H492" s="8">
        <v>0</v>
      </c>
      <c r="I492" s="14">
        <v>0.1</v>
      </c>
      <c r="J492" s="8">
        <v>0.7</v>
      </c>
      <c r="K492" s="14">
        <v>0.1</v>
      </c>
      <c r="L492" s="8">
        <v>0.1</v>
      </c>
      <c r="M492" s="14">
        <v>0.5</v>
      </c>
      <c r="N492" s="8">
        <v>0.3</v>
      </c>
      <c r="O492" s="14">
        <v>0.1</v>
      </c>
      <c r="P492" s="8">
        <v>0.3</v>
      </c>
      <c r="Q492" s="14">
        <v>0.3</v>
      </c>
      <c r="R492" s="8">
        <v>263.74</v>
      </c>
      <c r="S492" s="14">
        <v>262.07</v>
      </c>
      <c r="T492" s="8">
        <v>264.19</v>
      </c>
      <c r="U492" s="14">
        <v>1.66</v>
      </c>
      <c r="V492" s="8">
        <v>1.81</v>
      </c>
      <c r="W492" s="14">
        <v>1.67</v>
      </c>
    </row>
    <row r="493" spans="2:23" x14ac:dyDescent="0.25">
      <c r="B493" s="16" t="s">
        <v>514</v>
      </c>
      <c r="C493" s="4">
        <v>0.2</v>
      </c>
      <c r="D493" s="8">
        <v>1.3</v>
      </c>
      <c r="E493" s="14">
        <v>0.4</v>
      </c>
      <c r="F493" s="8">
        <v>0.2</v>
      </c>
      <c r="G493" s="14">
        <v>0.4</v>
      </c>
      <c r="H493" s="8">
        <v>0.2</v>
      </c>
      <c r="I493" s="14">
        <v>0.2</v>
      </c>
      <c r="J493" s="8">
        <v>0.5</v>
      </c>
      <c r="K493" s="14">
        <v>0.1</v>
      </c>
      <c r="L493" s="8">
        <v>0.3</v>
      </c>
      <c r="M493" s="14">
        <v>0.3</v>
      </c>
      <c r="N493" s="8">
        <v>0.3</v>
      </c>
      <c r="O493" s="14">
        <v>0.3</v>
      </c>
      <c r="P493" s="8">
        <v>0.2</v>
      </c>
      <c r="Q493" s="14">
        <v>0.3</v>
      </c>
      <c r="R493" s="8">
        <v>263.3</v>
      </c>
      <c r="S493" s="14">
        <v>262.89999999999998</v>
      </c>
      <c r="T493" s="8">
        <v>264.77</v>
      </c>
      <c r="U493" s="14">
        <v>1.58</v>
      </c>
      <c r="V493" s="8">
        <v>1.59</v>
      </c>
      <c r="W493" s="14">
        <v>1.56</v>
      </c>
    </row>
    <row r="494" spans="2:23" x14ac:dyDescent="0.25">
      <c r="B494" s="16" t="s">
        <v>515</v>
      </c>
      <c r="C494" s="4">
        <v>0.4</v>
      </c>
      <c r="D494" s="8">
        <v>1</v>
      </c>
      <c r="E494" s="14">
        <v>0.4</v>
      </c>
      <c r="F494" s="8">
        <v>0.2</v>
      </c>
      <c r="G494" s="14">
        <v>0.5</v>
      </c>
      <c r="H494" s="8">
        <v>0.1</v>
      </c>
      <c r="I494" s="14">
        <v>0.3</v>
      </c>
      <c r="J494" s="8">
        <v>0.6</v>
      </c>
      <c r="K494" s="14">
        <v>0.2</v>
      </c>
      <c r="L494" s="8">
        <v>0.4</v>
      </c>
      <c r="M494" s="14">
        <v>0.6</v>
      </c>
      <c r="N494" s="8">
        <v>0.2</v>
      </c>
      <c r="O494" s="14">
        <v>0.2</v>
      </c>
      <c r="P494" s="8">
        <v>0.6</v>
      </c>
      <c r="Q494" s="14">
        <v>0.1</v>
      </c>
      <c r="R494" s="8">
        <v>263.69</v>
      </c>
      <c r="S494" s="14">
        <v>262.89999999999998</v>
      </c>
      <c r="T494" s="8">
        <v>264.60000000000002</v>
      </c>
      <c r="U494" s="14">
        <v>1.41</v>
      </c>
      <c r="V494" s="8">
        <v>1.49</v>
      </c>
      <c r="W494" s="14">
        <v>1.39</v>
      </c>
    </row>
    <row r="495" spans="2:23" x14ac:dyDescent="0.25">
      <c r="B495" s="16" t="s">
        <v>516</v>
      </c>
      <c r="C495" s="4">
        <v>0.2</v>
      </c>
      <c r="D495" s="8">
        <v>1.1000000000000001</v>
      </c>
      <c r="E495" s="14">
        <v>0.3</v>
      </c>
      <c r="F495" s="8">
        <v>0.3</v>
      </c>
      <c r="G495" s="14">
        <v>0.5</v>
      </c>
      <c r="H495" s="8">
        <v>0.1</v>
      </c>
      <c r="I495" s="14">
        <v>0.4</v>
      </c>
      <c r="J495" s="8">
        <v>0.5</v>
      </c>
      <c r="K495" s="14">
        <v>0.1</v>
      </c>
      <c r="L495" s="8">
        <v>0.3</v>
      </c>
      <c r="M495" s="14">
        <v>0.3</v>
      </c>
      <c r="N495" s="8">
        <v>0.3</v>
      </c>
      <c r="O495" s="14">
        <v>0.2</v>
      </c>
      <c r="P495" s="8">
        <v>0.2</v>
      </c>
      <c r="Q495" s="14">
        <v>0.3</v>
      </c>
      <c r="R495" s="8">
        <v>264.23</v>
      </c>
      <c r="S495" s="14">
        <v>263.04000000000002</v>
      </c>
      <c r="T495" s="8">
        <v>264.92</v>
      </c>
      <c r="U495" s="14">
        <v>1.45</v>
      </c>
      <c r="V495" s="8">
        <v>1.48</v>
      </c>
      <c r="W495" s="14">
        <v>1.39</v>
      </c>
    </row>
    <row r="496" spans="2:23" x14ac:dyDescent="0.25">
      <c r="B496" s="16" t="s">
        <v>517</v>
      </c>
      <c r="C496" s="4">
        <v>0.2</v>
      </c>
      <c r="D496" s="8">
        <v>0.8</v>
      </c>
      <c r="E496" s="14">
        <v>0.4</v>
      </c>
      <c r="F496" s="8">
        <v>0.4</v>
      </c>
      <c r="G496" s="14">
        <v>0.5</v>
      </c>
      <c r="H496" s="8">
        <v>0.2</v>
      </c>
      <c r="I496" s="14">
        <v>0.1</v>
      </c>
      <c r="J496" s="8">
        <v>0.5</v>
      </c>
      <c r="K496" s="14">
        <v>0.1</v>
      </c>
      <c r="L496" s="8">
        <v>0.2</v>
      </c>
      <c r="M496" s="14">
        <v>0.4</v>
      </c>
      <c r="N496" s="8">
        <v>0.2</v>
      </c>
      <c r="O496" s="14">
        <v>0.3</v>
      </c>
      <c r="P496" s="8">
        <v>0.3</v>
      </c>
      <c r="Q496" s="14">
        <v>0.3</v>
      </c>
      <c r="R496" s="8">
        <v>264.41000000000003</v>
      </c>
      <c r="S496" s="14">
        <v>263.47000000000003</v>
      </c>
      <c r="T496" s="8">
        <v>264.35000000000002</v>
      </c>
      <c r="U496" s="14">
        <v>1.46</v>
      </c>
      <c r="V496" s="8">
        <v>1.52</v>
      </c>
      <c r="W496" s="14">
        <v>1.47</v>
      </c>
    </row>
    <row r="497" spans="2:23" x14ac:dyDescent="0.25">
      <c r="B497" s="16" t="s">
        <v>518</v>
      </c>
      <c r="C497" s="4">
        <v>0.3</v>
      </c>
      <c r="D497" s="8">
        <v>1</v>
      </c>
      <c r="E497" s="14">
        <v>0.3</v>
      </c>
      <c r="F497" s="8">
        <v>0.2</v>
      </c>
      <c r="G497" s="14">
        <v>0.4</v>
      </c>
      <c r="H497" s="8">
        <v>0.1</v>
      </c>
      <c r="I497" s="14">
        <v>0.3</v>
      </c>
      <c r="J497" s="8">
        <v>0.6</v>
      </c>
      <c r="K497" s="14">
        <v>0.1</v>
      </c>
      <c r="L497" s="8">
        <v>0.3</v>
      </c>
      <c r="M497" s="14">
        <v>0.4</v>
      </c>
      <c r="N497" s="8">
        <v>0.3</v>
      </c>
      <c r="O497" s="14">
        <v>0.3</v>
      </c>
      <c r="P497" s="8">
        <v>0.3</v>
      </c>
      <c r="Q497" s="14">
        <v>0.3</v>
      </c>
      <c r="R497" s="8">
        <v>264.02999999999997</v>
      </c>
      <c r="S497" s="14">
        <v>263.8</v>
      </c>
      <c r="T497" s="8">
        <v>265.44</v>
      </c>
      <c r="U497" s="14">
        <v>1.58</v>
      </c>
      <c r="V497" s="8">
        <v>1.29</v>
      </c>
      <c r="W497" s="14">
        <v>1.56</v>
      </c>
    </row>
    <row r="498" spans="2:23" x14ac:dyDescent="0.25">
      <c r="B498" s="16" t="s">
        <v>519</v>
      </c>
      <c r="C498" s="4">
        <v>0.2</v>
      </c>
      <c r="D498" s="8">
        <v>1</v>
      </c>
      <c r="E498" s="14">
        <v>0.4</v>
      </c>
      <c r="F498" s="8">
        <v>0</v>
      </c>
      <c r="G498" s="14">
        <v>0.6</v>
      </c>
      <c r="H498" s="8">
        <v>0.1</v>
      </c>
      <c r="I498" s="14">
        <v>0.1</v>
      </c>
      <c r="J498" s="8">
        <v>0.6</v>
      </c>
      <c r="K498" s="14">
        <v>0.1</v>
      </c>
      <c r="L498" s="8">
        <v>0.2</v>
      </c>
      <c r="M498" s="14">
        <v>0.4</v>
      </c>
      <c r="N498" s="8">
        <v>0.2</v>
      </c>
      <c r="O498" s="14">
        <v>0.1</v>
      </c>
      <c r="P498" s="8">
        <v>0.4</v>
      </c>
      <c r="Q498" s="14">
        <v>0.2</v>
      </c>
      <c r="R498" s="8">
        <v>263.33</v>
      </c>
      <c r="S498" s="14">
        <v>262.99</v>
      </c>
      <c r="T498" s="8">
        <v>264.58999999999997</v>
      </c>
      <c r="U498" s="14">
        <v>1.54</v>
      </c>
      <c r="V498" s="8">
        <v>1.4</v>
      </c>
      <c r="W498" s="14">
        <v>1.52</v>
      </c>
    </row>
    <row r="499" spans="2:23" x14ac:dyDescent="0.25">
      <c r="B499" s="16" t="s">
        <v>520</v>
      </c>
      <c r="C499" s="4">
        <v>0.2</v>
      </c>
      <c r="D499" s="8">
        <v>1</v>
      </c>
      <c r="E499" s="14">
        <v>0</v>
      </c>
      <c r="F499" s="8">
        <v>0.1</v>
      </c>
      <c r="G499" s="14">
        <v>0.5</v>
      </c>
      <c r="H499" s="8">
        <v>0.2</v>
      </c>
      <c r="I499" s="14">
        <v>0.3</v>
      </c>
      <c r="J499" s="8">
        <v>0.7</v>
      </c>
      <c r="K499" s="14">
        <v>0.1</v>
      </c>
      <c r="L499" s="8">
        <v>0.3</v>
      </c>
      <c r="M499" s="14">
        <v>0.5</v>
      </c>
      <c r="N499" s="8">
        <v>0.3</v>
      </c>
      <c r="O499" s="14">
        <v>0.2</v>
      </c>
      <c r="P499" s="8">
        <v>0.4</v>
      </c>
      <c r="Q499" s="14">
        <v>0.3</v>
      </c>
      <c r="R499" s="8">
        <v>262.98</v>
      </c>
      <c r="S499" s="14">
        <v>262.32</v>
      </c>
      <c r="T499" s="8">
        <v>263.97000000000003</v>
      </c>
      <c r="U499" s="14">
        <v>1.53</v>
      </c>
      <c r="V499" s="8">
        <v>1.49</v>
      </c>
      <c r="W499" s="14">
        <v>1.36</v>
      </c>
    </row>
    <row r="500" spans="2:23" x14ac:dyDescent="0.25">
      <c r="B500" s="16" t="s">
        <v>521</v>
      </c>
      <c r="C500" s="4">
        <v>0.2</v>
      </c>
      <c r="D500" s="8">
        <v>0.6</v>
      </c>
      <c r="E500" s="14">
        <v>0.4</v>
      </c>
      <c r="F500" s="8">
        <v>0</v>
      </c>
      <c r="G500" s="14">
        <v>0.6</v>
      </c>
      <c r="H500" s="8">
        <v>0.2</v>
      </c>
      <c r="I500" s="14">
        <v>0.1</v>
      </c>
      <c r="J500" s="8">
        <v>0.5</v>
      </c>
      <c r="K500" s="14">
        <v>0.4</v>
      </c>
      <c r="L500" s="8">
        <v>0.1</v>
      </c>
      <c r="M500" s="14">
        <v>0.5</v>
      </c>
      <c r="N500" s="8">
        <v>0.3</v>
      </c>
      <c r="O500" s="14">
        <v>0.1</v>
      </c>
      <c r="P500" s="8">
        <v>0.5</v>
      </c>
      <c r="Q500" s="14">
        <v>0.3</v>
      </c>
      <c r="R500" s="8">
        <v>263.05</v>
      </c>
      <c r="S500" s="14">
        <v>262.81</v>
      </c>
      <c r="T500" s="8">
        <v>264.56</v>
      </c>
      <c r="U500" s="14">
        <v>1.49</v>
      </c>
      <c r="V500" s="8">
        <v>1.23</v>
      </c>
      <c r="W500" s="14">
        <v>1.3</v>
      </c>
    </row>
    <row r="501" spans="2:23" x14ac:dyDescent="0.25">
      <c r="B501" s="16" t="s">
        <v>522</v>
      </c>
      <c r="C501" s="4">
        <v>0.2</v>
      </c>
      <c r="D501" s="8">
        <v>0.9</v>
      </c>
      <c r="E501" s="14">
        <v>0.4</v>
      </c>
      <c r="F501" s="8">
        <v>0.4</v>
      </c>
      <c r="G501" s="14">
        <v>0.6</v>
      </c>
      <c r="H501" s="8">
        <v>0.2</v>
      </c>
      <c r="I501" s="14">
        <v>0.4</v>
      </c>
      <c r="J501" s="8">
        <v>0.5</v>
      </c>
      <c r="K501" s="14">
        <v>0.4</v>
      </c>
      <c r="L501" s="8">
        <v>0.4</v>
      </c>
      <c r="M501" s="14">
        <v>0.4</v>
      </c>
      <c r="N501" s="8">
        <v>0.3</v>
      </c>
      <c r="O501" s="14">
        <v>0.3</v>
      </c>
      <c r="P501" s="8">
        <v>0.6</v>
      </c>
      <c r="Q501" s="14">
        <v>0.2</v>
      </c>
      <c r="R501" s="8">
        <v>263.58999999999997</v>
      </c>
      <c r="S501" s="14">
        <v>263.07</v>
      </c>
      <c r="T501" s="8">
        <v>264.85000000000002</v>
      </c>
      <c r="U501" s="14">
        <v>1.5</v>
      </c>
      <c r="V501" s="8">
        <v>1.26</v>
      </c>
      <c r="W501" s="14">
        <v>1.5</v>
      </c>
    </row>
    <row r="502" spans="2:23" x14ac:dyDescent="0.25">
      <c r="B502" s="16" t="s">
        <v>523</v>
      </c>
      <c r="C502" s="4">
        <v>0.2</v>
      </c>
      <c r="D502" s="8">
        <v>1</v>
      </c>
      <c r="E502" s="14">
        <v>0.3</v>
      </c>
      <c r="F502" s="8">
        <v>0.4</v>
      </c>
      <c r="G502" s="14">
        <v>0.5</v>
      </c>
      <c r="H502" s="8">
        <v>0.2</v>
      </c>
      <c r="I502" s="14">
        <v>0.4</v>
      </c>
      <c r="J502" s="8">
        <v>0.4</v>
      </c>
      <c r="K502" s="14">
        <v>0.1</v>
      </c>
      <c r="L502" s="8">
        <v>0.4</v>
      </c>
      <c r="M502" s="14">
        <v>0.2</v>
      </c>
      <c r="N502" s="8">
        <v>0.3</v>
      </c>
      <c r="O502" s="14">
        <v>0.3</v>
      </c>
      <c r="P502" s="8">
        <v>0.1</v>
      </c>
      <c r="Q502" s="14">
        <v>0.3</v>
      </c>
      <c r="R502" s="8">
        <v>263.95</v>
      </c>
      <c r="S502" s="14">
        <v>262.81</v>
      </c>
      <c r="T502" s="8">
        <v>264.8</v>
      </c>
      <c r="U502" s="14">
        <v>1.36</v>
      </c>
      <c r="V502" s="8">
        <v>1.45</v>
      </c>
      <c r="W502" s="14">
        <v>1.48</v>
      </c>
    </row>
    <row r="503" spans="2:23" x14ac:dyDescent="0.25">
      <c r="B503" s="16" t="s">
        <v>524</v>
      </c>
      <c r="C503" s="4">
        <v>0.2</v>
      </c>
      <c r="D503" s="8">
        <v>0.9</v>
      </c>
      <c r="E503" s="14">
        <v>0.1</v>
      </c>
      <c r="F503" s="8">
        <v>0.4</v>
      </c>
      <c r="G503" s="14">
        <v>0.8</v>
      </c>
      <c r="H503" s="8">
        <v>0.2</v>
      </c>
      <c r="I503" s="14">
        <v>0.4</v>
      </c>
      <c r="J503" s="8">
        <v>0.8</v>
      </c>
      <c r="K503" s="14">
        <v>0.2</v>
      </c>
      <c r="L503" s="8">
        <v>0.3</v>
      </c>
      <c r="M503" s="14">
        <v>0.7</v>
      </c>
      <c r="N503" s="8">
        <v>0.3</v>
      </c>
      <c r="O503" s="14">
        <v>0.3</v>
      </c>
      <c r="P503" s="8">
        <v>0.4</v>
      </c>
      <c r="Q503" s="14">
        <v>0.2</v>
      </c>
      <c r="R503" s="8">
        <v>263.63</v>
      </c>
      <c r="S503" s="14">
        <v>262.43</v>
      </c>
      <c r="T503" s="8">
        <v>264.58</v>
      </c>
      <c r="U503" s="14">
        <v>1.57</v>
      </c>
      <c r="V503" s="8">
        <v>1.55</v>
      </c>
      <c r="W503" s="14">
        <v>1.45</v>
      </c>
    </row>
    <row r="504" spans="2:23" x14ac:dyDescent="0.25">
      <c r="B504" s="16" t="s">
        <v>525</v>
      </c>
      <c r="C504" s="4">
        <v>0.1</v>
      </c>
      <c r="D504" s="8">
        <v>0.9</v>
      </c>
      <c r="E504" s="14">
        <v>0.2</v>
      </c>
      <c r="F504" s="8">
        <v>0.2</v>
      </c>
      <c r="G504" s="14">
        <v>0.6</v>
      </c>
      <c r="H504" s="8">
        <v>0.1</v>
      </c>
      <c r="I504" s="14">
        <v>0.1</v>
      </c>
      <c r="J504" s="8">
        <v>0.6</v>
      </c>
      <c r="K504" s="14">
        <v>0.2</v>
      </c>
      <c r="L504" s="8">
        <v>0.1</v>
      </c>
      <c r="M504" s="14">
        <v>0.5</v>
      </c>
      <c r="N504" s="8">
        <v>0.1</v>
      </c>
      <c r="O504" s="14">
        <v>0.2</v>
      </c>
      <c r="P504" s="8">
        <v>0.4</v>
      </c>
      <c r="Q504" s="14">
        <v>0.1</v>
      </c>
      <c r="R504" s="8">
        <v>264.07</v>
      </c>
      <c r="S504" s="14">
        <v>263.19</v>
      </c>
      <c r="T504" s="8">
        <v>264.36</v>
      </c>
      <c r="U504" s="14">
        <v>1.35</v>
      </c>
      <c r="V504" s="8">
        <v>1.53</v>
      </c>
      <c r="W504" s="14">
        <v>1.49</v>
      </c>
    </row>
    <row r="505" spans="2:23" x14ac:dyDescent="0.25">
      <c r="B505" s="16" t="s">
        <v>526</v>
      </c>
      <c r="C505" s="4">
        <v>0.3</v>
      </c>
      <c r="D505" s="8">
        <v>0.9</v>
      </c>
      <c r="E505" s="14">
        <v>0.5</v>
      </c>
      <c r="F505" s="8">
        <v>0.5</v>
      </c>
      <c r="G505" s="14">
        <v>0.8</v>
      </c>
      <c r="H505" s="8">
        <v>0.1</v>
      </c>
      <c r="I505" s="14">
        <v>0.5</v>
      </c>
      <c r="J505" s="8">
        <v>0.6</v>
      </c>
      <c r="K505" s="14">
        <v>0.1</v>
      </c>
      <c r="L505" s="8">
        <v>0.4</v>
      </c>
      <c r="M505" s="14">
        <v>0.4</v>
      </c>
      <c r="N505" s="8">
        <v>0.2</v>
      </c>
      <c r="O505" s="14">
        <v>0.4</v>
      </c>
      <c r="P505" s="8">
        <v>0.1</v>
      </c>
      <c r="Q505" s="14">
        <v>0.3</v>
      </c>
      <c r="R505" s="8">
        <v>264.54000000000002</v>
      </c>
      <c r="S505" s="14">
        <v>262.93</v>
      </c>
      <c r="T505" s="8">
        <v>265.35000000000002</v>
      </c>
      <c r="U505" s="14">
        <v>1.74</v>
      </c>
      <c r="V505" s="8">
        <v>1.75</v>
      </c>
      <c r="W505" s="14">
        <v>1.36</v>
      </c>
    </row>
    <row r="506" spans="2:23" x14ac:dyDescent="0.25">
      <c r="B506" s="16" t="s">
        <v>527</v>
      </c>
      <c r="C506" s="4">
        <v>0.2</v>
      </c>
      <c r="D506" s="8">
        <v>0.9</v>
      </c>
      <c r="E506" s="14">
        <v>0.4</v>
      </c>
      <c r="F506" s="8">
        <v>0.3</v>
      </c>
      <c r="G506" s="14">
        <v>0.5</v>
      </c>
      <c r="H506" s="8">
        <v>0.1</v>
      </c>
      <c r="I506" s="14">
        <v>0.4</v>
      </c>
      <c r="J506" s="8">
        <v>0.5</v>
      </c>
      <c r="K506" s="14">
        <v>0.1</v>
      </c>
      <c r="L506" s="8">
        <v>0.3</v>
      </c>
      <c r="M506" s="14">
        <v>0.3</v>
      </c>
      <c r="N506" s="8">
        <v>0.2</v>
      </c>
      <c r="O506" s="14">
        <v>0.3</v>
      </c>
      <c r="P506" s="8">
        <v>0.1</v>
      </c>
      <c r="Q506" s="14">
        <v>0.3</v>
      </c>
      <c r="R506" s="8">
        <v>264.12</v>
      </c>
      <c r="S506" s="14">
        <v>262.98</v>
      </c>
      <c r="T506" s="8">
        <v>264.97000000000003</v>
      </c>
      <c r="U506" s="14">
        <v>1.53</v>
      </c>
      <c r="V506" s="8">
        <v>1.46</v>
      </c>
      <c r="W506" s="14">
        <v>1.1000000000000001</v>
      </c>
    </row>
    <row r="507" spans="2:23" x14ac:dyDescent="0.25">
      <c r="B507" s="16" t="s">
        <v>528</v>
      </c>
      <c r="C507" s="4">
        <v>0.1</v>
      </c>
      <c r="D507" s="8">
        <v>1.3</v>
      </c>
      <c r="E507" s="14">
        <v>0.3</v>
      </c>
      <c r="F507" s="8">
        <v>0.3</v>
      </c>
      <c r="G507" s="14">
        <v>0.4</v>
      </c>
      <c r="H507" s="8">
        <v>0</v>
      </c>
      <c r="I507" s="14">
        <v>0.3</v>
      </c>
      <c r="J507" s="8">
        <v>0.6</v>
      </c>
      <c r="K507" s="14">
        <v>0.2</v>
      </c>
      <c r="L507" s="8">
        <v>0.1</v>
      </c>
      <c r="M507" s="14">
        <v>0.4</v>
      </c>
      <c r="N507" s="8">
        <v>0.1</v>
      </c>
      <c r="O507" s="14">
        <v>0.2</v>
      </c>
      <c r="P507" s="8">
        <v>0.4</v>
      </c>
      <c r="Q507" s="14">
        <v>0.1</v>
      </c>
      <c r="R507" s="8">
        <v>265.14999999999998</v>
      </c>
      <c r="S507" s="14">
        <v>264.05</v>
      </c>
      <c r="T507" s="8">
        <v>265.3</v>
      </c>
      <c r="U507" s="14">
        <v>1.66</v>
      </c>
      <c r="V507" s="8">
        <v>1.64</v>
      </c>
      <c r="W507" s="14">
        <v>1.58</v>
      </c>
    </row>
    <row r="508" spans="2:23" x14ac:dyDescent="0.25">
      <c r="B508" s="16" t="s">
        <v>529</v>
      </c>
      <c r="C508" s="4">
        <v>0.2</v>
      </c>
      <c r="D508" s="8">
        <v>1</v>
      </c>
      <c r="E508" s="14">
        <v>0.1</v>
      </c>
      <c r="F508" s="8">
        <v>0.4</v>
      </c>
      <c r="G508" s="14">
        <v>0.6</v>
      </c>
      <c r="H508" s="8">
        <v>0.1</v>
      </c>
      <c r="I508" s="14">
        <v>0.4</v>
      </c>
      <c r="J508" s="8">
        <v>0.7</v>
      </c>
      <c r="K508" s="14">
        <v>0.2</v>
      </c>
      <c r="L508" s="8">
        <v>0.3</v>
      </c>
      <c r="M508" s="14">
        <v>0.5</v>
      </c>
      <c r="N508" s="8">
        <v>0.1</v>
      </c>
      <c r="O508" s="14">
        <v>0.3</v>
      </c>
      <c r="P508" s="8">
        <v>0.4</v>
      </c>
      <c r="Q508" s="14">
        <v>0.1</v>
      </c>
      <c r="R508" s="8">
        <v>264.45</v>
      </c>
      <c r="S508" s="14">
        <v>263.19</v>
      </c>
      <c r="T508" s="8">
        <v>265.52</v>
      </c>
      <c r="U508" s="14">
        <v>1.6</v>
      </c>
      <c r="V508" s="8">
        <v>1.62</v>
      </c>
      <c r="W508" s="14">
        <v>1.43</v>
      </c>
    </row>
    <row r="509" spans="2:23" x14ac:dyDescent="0.25">
      <c r="B509" s="16" t="s">
        <v>530</v>
      </c>
      <c r="C509" s="4">
        <v>0.2</v>
      </c>
      <c r="D509" s="8">
        <v>1.1000000000000001</v>
      </c>
      <c r="E509" s="14">
        <v>0.1</v>
      </c>
      <c r="F509" s="8">
        <v>0.1</v>
      </c>
      <c r="G509" s="14">
        <v>0.4</v>
      </c>
      <c r="H509" s="8">
        <v>0.2</v>
      </c>
      <c r="I509" s="14">
        <v>0</v>
      </c>
      <c r="J509" s="8">
        <v>0.5</v>
      </c>
      <c r="K509" s="14">
        <v>0.2</v>
      </c>
      <c r="L509" s="8">
        <v>0.1</v>
      </c>
      <c r="M509" s="14">
        <v>0.4</v>
      </c>
      <c r="N509" s="8">
        <v>0</v>
      </c>
      <c r="O509" s="14">
        <v>0.1</v>
      </c>
      <c r="P509" s="8">
        <v>0.4</v>
      </c>
      <c r="Q509" s="14">
        <v>0.1</v>
      </c>
      <c r="R509" s="8">
        <v>264.06</v>
      </c>
      <c r="S509" s="14">
        <v>263.37</v>
      </c>
      <c r="T509" s="8">
        <v>264.97000000000003</v>
      </c>
      <c r="U509" s="14">
        <v>1.6</v>
      </c>
      <c r="V509" s="8">
        <v>1.42</v>
      </c>
      <c r="W509" s="14">
        <v>1.32</v>
      </c>
    </row>
    <row r="510" spans="2:23" x14ac:dyDescent="0.25">
      <c r="B510" s="16" t="s">
        <v>531</v>
      </c>
      <c r="C510" s="4">
        <v>0.1</v>
      </c>
      <c r="D510" s="8">
        <v>1.2</v>
      </c>
      <c r="E510" s="14">
        <v>0.4</v>
      </c>
      <c r="F510" s="8">
        <v>0.1</v>
      </c>
      <c r="G510" s="14">
        <v>0.4</v>
      </c>
      <c r="H510" s="8">
        <v>0.1</v>
      </c>
      <c r="I510" s="14">
        <v>0.2</v>
      </c>
      <c r="J510" s="8">
        <v>0.4</v>
      </c>
      <c r="K510" s="14">
        <v>0.1</v>
      </c>
      <c r="L510" s="8">
        <v>0.3</v>
      </c>
      <c r="M510" s="14">
        <v>0.3</v>
      </c>
      <c r="N510" s="8">
        <v>0.1</v>
      </c>
      <c r="O510" s="14">
        <v>0.2</v>
      </c>
      <c r="P510" s="8">
        <v>0.2</v>
      </c>
      <c r="Q510" s="14">
        <v>0.3</v>
      </c>
      <c r="R510" s="8">
        <v>263.95</v>
      </c>
      <c r="S510" s="14">
        <v>263.69</v>
      </c>
      <c r="T510" s="8">
        <v>265.55</v>
      </c>
      <c r="U510" s="14">
        <v>1.67</v>
      </c>
      <c r="V510" s="8">
        <v>1.27</v>
      </c>
      <c r="W510" s="14">
        <v>1.65</v>
      </c>
    </row>
    <row r="511" spans="2:23" x14ac:dyDescent="0.25">
      <c r="B511" s="16" t="s">
        <v>532</v>
      </c>
      <c r="C511" s="4">
        <v>0.2</v>
      </c>
      <c r="D511" s="8">
        <v>1.3</v>
      </c>
      <c r="E511" s="14">
        <v>0.1</v>
      </c>
      <c r="F511" s="8">
        <v>0</v>
      </c>
      <c r="G511" s="14">
        <v>0.9</v>
      </c>
      <c r="H511" s="8">
        <v>0.2</v>
      </c>
      <c r="I511" s="14">
        <v>0.3</v>
      </c>
      <c r="J511" s="8">
        <v>0.7</v>
      </c>
      <c r="K511" s="14">
        <v>0.3</v>
      </c>
      <c r="L511" s="8">
        <v>0.3</v>
      </c>
      <c r="M511" s="14">
        <v>0.5</v>
      </c>
      <c r="N511" s="8">
        <v>0.3</v>
      </c>
      <c r="O511" s="14">
        <v>0.2</v>
      </c>
      <c r="P511" s="8">
        <v>0.4</v>
      </c>
      <c r="Q511" s="14">
        <v>0.2</v>
      </c>
      <c r="R511" s="8">
        <v>264.13</v>
      </c>
      <c r="S511" s="14">
        <v>263.52</v>
      </c>
      <c r="T511" s="8">
        <v>264.93</v>
      </c>
      <c r="U511" s="14">
        <v>1.7</v>
      </c>
      <c r="V511" s="8">
        <v>1.75</v>
      </c>
      <c r="W511" s="14">
        <v>1.83</v>
      </c>
    </row>
    <row r="512" spans="2:23" x14ac:dyDescent="0.25">
      <c r="B512" s="16" t="s">
        <v>533</v>
      </c>
      <c r="C512" s="4">
        <v>0.1</v>
      </c>
      <c r="D512" s="8">
        <v>0.9</v>
      </c>
      <c r="E512" s="14">
        <v>0.2</v>
      </c>
      <c r="F512" s="8">
        <v>0.2</v>
      </c>
      <c r="G512" s="14">
        <v>0.9</v>
      </c>
      <c r="H512" s="8">
        <v>0.1</v>
      </c>
      <c r="I512" s="14">
        <v>0.1</v>
      </c>
      <c r="J512" s="8">
        <v>0.7</v>
      </c>
      <c r="K512" s="14">
        <v>0.2</v>
      </c>
      <c r="L512" s="8">
        <v>0.1</v>
      </c>
      <c r="M512" s="14">
        <v>0.3</v>
      </c>
      <c r="N512" s="8">
        <v>0.1</v>
      </c>
      <c r="O512" s="14">
        <v>0.1</v>
      </c>
      <c r="P512" s="8">
        <v>0.4</v>
      </c>
      <c r="Q512" s="14">
        <v>0.1</v>
      </c>
      <c r="R512" s="8">
        <v>264.75</v>
      </c>
      <c r="S512" s="14">
        <v>263.33999999999997</v>
      </c>
      <c r="T512" s="8">
        <v>264.91000000000003</v>
      </c>
      <c r="U512" s="14">
        <v>1.69</v>
      </c>
      <c r="V512" s="8">
        <v>1.68</v>
      </c>
      <c r="W512" s="14">
        <v>1.87</v>
      </c>
    </row>
    <row r="513" spans="2:23" x14ac:dyDescent="0.25">
      <c r="B513" s="16" t="s">
        <v>534</v>
      </c>
      <c r="C513" s="4">
        <v>0.2</v>
      </c>
      <c r="D513" s="8">
        <v>1.2</v>
      </c>
      <c r="E513" s="14">
        <v>0.2</v>
      </c>
      <c r="F513" s="8">
        <v>0</v>
      </c>
      <c r="G513" s="14">
        <v>0.9</v>
      </c>
      <c r="H513" s="8">
        <v>0.2</v>
      </c>
      <c r="I513" s="14">
        <v>0.1</v>
      </c>
      <c r="J513" s="8">
        <v>0.7</v>
      </c>
      <c r="K513" s="14">
        <v>0</v>
      </c>
      <c r="L513" s="8">
        <v>0.1</v>
      </c>
      <c r="M513" s="14">
        <v>0.5</v>
      </c>
      <c r="N513" s="8">
        <v>0</v>
      </c>
      <c r="O513" s="14">
        <v>0.2</v>
      </c>
      <c r="P513" s="8">
        <v>0.3</v>
      </c>
      <c r="Q513" s="14">
        <v>0.1</v>
      </c>
      <c r="R513" s="8">
        <v>263.85000000000002</v>
      </c>
      <c r="S513" s="14">
        <v>263.39999999999998</v>
      </c>
      <c r="T513" s="8">
        <v>265.26</v>
      </c>
      <c r="U513" s="14">
        <v>1.91</v>
      </c>
      <c r="V513" s="8">
        <v>1.86</v>
      </c>
      <c r="W513" s="14">
        <v>1.53</v>
      </c>
    </row>
    <row r="514" spans="2:23" x14ac:dyDescent="0.25">
      <c r="B514" s="16" t="s">
        <v>535</v>
      </c>
      <c r="C514" s="4">
        <v>0.2</v>
      </c>
      <c r="D514" s="8">
        <v>1.2</v>
      </c>
      <c r="E514" s="14">
        <v>0.3</v>
      </c>
      <c r="F514" s="8">
        <v>0.1</v>
      </c>
      <c r="G514" s="14">
        <v>0.6</v>
      </c>
      <c r="H514" s="8">
        <v>0.2</v>
      </c>
      <c r="I514" s="14">
        <v>0.1</v>
      </c>
      <c r="J514" s="8">
        <v>0.6</v>
      </c>
      <c r="K514" s="14">
        <v>0.4</v>
      </c>
      <c r="L514" s="8">
        <v>0.1</v>
      </c>
      <c r="M514" s="14">
        <v>0.2</v>
      </c>
      <c r="N514" s="8">
        <v>0.6</v>
      </c>
      <c r="O514" s="14">
        <v>0.1</v>
      </c>
      <c r="P514" s="8">
        <v>0.1</v>
      </c>
      <c r="Q514" s="14">
        <v>0.2</v>
      </c>
      <c r="R514" s="8">
        <v>264.05</v>
      </c>
      <c r="S514" s="14">
        <v>264.04000000000002</v>
      </c>
      <c r="T514" s="8">
        <v>265.91000000000003</v>
      </c>
      <c r="U514" s="14">
        <v>1.92</v>
      </c>
      <c r="V514" s="8">
        <v>1.61</v>
      </c>
      <c r="W514" s="14">
        <v>1.74</v>
      </c>
    </row>
    <row r="515" spans="2:23" x14ac:dyDescent="0.25">
      <c r="B515" s="16" t="s">
        <v>536</v>
      </c>
      <c r="C515" s="4">
        <v>0.2</v>
      </c>
      <c r="D515" s="8">
        <v>0.9</v>
      </c>
      <c r="E515" s="14">
        <v>0.3</v>
      </c>
      <c r="F515" s="8">
        <v>0.1</v>
      </c>
      <c r="G515" s="14">
        <v>0.7</v>
      </c>
      <c r="H515" s="8">
        <v>0.1</v>
      </c>
      <c r="I515" s="14">
        <v>0.1</v>
      </c>
      <c r="J515" s="8">
        <v>0.7</v>
      </c>
      <c r="K515" s="14">
        <v>0.2</v>
      </c>
      <c r="L515" s="8">
        <v>0.1</v>
      </c>
      <c r="M515" s="14">
        <v>0.4</v>
      </c>
      <c r="N515" s="8">
        <v>0.4</v>
      </c>
      <c r="O515" s="14">
        <v>0.1</v>
      </c>
      <c r="P515" s="8">
        <v>0.4</v>
      </c>
      <c r="Q515" s="14">
        <v>0.3</v>
      </c>
      <c r="R515" s="8">
        <v>264.31</v>
      </c>
      <c r="S515" s="14">
        <v>263.58999999999997</v>
      </c>
      <c r="T515" s="8">
        <v>264.82</v>
      </c>
      <c r="U515" s="14">
        <v>1.63</v>
      </c>
      <c r="V515" s="8">
        <v>1.78</v>
      </c>
      <c r="W515" s="14">
        <v>2</v>
      </c>
    </row>
    <row r="516" spans="2:23" x14ac:dyDescent="0.25">
      <c r="B516" s="16" t="s">
        <v>537</v>
      </c>
      <c r="C516" s="4">
        <v>0.3</v>
      </c>
      <c r="D516" s="8">
        <v>1.2</v>
      </c>
      <c r="E516" s="14">
        <v>0.2</v>
      </c>
      <c r="F516" s="8">
        <v>0.2</v>
      </c>
      <c r="G516" s="14">
        <v>0.9</v>
      </c>
      <c r="H516" s="8">
        <v>0.2</v>
      </c>
      <c r="I516" s="14">
        <v>0.4</v>
      </c>
      <c r="J516" s="8">
        <v>0.5</v>
      </c>
      <c r="K516" s="14">
        <v>0.2</v>
      </c>
      <c r="L516" s="8">
        <v>0.4</v>
      </c>
      <c r="M516" s="14">
        <v>0.3</v>
      </c>
      <c r="N516" s="8">
        <v>0.4</v>
      </c>
      <c r="O516" s="14">
        <v>0.4</v>
      </c>
      <c r="P516" s="8">
        <v>0</v>
      </c>
      <c r="Q516" s="14">
        <v>0.2</v>
      </c>
      <c r="R516" s="8">
        <v>264.16000000000003</v>
      </c>
      <c r="S516" s="14">
        <v>263.75</v>
      </c>
      <c r="T516" s="8">
        <v>265.52999999999997</v>
      </c>
      <c r="U516" s="14">
        <v>1.83</v>
      </c>
      <c r="V516" s="8">
        <v>1.53</v>
      </c>
      <c r="W516" s="14">
        <v>1.74</v>
      </c>
    </row>
    <row r="517" spans="2:23" x14ac:dyDescent="0.25">
      <c r="B517" s="16" t="s">
        <v>538</v>
      </c>
      <c r="C517" s="4">
        <v>0.2</v>
      </c>
      <c r="D517" s="8">
        <v>1.2</v>
      </c>
      <c r="E517" s="14">
        <v>0.4</v>
      </c>
      <c r="F517" s="8">
        <v>0.1</v>
      </c>
      <c r="G517" s="14">
        <v>0.8</v>
      </c>
      <c r="H517" s="8">
        <v>0.1</v>
      </c>
      <c r="I517" s="14">
        <v>0.1</v>
      </c>
      <c r="J517" s="8">
        <v>0.5</v>
      </c>
      <c r="K517" s="14">
        <v>0.3</v>
      </c>
      <c r="L517" s="8">
        <v>0.1</v>
      </c>
      <c r="M517" s="14">
        <v>0.6</v>
      </c>
      <c r="N517" s="8">
        <v>0.3</v>
      </c>
      <c r="O517" s="14">
        <v>0.1</v>
      </c>
      <c r="P517" s="8">
        <v>0.4</v>
      </c>
      <c r="Q517" s="14">
        <v>0.4</v>
      </c>
      <c r="R517" s="8">
        <v>264.22000000000003</v>
      </c>
      <c r="S517" s="14">
        <v>263.48</v>
      </c>
      <c r="T517" s="8">
        <v>264.81</v>
      </c>
      <c r="U517" s="14">
        <v>1.73</v>
      </c>
      <c r="V517" s="8">
        <v>1.7</v>
      </c>
      <c r="W517" s="14">
        <v>1.83</v>
      </c>
    </row>
    <row r="518" spans="2:23" x14ac:dyDescent="0.25">
      <c r="B518" s="16" t="s">
        <v>539</v>
      </c>
      <c r="C518" s="4">
        <v>0.2</v>
      </c>
      <c r="D518" s="8">
        <v>1.2</v>
      </c>
      <c r="E518" s="14">
        <v>0.2</v>
      </c>
      <c r="F518" s="8">
        <v>0.1</v>
      </c>
      <c r="G518" s="14">
        <v>0.4</v>
      </c>
      <c r="H518" s="8">
        <v>0.2</v>
      </c>
      <c r="I518" s="14">
        <v>0.3</v>
      </c>
      <c r="J518" s="8">
        <v>0.6</v>
      </c>
      <c r="K518" s="14">
        <v>0.3</v>
      </c>
      <c r="L518" s="8">
        <v>0.4</v>
      </c>
      <c r="M518" s="14">
        <v>0.5</v>
      </c>
      <c r="N518" s="8">
        <v>0.2</v>
      </c>
      <c r="O518" s="14">
        <v>0.4</v>
      </c>
      <c r="P518" s="8">
        <v>0.3</v>
      </c>
      <c r="Q518" s="14">
        <v>0.4</v>
      </c>
      <c r="R518" s="8">
        <v>266.85000000000002</v>
      </c>
      <c r="S518" s="14">
        <v>265.69</v>
      </c>
      <c r="T518" s="8">
        <v>268.05</v>
      </c>
      <c r="U518" s="14">
        <v>1.7</v>
      </c>
      <c r="V518" s="8">
        <v>1.56</v>
      </c>
      <c r="W518" s="14">
        <v>1.53</v>
      </c>
    </row>
    <row r="519" spans="2:23" x14ac:dyDescent="0.25">
      <c r="B519" s="16" t="s">
        <v>540</v>
      </c>
      <c r="C519" s="4">
        <v>0.4</v>
      </c>
      <c r="D519" s="8">
        <v>1.1000000000000001</v>
      </c>
      <c r="E519" s="14">
        <v>0.1</v>
      </c>
      <c r="F519" s="8">
        <v>0.3</v>
      </c>
      <c r="G519" s="14">
        <v>0.6</v>
      </c>
      <c r="H519" s="8">
        <v>0.1</v>
      </c>
      <c r="I519" s="14">
        <v>0.3</v>
      </c>
      <c r="J519" s="8">
        <v>0.4</v>
      </c>
      <c r="K519" s="14">
        <v>0</v>
      </c>
      <c r="L519" s="8">
        <v>0.3</v>
      </c>
      <c r="M519" s="14">
        <v>0.3</v>
      </c>
      <c r="N519" s="8">
        <v>0.1</v>
      </c>
      <c r="O519" s="14">
        <v>0.3</v>
      </c>
      <c r="P519" s="8">
        <v>0.2</v>
      </c>
      <c r="Q519" s="14">
        <v>0.1</v>
      </c>
      <c r="R519" s="8">
        <v>264.86</v>
      </c>
      <c r="S519" s="14">
        <v>264.3</v>
      </c>
      <c r="T519" s="8">
        <v>265.95</v>
      </c>
      <c r="U519" s="14">
        <v>2</v>
      </c>
      <c r="V519" s="8">
        <v>1.89</v>
      </c>
      <c r="W519" s="14">
        <v>1.45</v>
      </c>
    </row>
    <row r="520" spans="2:23" x14ac:dyDescent="0.25">
      <c r="B520" s="16" t="s">
        <v>541</v>
      </c>
      <c r="C520" s="4">
        <v>0.3</v>
      </c>
      <c r="D520" s="8">
        <v>1</v>
      </c>
      <c r="E520" s="14">
        <v>0.4</v>
      </c>
      <c r="F520" s="8">
        <v>0.2</v>
      </c>
      <c r="G520" s="14">
        <v>0.6</v>
      </c>
      <c r="H520" s="8">
        <v>0.1</v>
      </c>
      <c r="I520" s="14">
        <v>0.3</v>
      </c>
      <c r="J520" s="8">
        <v>0.6</v>
      </c>
      <c r="K520" s="14">
        <v>0.1</v>
      </c>
      <c r="L520" s="8">
        <v>0.3</v>
      </c>
      <c r="M520" s="14">
        <v>0.5</v>
      </c>
      <c r="N520" s="8">
        <v>0.1</v>
      </c>
      <c r="O520" s="14">
        <v>0.2</v>
      </c>
      <c r="P520" s="8">
        <v>0.4</v>
      </c>
      <c r="Q520" s="14">
        <v>0.2</v>
      </c>
      <c r="R520" s="8">
        <v>264.19</v>
      </c>
      <c r="S520" s="14">
        <v>263.38</v>
      </c>
      <c r="T520" s="8">
        <v>265.26</v>
      </c>
      <c r="U520" s="14">
        <v>1.73</v>
      </c>
      <c r="V520" s="8">
        <v>1.8</v>
      </c>
      <c r="W520" s="14">
        <v>1.65</v>
      </c>
    </row>
    <row r="521" spans="2:23" x14ac:dyDescent="0.25">
      <c r="B521" s="16" t="s">
        <v>542</v>
      </c>
      <c r="C521" s="4">
        <v>0.2</v>
      </c>
      <c r="D521" s="8">
        <v>1.1000000000000001</v>
      </c>
      <c r="E521" s="14">
        <v>0.4</v>
      </c>
      <c r="F521" s="8">
        <v>0.1</v>
      </c>
      <c r="G521" s="14">
        <v>0.8</v>
      </c>
      <c r="H521" s="8">
        <v>0.2</v>
      </c>
      <c r="I521" s="14">
        <v>0.1</v>
      </c>
      <c r="J521" s="8">
        <v>0.7</v>
      </c>
      <c r="K521" s="14">
        <v>0.3</v>
      </c>
      <c r="L521" s="8">
        <v>0.1</v>
      </c>
      <c r="M521" s="14">
        <v>0.4</v>
      </c>
      <c r="N521" s="8">
        <v>0.4</v>
      </c>
      <c r="O521" s="14">
        <v>0.1</v>
      </c>
      <c r="P521" s="8">
        <v>0.3</v>
      </c>
      <c r="Q521" s="14">
        <v>0.4</v>
      </c>
      <c r="R521" s="8">
        <v>265.95999999999998</v>
      </c>
      <c r="S521" s="14">
        <v>264.68</v>
      </c>
      <c r="T521" s="8">
        <v>265.67</v>
      </c>
      <c r="U521" s="14">
        <v>1.73</v>
      </c>
      <c r="V521" s="8">
        <v>1.9</v>
      </c>
      <c r="W521" s="14">
        <v>2.0499999999999998</v>
      </c>
    </row>
    <row r="522" spans="2:23" x14ac:dyDescent="0.25">
      <c r="B522" s="16" t="s">
        <v>543</v>
      </c>
      <c r="C522" s="4">
        <v>0.2</v>
      </c>
      <c r="D522" s="8">
        <v>1.4</v>
      </c>
      <c r="E522" s="14">
        <v>0.2</v>
      </c>
      <c r="F522" s="8">
        <v>0.4</v>
      </c>
      <c r="G522" s="14">
        <v>0.9</v>
      </c>
      <c r="H522" s="8">
        <v>0.3</v>
      </c>
      <c r="I522" s="14">
        <v>0.3</v>
      </c>
      <c r="J522" s="8">
        <v>0.7</v>
      </c>
      <c r="K522" s="14">
        <v>0.1</v>
      </c>
      <c r="L522" s="8">
        <v>0.3</v>
      </c>
      <c r="M522" s="14">
        <v>0.5</v>
      </c>
      <c r="N522" s="8">
        <v>0.1</v>
      </c>
      <c r="O522" s="14">
        <v>0.4</v>
      </c>
      <c r="P522" s="8">
        <v>0.4</v>
      </c>
      <c r="Q522" s="14">
        <v>0.1</v>
      </c>
      <c r="R522" s="8">
        <v>266.25</v>
      </c>
      <c r="S522" s="14">
        <v>264.32</v>
      </c>
      <c r="T522" s="8">
        <v>266.12</v>
      </c>
      <c r="U522" s="14">
        <v>1.79</v>
      </c>
      <c r="V522" s="8">
        <v>1.79</v>
      </c>
      <c r="W522" s="14">
        <v>1.86</v>
      </c>
    </row>
    <row r="523" spans="2:23" x14ac:dyDescent="0.25">
      <c r="B523" s="16" t="s">
        <v>544</v>
      </c>
      <c r="C523" s="4">
        <v>0.4</v>
      </c>
      <c r="D523" s="8">
        <v>1</v>
      </c>
      <c r="E523" s="14">
        <v>0.5</v>
      </c>
      <c r="F523" s="8">
        <v>0.2</v>
      </c>
      <c r="G523" s="14">
        <v>0.6</v>
      </c>
      <c r="H523" s="8">
        <v>0.3</v>
      </c>
      <c r="I523" s="14">
        <v>0.3</v>
      </c>
      <c r="J523" s="8">
        <v>0.6</v>
      </c>
      <c r="K523" s="14">
        <v>0.2</v>
      </c>
      <c r="L523" s="8">
        <v>0.2</v>
      </c>
      <c r="M523" s="14">
        <v>0.6</v>
      </c>
      <c r="N523" s="8">
        <v>0.3</v>
      </c>
      <c r="O523" s="14">
        <v>0.1</v>
      </c>
      <c r="P523" s="8">
        <v>0.4</v>
      </c>
      <c r="Q523" s="14">
        <v>0.4</v>
      </c>
      <c r="R523" s="8">
        <v>264.81</v>
      </c>
      <c r="S523" s="14">
        <v>264.22000000000003</v>
      </c>
      <c r="T523" s="8">
        <v>266.13</v>
      </c>
      <c r="U523" s="14">
        <v>1.9</v>
      </c>
      <c r="V523" s="8">
        <v>1.72</v>
      </c>
      <c r="W523" s="14">
        <v>1.57</v>
      </c>
    </row>
    <row r="524" spans="2:23" x14ac:dyDescent="0.25">
      <c r="B524" s="16" t="s">
        <v>545</v>
      </c>
      <c r="C524" s="4">
        <v>0.2</v>
      </c>
      <c r="D524" s="8">
        <v>1.1000000000000001</v>
      </c>
      <c r="E524" s="14">
        <v>0.1</v>
      </c>
      <c r="F524" s="8">
        <v>0.2</v>
      </c>
      <c r="G524" s="14">
        <v>0.8</v>
      </c>
      <c r="H524" s="8">
        <v>0.2</v>
      </c>
      <c r="I524" s="14">
        <v>0.3</v>
      </c>
      <c r="J524" s="8">
        <v>0.8</v>
      </c>
      <c r="K524" s="14">
        <v>0.1</v>
      </c>
      <c r="L524" s="8">
        <v>0.2</v>
      </c>
      <c r="M524" s="14">
        <v>0.5</v>
      </c>
      <c r="N524" s="8">
        <v>0.1</v>
      </c>
      <c r="O524" s="14">
        <v>0.3</v>
      </c>
      <c r="P524" s="8">
        <v>0.5</v>
      </c>
      <c r="Q524" s="14">
        <v>0.1</v>
      </c>
      <c r="R524" s="8">
        <v>264.93</v>
      </c>
      <c r="S524" s="14">
        <v>264.08999999999997</v>
      </c>
      <c r="T524" s="8">
        <v>266.10000000000002</v>
      </c>
      <c r="U524" s="14">
        <v>1.83</v>
      </c>
      <c r="V524" s="8">
        <v>1.79</v>
      </c>
      <c r="W524" s="14">
        <v>1.52</v>
      </c>
    </row>
    <row r="525" spans="2:23" x14ac:dyDescent="0.25">
      <c r="B525" s="16" t="s">
        <v>546</v>
      </c>
      <c r="C525" s="4">
        <v>0.3</v>
      </c>
      <c r="D525" s="8">
        <v>1.4</v>
      </c>
      <c r="E525" s="14">
        <v>0.3</v>
      </c>
      <c r="F525" s="8">
        <v>0.1</v>
      </c>
      <c r="G525" s="14">
        <v>0.5</v>
      </c>
      <c r="H525" s="8">
        <v>0</v>
      </c>
      <c r="I525" s="14">
        <v>0.1</v>
      </c>
      <c r="J525" s="8">
        <v>0.4</v>
      </c>
      <c r="K525" s="14">
        <v>0.2</v>
      </c>
      <c r="L525" s="8">
        <v>0.1</v>
      </c>
      <c r="M525" s="14">
        <v>0.3</v>
      </c>
      <c r="N525" s="8">
        <v>0.3</v>
      </c>
      <c r="O525" s="14">
        <v>0.1</v>
      </c>
      <c r="P525" s="8">
        <v>0.1</v>
      </c>
      <c r="Q525" s="14">
        <v>0.4</v>
      </c>
      <c r="R525" s="8">
        <v>265.27999999999997</v>
      </c>
      <c r="S525" s="14">
        <v>264.24</v>
      </c>
      <c r="T525" s="8">
        <v>266.14999999999998</v>
      </c>
      <c r="U525" s="14">
        <v>1.81</v>
      </c>
      <c r="V525" s="8">
        <v>1.89</v>
      </c>
      <c r="W525" s="14">
        <v>1.6</v>
      </c>
    </row>
    <row r="526" spans="2:23" x14ac:dyDescent="0.25">
      <c r="B526" s="16" t="s">
        <v>547</v>
      </c>
      <c r="C526" s="4">
        <v>0.2</v>
      </c>
      <c r="D526" s="8">
        <v>1.3</v>
      </c>
      <c r="E526" s="14">
        <v>0.4</v>
      </c>
      <c r="F526" s="8">
        <v>0.1</v>
      </c>
      <c r="G526" s="14">
        <v>0.5</v>
      </c>
      <c r="H526" s="8">
        <v>0.1</v>
      </c>
      <c r="I526" s="14">
        <v>0.1</v>
      </c>
      <c r="J526" s="8">
        <v>0.4</v>
      </c>
      <c r="K526" s="14">
        <v>0.1</v>
      </c>
      <c r="L526" s="8">
        <v>0.2</v>
      </c>
      <c r="M526" s="14">
        <v>0.3</v>
      </c>
      <c r="N526" s="8">
        <v>0.2</v>
      </c>
      <c r="O526" s="14">
        <v>0.2</v>
      </c>
      <c r="P526" s="8">
        <v>0.2</v>
      </c>
      <c r="Q526" s="14">
        <v>0.3</v>
      </c>
      <c r="R526" s="8">
        <v>265.38</v>
      </c>
      <c r="S526" s="14">
        <v>264.25</v>
      </c>
      <c r="T526" s="8">
        <v>265.73</v>
      </c>
      <c r="U526" s="14">
        <v>1.78</v>
      </c>
      <c r="V526" s="8">
        <v>1.7</v>
      </c>
      <c r="W526" s="14">
        <v>1.83</v>
      </c>
    </row>
    <row r="527" spans="2:23" x14ac:dyDescent="0.25">
      <c r="B527" s="16" t="s">
        <v>548</v>
      </c>
      <c r="C527" s="4">
        <v>0.3</v>
      </c>
      <c r="D527" s="8">
        <v>1.5</v>
      </c>
      <c r="E527" s="14">
        <v>0.2</v>
      </c>
      <c r="F527" s="8">
        <v>0.3</v>
      </c>
      <c r="G527" s="14">
        <v>0.9</v>
      </c>
      <c r="H527" s="8">
        <v>0.3</v>
      </c>
      <c r="I527" s="14">
        <v>0.3</v>
      </c>
      <c r="J527" s="8">
        <v>0.8</v>
      </c>
      <c r="K527" s="14">
        <v>0.1</v>
      </c>
      <c r="L527" s="8">
        <v>0.4</v>
      </c>
      <c r="M527" s="14">
        <v>0.6</v>
      </c>
      <c r="N527" s="8">
        <v>0.1</v>
      </c>
      <c r="O527" s="14">
        <v>0.3</v>
      </c>
      <c r="P527" s="8">
        <v>0.4</v>
      </c>
      <c r="Q527" s="14">
        <v>0.1</v>
      </c>
      <c r="R527" s="8">
        <v>266.11</v>
      </c>
      <c r="S527" s="14">
        <v>264.37</v>
      </c>
      <c r="T527" s="8">
        <v>266.63</v>
      </c>
      <c r="U527" s="14">
        <v>1.91</v>
      </c>
      <c r="V527" s="8">
        <v>1.83</v>
      </c>
      <c r="W527" s="14">
        <v>1.7</v>
      </c>
    </row>
    <row r="528" spans="2:23" x14ac:dyDescent="0.25">
      <c r="B528" s="16" t="s">
        <v>549</v>
      </c>
      <c r="C528" s="4">
        <v>0.2</v>
      </c>
      <c r="D528" s="8">
        <v>1</v>
      </c>
      <c r="E528" s="14">
        <v>0.3</v>
      </c>
      <c r="F528" s="8">
        <v>0.4</v>
      </c>
      <c r="G528" s="14">
        <v>0.7</v>
      </c>
      <c r="H528" s="8">
        <v>0.2</v>
      </c>
      <c r="I528" s="14">
        <v>0.3</v>
      </c>
      <c r="J528" s="8">
        <v>0.6</v>
      </c>
      <c r="K528" s="14">
        <v>0.1</v>
      </c>
      <c r="L528" s="8">
        <v>0.1</v>
      </c>
      <c r="M528" s="14">
        <v>0.4</v>
      </c>
      <c r="N528" s="8">
        <v>0</v>
      </c>
      <c r="O528" s="14">
        <v>0.2</v>
      </c>
      <c r="P528" s="8">
        <v>0.3</v>
      </c>
      <c r="Q528" s="14">
        <v>0</v>
      </c>
      <c r="R528" s="8">
        <v>266.43</v>
      </c>
      <c r="S528" s="14">
        <v>264.32</v>
      </c>
      <c r="T528" s="8">
        <v>266.74</v>
      </c>
      <c r="U528" s="14">
        <v>1.74</v>
      </c>
      <c r="V528" s="8">
        <v>1.77</v>
      </c>
      <c r="W528" s="14">
        <v>1.75</v>
      </c>
    </row>
    <row r="529" spans="2:23" x14ac:dyDescent="0.25">
      <c r="B529" s="16" t="s">
        <v>550</v>
      </c>
      <c r="C529" s="4">
        <v>0.4</v>
      </c>
      <c r="D529" s="8">
        <v>1.1000000000000001</v>
      </c>
      <c r="E529" s="14">
        <v>0.4</v>
      </c>
      <c r="F529" s="8">
        <v>0.2</v>
      </c>
      <c r="G529" s="14">
        <v>0.5</v>
      </c>
      <c r="H529" s="8">
        <v>0.1</v>
      </c>
      <c r="I529" s="14">
        <v>0.4</v>
      </c>
      <c r="J529" s="8">
        <v>0.4</v>
      </c>
      <c r="K529" s="14">
        <v>0.1</v>
      </c>
      <c r="L529" s="8">
        <v>0.4</v>
      </c>
      <c r="M529" s="14">
        <v>0.4</v>
      </c>
      <c r="N529" s="8">
        <v>0.1</v>
      </c>
      <c r="O529" s="14">
        <v>0.4</v>
      </c>
      <c r="P529" s="8">
        <v>0.2</v>
      </c>
      <c r="Q529" s="14">
        <v>0.1</v>
      </c>
      <c r="R529" s="8">
        <v>266.11</v>
      </c>
      <c r="S529" s="14">
        <v>265.5</v>
      </c>
      <c r="T529" s="8">
        <v>267.07</v>
      </c>
      <c r="U529" s="14">
        <v>1.89</v>
      </c>
      <c r="V529" s="8">
        <v>1.38</v>
      </c>
      <c r="W529" s="14">
        <v>1.7</v>
      </c>
    </row>
    <row r="530" spans="2:23" x14ac:dyDescent="0.25">
      <c r="B530" s="16" t="s">
        <v>551</v>
      </c>
      <c r="C530" s="4">
        <v>0.3</v>
      </c>
      <c r="D530" s="8">
        <v>1.1000000000000001</v>
      </c>
      <c r="E530" s="14">
        <v>0.4</v>
      </c>
      <c r="F530" s="8">
        <v>0.4</v>
      </c>
      <c r="G530" s="14">
        <v>0.7</v>
      </c>
      <c r="H530" s="8">
        <v>0.1</v>
      </c>
      <c r="I530" s="14">
        <v>0.4</v>
      </c>
      <c r="J530" s="8">
        <v>0.7</v>
      </c>
      <c r="K530" s="14">
        <v>0.2</v>
      </c>
      <c r="L530" s="8">
        <v>0.3</v>
      </c>
      <c r="M530" s="14">
        <v>0.4</v>
      </c>
      <c r="N530" s="8">
        <v>0.3</v>
      </c>
      <c r="O530" s="14">
        <v>0.4</v>
      </c>
      <c r="P530" s="8">
        <v>0.4</v>
      </c>
      <c r="Q530" s="14">
        <v>0.3</v>
      </c>
      <c r="R530" s="8">
        <v>266.5</v>
      </c>
      <c r="S530" s="14">
        <v>264.64</v>
      </c>
      <c r="T530" s="8">
        <v>267.01</v>
      </c>
      <c r="U530" s="14">
        <v>1.71</v>
      </c>
      <c r="V530" s="8">
        <v>1.82</v>
      </c>
      <c r="W530" s="14">
        <v>1.65</v>
      </c>
    </row>
    <row r="531" spans="2:23" x14ac:dyDescent="0.25">
      <c r="B531" s="16" t="s">
        <v>552</v>
      </c>
      <c r="C531" s="4">
        <v>0.2</v>
      </c>
      <c r="D531" s="8">
        <v>0.6</v>
      </c>
      <c r="E531" s="14">
        <v>0.4</v>
      </c>
      <c r="F531" s="8">
        <v>0.1</v>
      </c>
      <c r="G531" s="14">
        <v>0.8</v>
      </c>
      <c r="H531" s="8">
        <v>0.2</v>
      </c>
      <c r="I531" s="14">
        <v>0.1</v>
      </c>
      <c r="J531" s="8">
        <v>0.6</v>
      </c>
      <c r="K531" s="14">
        <v>0.2</v>
      </c>
      <c r="L531" s="8">
        <v>0.1</v>
      </c>
      <c r="M531" s="14">
        <v>0.5</v>
      </c>
      <c r="N531" s="8">
        <v>0.2</v>
      </c>
      <c r="O531" s="14">
        <v>0.1</v>
      </c>
      <c r="P531" s="8">
        <v>0.4</v>
      </c>
      <c r="Q531" s="14">
        <v>0.1</v>
      </c>
      <c r="R531" s="8">
        <v>266.66000000000003</v>
      </c>
      <c r="S531" s="14">
        <v>265.27</v>
      </c>
      <c r="T531" s="8">
        <v>266.74</v>
      </c>
      <c r="U531" s="14">
        <v>1.62</v>
      </c>
      <c r="V531" s="8">
        <v>1.38</v>
      </c>
      <c r="W531" s="14">
        <v>1.53</v>
      </c>
    </row>
    <row r="532" spans="2:23" x14ac:dyDescent="0.25">
      <c r="B532" s="16" t="s">
        <v>553</v>
      </c>
      <c r="C532" s="4">
        <v>0.2</v>
      </c>
      <c r="D532" s="8">
        <v>0.7</v>
      </c>
      <c r="E532" s="14">
        <v>0.4</v>
      </c>
      <c r="F532" s="8">
        <v>0.1</v>
      </c>
      <c r="G532" s="14">
        <v>0.8</v>
      </c>
      <c r="H532" s="8">
        <v>0.2</v>
      </c>
      <c r="I532" s="14">
        <v>0.1</v>
      </c>
      <c r="J532" s="8">
        <v>0.8</v>
      </c>
      <c r="K532" s="14">
        <v>0.1</v>
      </c>
      <c r="L532" s="8">
        <v>0.2</v>
      </c>
      <c r="M532" s="14">
        <v>0.4</v>
      </c>
      <c r="N532" s="8">
        <v>0.1</v>
      </c>
      <c r="O532" s="14">
        <v>0.1</v>
      </c>
      <c r="P532" s="8">
        <v>0.4</v>
      </c>
      <c r="Q532" s="14">
        <v>0.1</v>
      </c>
      <c r="R532" s="8">
        <v>266.72000000000003</v>
      </c>
      <c r="S532" s="14">
        <v>265.39</v>
      </c>
      <c r="T532" s="8">
        <v>266.83</v>
      </c>
      <c r="U532" s="14">
        <v>1.66</v>
      </c>
      <c r="V532" s="8">
        <v>1.46</v>
      </c>
      <c r="W532" s="14">
        <v>1.69</v>
      </c>
    </row>
    <row r="533" spans="2:23" x14ac:dyDescent="0.25">
      <c r="B533" s="16" t="s">
        <v>554</v>
      </c>
      <c r="C533" s="4">
        <v>0.3</v>
      </c>
      <c r="D533" s="8">
        <v>0.7</v>
      </c>
      <c r="E533" s="14">
        <v>0.3</v>
      </c>
      <c r="F533" s="8">
        <v>0.1</v>
      </c>
      <c r="G533" s="14">
        <v>0.7</v>
      </c>
      <c r="H533" s="8">
        <v>0.2</v>
      </c>
      <c r="I533" s="14">
        <v>0.1</v>
      </c>
      <c r="J533" s="8">
        <v>0.6</v>
      </c>
      <c r="K533" s="14">
        <v>0.2</v>
      </c>
      <c r="L533" s="8">
        <v>0.1</v>
      </c>
      <c r="M533" s="14">
        <v>0.5</v>
      </c>
      <c r="N533" s="8">
        <v>0.1</v>
      </c>
      <c r="O533" s="14">
        <v>0.1</v>
      </c>
      <c r="P533" s="8">
        <v>0.4</v>
      </c>
      <c r="Q533" s="14">
        <v>0.1</v>
      </c>
      <c r="R533" s="8">
        <v>265.58999999999997</v>
      </c>
      <c r="S533" s="14">
        <v>264.97000000000003</v>
      </c>
      <c r="T533" s="8">
        <v>266.69</v>
      </c>
      <c r="U533" s="14">
        <v>1.57</v>
      </c>
      <c r="V533" s="8">
        <v>1.6</v>
      </c>
      <c r="W533" s="14">
        <v>1.62</v>
      </c>
    </row>
    <row r="534" spans="2:23" x14ac:dyDescent="0.25">
      <c r="B534" s="16" t="s">
        <v>555</v>
      </c>
      <c r="C534" s="4">
        <v>0.2</v>
      </c>
      <c r="D534" s="8">
        <v>0.7</v>
      </c>
      <c r="E534" s="14">
        <v>0.3</v>
      </c>
      <c r="F534" s="8">
        <v>0.1</v>
      </c>
      <c r="G534" s="14">
        <v>0.8</v>
      </c>
      <c r="H534" s="8">
        <v>0.2</v>
      </c>
      <c r="I534" s="14">
        <v>0.1</v>
      </c>
      <c r="J534" s="8">
        <v>0.6</v>
      </c>
      <c r="K534" s="14">
        <v>0.2</v>
      </c>
      <c r="L534" s="8">
        <v>0.1</v>
      </c>
      <c r="M534" s="14">
        <v>0.5</v>
      </c>
      <c r="N534" s="8">
        <v>0.1</v>
      </c>
      <c r="O534" s="14">
        <v>0.1</v>
      </c>
      <c r="P534" s="8">
        <v>0.5</v>
      </c>
      <c r="Q534" s="14">
        <v>0.1</v>
      </c>
      <c r="R534" s="8">
        <v>266.64999999999998</v>
      </c>
      <c r="S534" s="14">
        <v>264.97000000000003</v>
      </c>
      <c r="T534" s="8">
        <v>267.14</v>
      </c>
      <c r="U534" s="14">
        <v>1.7</v>
      </c>
      <c r="V534" s="8">
        <v>1.76</v>
      </c>
      <c r="W534" s="14">
        <v>1.28</v>
      </c>
    </row>
    <row r="535" spans="2:23" x14ac:dyDescent="0.25">
      <c r="B535" s="16" t="s">
        <v>556</v>
      </c>
      <c r="C535" s="4">
        <v>0.3</v>
      </c>
      <c r="D535" s="8">
        <v>1</v>
      </c>
      <c r="E535" s="14">
        <v>0.7</v>
      </c>
      <c r="F535" s="8">
        <v>0.2</v>
      </c>
      <c r="G535" s="14">
        <v>0.4</v>
      </c>
      <c r="H535" s="8">
        <v>0.2</v>
      </c>
      <c r="I535" s="14">
        <v>0.2</v>
      </c>
      <c r="J535" s="8">
        <v>0.3</v>
      </c>
      <c r="K535" s="14">
        <v>0.3</v>
      </c>
      <c r="L535" s="8">
        <v>0.3</v>
      </c>
      <c r="M535" s="14">
        <v>0.3</v>
      </c>
      <c r="N535" s="8">
        <v>0.4</v>
      </c>
      <c r="O535" s="14">
        <v>0.2</v>
      </c>
      <c r="P535" s="8">
        <v>0.1</v>
      </c>
      <c r="Q535" s="14">
        <v>0.3</v>
      </c>
      <c r="R535" s="8">
        <v>265.75</v>
      </c>
      <c r="S535" s="14">
        <v>265.18</v>
      </c>
      <c r="T535" s="8">
        <v>266.88</v>
      </c>
      <c r="U535" s="14">
        <v>1.6</v>
      </c>
      <c r="V535" s="8">
        <v>1.55</v>
      </c>
      <c r="W535" s="14">
        <v>1.59</v>
      </c>
    </row>
    <row r="536" spans="2:23" x14ac:dyDescent="0.25">
      <c r="B536" s="16" t="s">
        <v>557</v>
      </c>
      <c r="C536" s="4">
        <v>0.2</v>
      </c>
      <c r="D536" s="8">
        <v>0.9</v>
      </c>
      <c r="E536" s="14">
        <v>0.4</v>
      </c>
      <c r="F536" s="8">
        <v>0.3</v>
      </c>
      <c r="G536" s="14">
        <v>0.8</v>
      </c>
      <c r="H536" s="8">
        <v>0.1</v>
      </c>
      <c r="I536" s="14">
        <v>0.3</v>
      </c>
      <c r="J536" s="8">
        <v>0.7</v>
      </c>
      <c r="K536" s="14">
        <v>0.1</v>
      </c>
      <c r="L536" s="8">
        <v>0.3</v>
      </c>
      <c r="M536" s="14">
        <v>0.5</v>
      </c>
      <c r="N536" s="8">
        <v>0.2</v>
      </c>
      <c r="O536" s="14">
        <v>0.4</v>
      </c>
      <c r="P536" s="8">
        <v>0.3</v>
      </c>
      <c r="Q536" s="14">
        <v>0.3</v>
      </c>
      <c r="R536" s="8">
        <v>266.36</v>
      </c>
      <c r="S536" s="14">
        <v>264.72000000000003</v>
      </c>
      <c r="T536" s="8">
        <v>266.67</v>
      </c>
      <c r="U536" s="14">
        <v>1.57</v>
      </c>
      <c r="V536" s="8">
        <v>1.5</v>
      </c>
      <c r="W536" s="14">
        <v>1.66</v>
      </c>
    </row>
    <row r="537" spans="2:23" x14ac:dyDescent="0.25">
      <c r="B537" s="16" t="s">
        <v>558</v>
      </c>
      <c r="C537" s="4">
        <v>0.2</v>
      </c>
      <c r="D537" s="8">
        <v>0.9</v>
      </c>
      <c r="E537" s="14">
        <v>0.6</v>
      </c>
      <c r="F537" s="8">
        <v>0.2</v>
      </c>
      <c r="G537" s="14">
        <v>0.4</v>
      </c>
      <c r="H537" s="8">
        <v>0.1</v>
      </c>
      <c r="I537" s="14">
        <v>0.3</v>
      </c>
      <c r="J537" s="8">
        <v>0.4</v>
      </c>
      <c r="K537" s="14">
        <v>0.3</v>
      </c>
      <c r="L537" s="8">
        <v>0.4</v>
      </c>
      <c r="M537" s="14">
        <v>0.3</v>
      </c>
      <c r="N537" s="8">
        <v>0.2</v>
      </c>
      <c r="O537" s="14">
        <v>0.4</v>
      </c>
      <c r="P537" s="8">
        <v>0.2</v>
      </c>
      <c r="Q537" s="14">
        <v>0.1</v>
      </c>
      <c r="R537" s="8">
        <v>266.2</v>
      </c>
      <c r="S537" s="14">
        <v>265.79000000000002</v>
      </c>
      <c r="T537" s="8">
        <v>267.58</v>
      </c>
      <c r="U537" s="14">
        <v>1.73</v>
      </c>
      <c r="V537" s="8">
        <v>1.6</v>
      </c>
      <c r="W537" s="14">
        <v>1.46</v>
      </c>
    </row>
    <row r="538" spans="2:23" x14ac:dyDescent="0.25">
      <c r="B538" s="16" t="s">
        <v>559</v>
      </c>
      <c r="C538" s="4">
        <v>0.2</v>
      </c>
      <c r="D538" s="8">
        <v>0.6</v>
      </c>
      <c r="E538" s="14">
        <v>0.7</v>
      </c>
      <c r="F538" s="8">
        <v>0.1</v>
      </c>
      <c r="G538" s="14">
        <v>0.7</v>
      </c>
      <c r="H538" s="8">
        <v>0.2</v>
      </c>
      <c r="I538" s="14">
        <v>0.1</v>
      </c>
      <c r="J538" s="8">
        <v>0.7</v>
      </c>
      <c r="K538" s="14">
        <v>0.2</v>
      </c>
      <c r="L538" s="8">
        <v>0.2</v>
      </c>
      <c r="M538" s="14">
        <v>0.6</v>
      </c>
      <c r="N538" s="8">
        <v>0.3</v>
      </c>
      <c r="O538" s="14">
        <v>0.1</v>
      </c>
      <c r="P538" s="8">
        <v>0.4</v>
      </c>
      <c r="Q538" s="14">
        <v>0.3</v>
      </c>
      <c r="R538" s="8">
        <v>266.2</v>
      </c>
      <c r="S538" s="14">
        <v>265.14</v>
      </c>
      <c r="T538" s="8">
        <v>266.38</v>
      </c>
      <c r="U538" s="14">
        <v>1.54</v>
      </c>
      <c r="V538" s="8">
        <v>1.23</v>
      </c>
      <c r="W538" s="14">
        <v>1.54</v>
      </c>
    </row>
    <row r="539" spans="2:23" x14ac:dyDescent="0.25">
      <c r="B539" s="16" t="s">
        <v>560</v>
      </c>
      <c r="C539" s="4">
        <v>0.2</v>
      </c>
      <c r="D539" s="8">
        <v>0.8</v>
      </c>
      <c r="E539" s="14">
        <v>0.5</v>
      </c>
      <c r="F539" s="8">
        <v>0.2</v>
      </c>
      <c r="G539" s="14">
        <v>0.6</v>
      </c>
      <c r="H539" s="8">
        <v>0.1</v>
      </c>
      <c r="I539" s="14">
        <v>0.2</v>
      </c>
      <c r="J539" s="8">
        <v>0.5</v>
      </c>
      <c r="K539" s="14">
        <v>0.2</v>
      </c>
      <c r="L539" s="8">
        <v>0.4</v>
      </c>
      <c r="M539" s="14">
        <v>0.5</v>
      </c>
      <c r="N539" s="8">
        <v>0.3</v>
      </c>
      <c r="O539" s="14">
        <v>0.3</v>
      </c>
      <c r="P539" s="8">
        <v>0.3</v>
      </c>
      <c r="Q539" s="14">
        <v>0.3</v>
      </c>
      <c r="R539" s="8">
        <v>266.85000000000002</v>
      </c>
      <c r="S539" s="14">
        <v>264.77</v>
      </c>
      <c r="T539" s="8">
        <v>267.2</v>
      </c>
      <c r="U539" s="14">
        <v>1.63</v>
      </c>
      <c r="V539" s="8">
        <v>1.79</v>
      </c>
      <c r="W539" s="14">
        <v>1.4</v>
      </c>
    </row>
    <row r="540" spans="2:23" x14ac:dyDescent="0.25">
      <c r="B540" s="16" t="s">
        <v>561</v>
      </c>
      <c r="C540" s="4">
        <v>0.2</v>
      </c>
      <c r="D540" s="8">
        <v>0.8</v>
      </c>
      <c r="E540" s="14">
        <v>0.6</v>
      </c>
      <c r="F540" s="8">
        <v>0.1</v>
      </c>
      <c r="G540" s="14">
        <v>0.4</v>
      </c>
      <c r="H540" s="8">
        <v>0.2</v>
      </c>
      <c r="I540" s="14">
        <v>0.2</v>
      </c>
      <c r="J540" s="8">
        <v>0.3</v>
      </c>
      <c r="K540" s="14">
        <v>0.2</v>
      </c>
      <c r="L540" s="8">
        <v>0.3</v>
      </c>
      <c r="M540" s="14">
        <v>0.3</v>
      </c>
      <c r="N540" s="8">
        <v>0.3</v>
      </c>
      <c r="O540" s="14">
        <v>0.3</v>
      </c>
      <c r="P540" s="8">
        <v>0.1</v>
      </c>
      <c r="Q540" s="14">
        <v>0.4</v>
      </c>
      <c r="R540" s="8">
        <v>266.35000000000002</v>
      </c>
      <c r="S540" s="14">
        <v>265.08999999999997</v>
      </c>
      <c r="T540" s="8">
        <v>266.44</v>
      </c>
      <c r="U540" s="14">
        <v>1.5</v>
      </c>
      <c r="V540" s="8">
        <v>1.27</v>
      </c>
      <c r="W540" s="14">
        <v>1.45</v>
      </c>
    </row>
    <row r="541" spans="2:23" x14ac:dyDescent="0.25">
      <c r="B541" s="16" t="s">
        <v>562</v>
      </c>
      <c r="C541" s="4">
        <v>0</v>
      </c>
      <c r="D541" s="8">
        <v>1.7</v>
      </c>
      <c r="E541" s="14">
        <v>0.7</v>
      </c>
      <c r="F541" s="8">
        <v>0.1</v>
      </c>
      <c r="G541" s="14">
        <v>0.2</v>
      </c>
      <c r="H541" s="8">
        <v>0.2</v>
      </c>
      <c r="I541" s="14">
        <v>0</v>
      </c>
      <c r="J541" s="8">
        <v>0</v>
      </c>
      <c r="K541" s="14">
        <v>0</v>
      </c>
      <c r="L541" s="8">
        <v>0</v>
      </c>
      <c r="M541" s="14">
        <v>0</v>
      </c>
      <c r="N541" s="8">
        <v>0</v>
      </c>
      <c r="O541" s="14">
        <v>0</v>
      </c>
      <c r="P541" s="8">
        <v>0</v>
      </c>
      <c r="Q541" s="14">
        <v>0</v>
      </c>
      <c r="R541" s="8">
        <v>269.92</v>
      </c>
      <c r="S541" s="14">
        <v>267.99</v>
      </c>
      <c r="T541" s="8">
        <v>269.73</v>
      </c>
      <c r="U541" s="14">
        <v>1.7</v>
      </c>
      <c r="V541" s="8">
        <v>1.71</v>
      </c>
      <c r="W541" s="14">
        <v>1.8</v>
      </c>
    </row>
    <row r="542" spans="2:23" x14ac:dyDescent="0.25">
      <c r="B542" s="16" t="s">
        <v>563</v>
      </c>
      <c r="C542" s="4">
        <v>0.1</v>
      </c>
      <c r="D542" s="8">
        <v>1.7</v>
      </c>
      <c r="E542" s="14">
        <v>0.7</v>
      </c>
      <c r="F542" s="8">
        <v>0.1</v>
      </c>
      <c r="G542" s="14">
        <v>0.1</v>
      </c>
      <c r="H542" s="8">
        <v>0.2</v>
      </c>
      <c r="I542" s="14">
        <v>0</v>
      </c>
      <c r="J542" s="8">
        <v>0</v>
      </c>
      <c r="K542" s="14">
        <v>0.1</v>
      </c>
      <c r="L542" s="8">
        <v>0</v>
      </c>
      <c r="M542" s="14">
        <v>0</v>
      </c>
      <c r="N542" s="8">
        <v>0.1</v>
      </c>
      <c r="O542" s="14">
        <v>0</v>
      </c>
      <c r="P542" s="8">
        <v>0</v>
      </c>
      <c r="Q542" s="14">
        <v>0</v>
      </c>
      <c r="R542" s="8">
        <v>270.16000000000003</v>
      </c>
      <c r="S542" s="14">
        <v>268.14</v>
      </c>
      <c r="T542" s="8">
        <v>269.70999999999998</v>
      </c>
      <c r="U542" s="14">
        <v>1.67</v>
      </c>
      <c r="V542" s="8">
        <v>1.65</v>
      </c>
      <c r="W542" s="14">
        <v>1.56</v>
      </c>
    </row>
    <row r="543" spans="2:23" x14ac:dyDescent="0.25">
      <c r="B543" s="16" t="s">
        <v>564</v>
      </c>
      <c r="C543" s="4">
        <v>0.1</v>
      </c>
      <c r="D543" s="8">
        <v>3.2</v>
      </c>
      <c r="E543" s="14">
        <v>0.4</v>
      </c>
      <c r="F543" s="8">
        <v>0</v>
      </c>
      <c r="G543" s="14">
        <v>0.3</v>
      </c>
      <c r="H543" s="8">
        <v>0.2</v>
      </c>
      <c r="I543" s="14">
        <v>0</v>
      </c>
      <c r="J543" s="8">
        <v>0.1</v>
      </c>
      <c r="K543" s="14">
        <v>0.1</v>
      </c>
      <c r="L543" s="8">
        <v>0</v>
      </c>
      <c r="M543" s="14">
        <v>0.1</v>
      </c>
      <c r="N543" s="8">
        <v>0</v>
      </c>
      <c r="O543" s="14">
        <v>0</v>
      </c>
      <c r="P543" s="8">
        <v>0.1</v>
      </c>
      <c r="Q543" s="14">
        <v>0.1</v>
      </c>
      <c r="R543" s="8">
        <v>263.48</v>
      </c>
      <c r="S543" s="14">
        <v>261.88</v>
      </c>
      <c r="T543" s="8">
        <v>263.22000000000003</v>
      </c>
      <c r="U543" s="14">
        <v>3.3</v>
      </c>
      <c r="V543" s="8">
        <v>3.25</v>
      </c>
      <c r="W543" s="14">
        <v>3.21</v>
      </c>
    </row>
    <row r="544" spans="2:23" x14ac:dyDescent="0.25">
      <c r="B544" s="16" t="s">
        <v>565</v>
      </c>
      <c r="C544" s="4">
        <v>0.2</v>
      </c>
      <c r="D544" s="8">
        <v>3.3</v>
      </c>
      <c r="E544" s="14">
        <v>0.5</v>
      </c>
      <c r="F544" s="8">
        <v>0.1</v>
      </c>
      <c r="G544" s="14">
        <v>0.4</v>
      </c>
      <c r="H544" s="8">
        <v>0.1</v>
      </c>
      <c r="I544" s="14">
        <v>0</v>
      </c>
      <c r="J544" s="8">
        <v>0</v>
      </c>
      <c r="K544" s="14">
        <v>0</v>
      </c>
      <c r="L544" s="8">
        <v>0</v>
      </c>
      <c r="M544" s="14">
        <v>0</v>
      </c>
      <c r="N544" s="8">
        <v>0</v>
      </c>
      <c r="O544" s="14">
        <v>0</v>
      </c>
      <c r="P544" s="8">
        <v>0</v>
      </c>
      <c r="Q544" s="14">
        <v>0</v>
      </c>
      <c r="R544" s="8">
        <v>263.45999999999998</v>
      </c>
      <c r="S544" s="14">
        <v>262.27999999999997</v>
      </c>
      <c r="T544" s="8">
        <v>263.82</v>
      </c>
      <c r="U544" s="14">
        <v>3.36</v>
      </c>
      <c r="V544" s="8">
        <v>3.32</v>
      </c>
      <c r="W544" s="14">
        <v>3.28</v>
      </c>
    </row>
    <row r="545" spans="2:23" x14ac:dyDescent="0.25">
      <c r="B545" s="16" t="s">
        <v>566</v>
      </c>
      <c r="C545" s="4">
        <v>0.2</v>
      </c>
      <c r="D545" s="8">
        <v>3</v>
      </c>
      <c r="E545" s="14">
        <v>0.2</v>
      </c>
      <c r="F545" s="8">
        <v>0</v>
      </c>
      <c r="G545" s="14">
        <v>0.4</v>
      </c>
      <c r="H545" s="8">
        <v>0.2</v>
      </c>
      <c r="I545" s="14">
        <v>0</v>
      </c>
      <c r="J545" s="8">
        <v>0.1</v>
      </c>
      <c r="K545" s="14">
        <v>0.1</v>
      </c>
      <c r="L545" s="8">
        <v>0</v>
      </c>
      <c r="M545" s="14">
        <v>0</v>
      </c>
      <c r="N545" s="8">
        <v>0.1</v>
      </c>
      <c r="O545" s="14">
        <v>0</v>
      </c>
      <c r="P545" s="8">
        <v>0.2</v>
      </c>
      <c r="Q545" s="14">
        <v>0.2</v>
      </c>
      <c r="R545" s="8">
        <v>263.62</v>
      </c>
      <c r="S545" s="14">
        <v>262.27999999999997</v>
      </c>
      <c r="T545" s="8">
        <v>263.68</v>
      </c>
      <c r="U545" s="14">
        <v>3.13</v>
      </c>
      <c r="V545" s="8">
        <v>3.1</v>
      </c>
      <c r="W545" s="14">
        <v>3</v>
      </c>
    </row>
    <row r="546" spans="2:23" x14ac:dyDescent="0.25">
      <c r="B546" s="16" t="s">
        <v>567</v>
      </c>
      <c r="C546" s="4">
        <v>0.2</v>
      </c>
      <c r="D546" s="8">
        <v>3.3</v>
      </c>
      <c r="E546" s="14">
        <v>0.2</v>
      </c>
      <c r="F546" s="8">
        <v>0.1</v>
      </c>
      <c r="G546" s="14">
        <v>0.4</v>
      </c>
      <c r="H546" s="8">
        <v>0.3</v>
      </c>
      <c r="I546" s="14">
        <v>0</v>
      </c>
      <c r="J546" s="8">
        <v>0.1</v>
      </c>
      <c r="K546" s="14">
        <v>0.1</v>
      </c>
      <c r="L546" s="8">
        <v>0</v>
      </c>
      <c r="M546" s="14">
        <v>0.1</v>
      </c>
      <c r="N546" s="8">
        <v>0.1</v>
      </c>
      <c r="O546" s="14">
        <v>0</v>
      </c>
      <c r="P546" s="8">
        <v>0.1</v>
      </c>
      <c r="Q546" s="14">
        <v>0.1</v>
      </c>
      <c r="R546" s="8">
        <v>264.51</v>
      </c>
      <c r="S546" s="14">
        <v>263.05</v>
      </c>
      <c r="T546" s="8">
        <v>264.44</v>
      </c>
      <c r="U546" s="14">
        <v>3.47</v>
      </c>
      <c r="V546" s="8">
        <v>3.35</v>
      </c>
      <c r="W546" s="14">
        <v>3.42</v>
      </c>
    </row>
    <row r="547" spans="2:23" x14ac:dyDescent="0.25">
      <c r="B547" s="16" t="s">
        <v>568</v>
      </c>
      <c r="C547" s="4">
        <v>0.2</v>
      </c>
      <c r="D547" s="8">
        <v>3.2</v>
      </c>
      <c r="E547" s="14">
        <v>0.4</v>
      </c>
      <c r="F547" s="8">
        <v>0.1</v>
      </c>
      <c r="G547" s="14">
        <v>0.6</v>
      </c>
      <c r="H547" s="8">
        <v>0.3</v>
      </c>
      <c r="I547" s="14">
        <v>0.1</v>
      </c>
      <c r="J547" s="8">
        <v>0.1</v>
      </c>
      <c r="K547" s="14">
        <v>0.1</v>
      </c>
      <c r="L547" s="8">
        <v>0</v>
      </c>
      <c r="M547" s="14">
        <v>0</v>
      </c>
      <c r="N547" s="8">
        <v>0.1</v>
      </c>
      <c r="O547" s="14">
        <v>0</v>
      </c>
      <c r="P547" s="8">
        <v>0</v>
      </c>
      <c r="Q547" s="14">
        <v>0.1</v>
      </c>
      <c r="R547" s="8">
        <v>265</v>
      </c>
      <c r="S547" s="14">
        <v>263.41000000000003</v>
      </c>
      <c r="T547" s="8">
        <v>264.91000000000003</v>
      </c>
      <c r="U547" s="14">
        <v>3.36</v>
      </c>
      <c r="V547" s="8">
        <v>3.27</v>
      </c>
      <c r="W547" s="14">
        <v>3.4</v>
      </c>
    </row>
    <row r="548" spans="2:23" x14ac:dyDescent="0.25">
      <c r="B548" s="16" t="s">
        <v>569</v>
      </c>
      <c r="C548" s="4">
        <v>0.1</v>
      </c>
      <c r="D548" s="8">
        <v>3.1</v>
      </c>
      <c r="E548" s="14">
        <v>0.4</v>
      </c>
      <c r="F548" s="8">
        <v>0.1</v>
      </c>
      <c r="G548" s="14">
        <v>0.5</v>
      </c>
      <c r="H548" s="8">
        <v>0.3</v>
      </c>
      <c r="I548" s="14">
        <v>0</v>
      </c>
      <c r="J548" s="8">
        <v>0.1</v>
      </c>
      <c r="K548" s="14">
        <v>0.1</v>
      </c>
      <c r="L548" s="8">
        <v>0.1</v>
      </c>
      <c r="M548" s="14">
        <v>0.1</v>
      </c>
      <c r="N548" s="8">
        <v>0.1</v>
      </c>
      <c r="O548" s="14">
        <v>0</v>
      </c>
      <c r="P548" s="8">
        <v>0</v>
      </c>
      <c r="Q548" s="14">
        <v>0</v>
      </c>
      <c r="R548" s="8">
        <v>264.98</v>
      </c>
      <c r="S548" s="14">
        <v>263.82</v>
      </c>
      <c r="T548" s="8">
        <v>265.39</v>
      </c>
      <c r="U548" s="14">
        <v>3.33</v>
      </c>
      <c r="V548" s="8">
        <v>3.19</v>
      </c>
      <c r="W548" s="14">
        <v>3.3</v>
      </c>
    </row>
    <row r="549" spans="2:23" x14ac:dyDescent="0.25">
      <c r="B549" s="16" t="s">
        <v>570</v>
      </c>
      <c r="C549" s="4">
        <v>0.1</v>
      </c>
      <c r="D549" s="8">
        <v>3.3</v>
      </c>
      <c r="E549" s="14">
        <v>0.3</v>
      </c>
      <c r="F549" s="8">
        <v>0.1</v>
      </c>
      <c r="G549" s="14">
        <v>0.4</v>
      </c>
      <c r="H549" s="8">
        <v>0.2</v>
      </c>
      <c r="I549" s="14">
        <v>0</v>
      </c>
      <c r="J549" s="8">
        <v>0.1</v>
      </c>
      <c r="K549" s="14">
        <v>0.1</v>
      </c>
      <c r="L549" s="8">
        <v>0</v>
      </c>
      <c r="M549" s="14">
        <v>0</v>
      </c>
      <c r="N549" s="8">
        <v>0.1</v>
      </c>
      <c r="O549" s="14">
        <v>0</v>
      </c>
      <c r="P549" s="8">
        <v>0</v>
      </c>
      <c r="Q549" s="14">
        <v>0</v>
      </c>
      <c r="R549" s="8">
        <v>264.88</v>
      </c>
      <c r="S549" s="14">
        <v>264.27999999999997</v>
      </c>
      <c r="T549" s="8">
        <v>265.75</v>
      </c>
      <c r="U549" s="14">
        <v>3.49</v>
      </c>
      <c r="V549" s="8">
        <v>3.42</v>
      </c>
      <c r="W549" s="14">
        <v>3.35</v>
      </c>
    </row>
    <row r="550" spans="2:23" x14ac:dyDescent="0.25">
      <c r="B550" s="16" t="s">
        <v>571</v>
      </c>
      <c r="C550" s="4">
        <v>0.2</v>
      </c>
      <c r="D550" s="8">
        <v>4.4000000000000004</v>
      </c>
      <c r="E550" s="14">
        <v>1.3</v>
      </c>
      <c r="F550" s="8">
        <v>0</v>
      </c>
      <c r="G550" s="14">
        <v>0.7</v>
      </c>
      <c r="H550" s="8">
        <v>0.5</v>
      </c>
      <c r="I550" s="14">
        <v>0.1</v>
      </c>
      <c r="J550" s="8">
        <v>0.1</v>
      </c>
      <c r="K550" s="14">
        <v>0.2</v>
      </c>
      <c r="L550" s="8">
        <v>0</v>
      </c>
      <c r="M550" s="14">
        <v>0</v>
      </c>
      <c r="N550" s="8">
        <v>0.1</v>
      </c>
      <c r="O550" s="14">
        <v>0</v>
      </c>
      <c r="P550" s="8">
        <v>0</v>
      </c>
      <c r="Q550" s="14">
        <v>0.1</v>
      </c>
      <c r="R550" s="8">
        <v>259.38</v>
      </c>
      <c r="S550" s="14">
        <v>258.74</v>
      </c>
      <c r="T550" s="8">
        <v>260.13</v>
      </c>
      <c r="U550" s="14">
        <v>4.7</v>
      </c>
      <c r="V550" s="8">
        <v>4.63</v>
      </c>
      <c r="W550" s="14">
        <v>4.62</v>
      </c>
    </row>
    <row r="551" spans="2:23" x14ac:dyDescent="0.25">
      <c r="B551" s="16" t="s">
        <v>573</v>
      </c>
      <c r="C551" s="4">
        <v>0.3</v>
      </c>
      <c r="D551" s="8">
        <v>4.2</v>
      </c>
      <c r="E551" s="14">
        <v>1.7</v>
      </c>
      <c r="F551" s="8">
        <v>0.1</v>
      </c>
      <c r="G551" s="14">
        <v>0.5</v>
      </c>
      <c r="H551" s="8">
        <v>0.1</v>
      </c>
      <c r="I551" s="14">
        <v>0</v>
      </c>
      <c r="J551" s="8">
        <v>0.6</v>
      </c>
      <c r="K551" s="14">
        <v>0.3</v>
      </c>
      <c r="L551" s="8">
        <v>0.1</v>
      </c>
      <c r="M551" s="14">
        <v>0.3</v>
      </c>
      <c r="N551" s="8">
        <v>0.2</v>
      </c>
      <c r="O551" s="14">
        <v>0.1</v>
      </c>
      <c r="P551" s="8">
        <v>0.2</v>
      </c>
      <c r="Q551" s="14">
        <v>0.1</v>
      </c>
      <c r="R551" s="8">
        <v>256.95999999999998</v>
      </c>
      <c r="S551" s="14">
        <v>256.55</v>
      </c>
      <c r="T551" s="8">
        <v>258.2</v>
      </c>
      <c r="U551" s="14">
        <v>4.57</v>
      </c>
      <c r="V551" s="8">
        <v>4.53</v>
      </c>
      <c r="W551" s="14">
        <v>4.42</v>
      </c>
    </row>
    <row r="552" spans="2:23" x14ac:dyDescent="0.25">
      <c r="B552" s="16" t="s">
        <v>574</v>
      </c>
      <c r="C552" s="4">
        <v>0.3</v>
      </c>
      <c r="D552" s="8">
        <v>2.4</v>
      </c>
      <c r="E552" s="14">
        <v>0.8</v>
      </c>
      <c r="F552" s="8">
        <v>0.1</v>
      </c>
      <c r="G552" s="14">
        <v>1.1000000000000001</v>
      </c>
      <c r="H552" s="8">
        <v>0.4</v>
      </c>
      <c r="I552" s="14">
        <v>0.1</v>
      </c>
      <c r="J552" s="8">
        <v>0.6</v>
      </c>
      <c r="K552" s="14">
        <v>0.5</v>
      </c>
      <c r="L552" s="8">
        <v>0.2</v>
      </c>
      <c r="M552" s="14">
        <v>0.3</v>
      </c>
      <c r="N552" s="8">
        <v>0.3</v>
      </c>
      <c r="O552" s="14">
        <v>0.2</v>
      </c>
      <c r="P552" s="8">
        <v>0.2</v>
      </c>
      <c r="Q552" s="14">
        <v>0.1</v>
      </c>
      <c r="R552" s="8">
        <v>256.02999999999997</v>
      </c>
      <c r="S552" s="14">
        <v>255.87</v>
      </c>
      <c r="T552" s="8">
        <v>257.11</v>
      </c>
      <c r="U552" s="14">
        <v>3.13</v>
      </c>
      <c r="V552" s="8">
        <v>2.99</v>
      </c>
      <c r="W552" s="14">
        <v>3.03</v>
      </c>
    </row>
    <row r="553" spans="2:23" x14ac:dyDescent="0.25">
      <c r="B553" s="16" t="s">
        <v>575</v>
      </c>
      <c r="C553" s="4">
        <v>0.3</v>
      </c>
      <c r="D553" s="8">
        <v>1.8</v>
      </c>
      <c r="E553" s="14">
        <v>0.9</v>
      </c>
      <c r="F553" s="8">
        <v>0.2</v>
      </c>
      <c r="G553" s="14">
        <v>1.2</v>
      </c>
      <c r="H553" s="8">
        <v>0.3</v>
      </c>
      <c r="I553" s="14">
        <v>0.2</v>
      </c>
      <c r="J553" s="8">
        <v>0.7</v>
      </c>
      <c r="K553" s="14">
        <v>0.2</v>
      </c>
      <c r="L553" s="8">
        <v>0.2</v>
      </c>
      <c r="M553" s="14">
        <v>0.4</v>
      </c>
      <c r="N553" s="8">
        <v>0.3</v>
      </c>
      <c r="O553" s="14">
        <v>0.1</v>
      </c>
      <c r="P553" s="8">
        <v>0.3</v>
      </c>
      <c r="Q553" s="14">
        <v>0.3</v>
      </c>
      <c r="R553" s="8">
        <v>256.19</v>
      </c>
      <c r="S553" s="14">
        <v>255.51</v>
      </c>
      <c r="T553" s="8">
        <v>256.64999999999998</v>
      </c>
      <c r="U553" s="14">
        <v>2.68</v>
      </c>
      <c r="V553" s="8">
        <v>2.7</v>
      </c>
      <c r="W553" s="14">
        <v>2.73</v>
      </c>
    </row>
    <row r="554" spans="2:23" x14ac:dyDescent="0.25">
      <c r="B554" s="16" t="s">
        <v>576</v>
      </c>
      <c r="C554" s="4">
        <v>0.2</v>
      </c>
      <c r="D554" s="8">
        <v>2.6</v>
      </c>
      <c r="E554" s="14">
        <v>0.7</v>
      </c>
      <c r="F554" s="8">
        <v>0.1</v>
      </c>
      <c r="G554" s="14">
        <v>1</v>
      </c>
      <c r="H554" s="8">
        <v>0.4</v>
      </c>
      <c r="I554" s="14">
        <v>0</v>
      </c>
      <c r="J554" s="8">
        <v>0.7</v>
      </c>
      <c r="K554" s="14">
        <v>0.4</v>
      </c>
      <c r="L554" s="8">
        <v>0.1</v>
      </c>
      <c r="M554" s="14">
        <v>0.3</v>
      </c>
      <c r="N554" s="8">
        <v>0.6</v>
      </c>
      <c r="O554" s="14">
        <v>0.1</v>
      </c>
      <c r="P554" s="8">
        <v>0.3</v>
      </c>
      <c r="Q554" s="14">
        <v>0.4</v>
      </c>
      <c r="R554" s="8">
        <v>255.65</v>
      </c>
      <c r="S554" s="14">
        <v>255.45</v>
      </c>
      <c r="T554" s="8">
        <v>256.51</v>
      </c>
      <c r="U554" s="14">
        <v>3.18</v>
      </c>
      <c r="V554" s="8">
        <v>3.09</v>
      </c>
      <c r="W554" s="14">
        <v>3.12</v>
      </c>
    </row>
    <row r="555" spans="2:23" x14ac:dyDescent="0.25">
      <c r="B555" s="16" t="s">
        <v>577</v>
      </c>
      <c r="C555" s="4">
        <v>0.3</v>
      </c>
      <c r="D555" s="8">
        <v>2.6</v>
      </c>
      <c r="E555" s="14">
        <v>0.9</v>
      </c>
      <c r="F555" s="8">
        <v>0.1</v>
      </c>
      <c r="G555" s="14">
        <v>1.1000000000000001</v>
      </c>
      <c r="H555" s="8">
        <v>0</v>
      </c>
      <c r="I555" s="14">
        <v>0.1</v>
      </c>
      <c r="J555" s="8">
        <v>0.7</v>
      </c>
      <c r="K555" s="14">
        <v>0.1</v>
      </c>
      <c r="L555" s="8">
        <v>0.1</v>
      </c>
      <c r="M555" s="14">
        <v>0.3</v>
      </c>
      <c r="N555" s="8">
        <v>0.2</v>
      </c>
      <c r="O555" s="14">
        <v>0</v>
      </c>
      <c r="P555" s="8">
        <v>0.3</v>
      </c>
      <c r="Q555" s="14">
        <v>0.2</v>
      </c>
      <c r="R555" s="8">
        <v>256.06</v>
      </c>
      <c r="S555" s="14">
        <v>255.52</v>
      </c>
      <c r="T555" s="8">
        <v>256.62</v>
      </c>
      <c r="U555" s="14">
        <v>3.26</v>
      </c>
      <c r="V555" s="8">
        <v>3.16</v>
      </c>
      <c r="W555" s="14">
        <v>3.16</v>
      </c>
    </row>
    <row r="556" spans="2:23" x14ac:dyDescent="0.25">
      <c r="B556" s="16" t="s">
        <v>578</v>
      </c>
      <c r="C556" s="4">
        <v>0.3</v>
      </c>
      <c r="D556" s="8">
        <v>3.2</v>
      </c>
      <c r="E556" s="14">
        <v>1.4</v>
      </c>
      <c r="F556" s="8">
        <v>0.1</v>
      </c>
      <c r="G556" s="14">
        <v>1.1000000000000001</v>
      </c>
      <c r="H556" s="8">
        <v>0.1</v>
      </c>
      <c r="I556" s="14">
        <v>0.3</v>
      </c>
      <c r="J556" s="8">
        <v>0.6</v>
      </c>
      <c r="K556" s="14">
        <v>0.2</v>
      </c>
      <c r="L556" s="8">
        <v>0.3</v>
      </c>
      <c r="M556" s="14">
        <v>0.5</v>
      </c>
      <c r="N556" s="8">
        <v>0.2</v>
      </c>
      <c r="O556" s="14">
        <v>0.3</v>
      </c>
      <c r="P556" s="8">
        <v>0.5</v>
      </c>
      <c r="Q556" s="14">
        <v>0.2</v>
      </c>
      <c r="R556" s="8">
        <v>256.13</v>
      </c>
      <c r="S556" s="14">
        <v>255.24</v>
      </c>
      <c r="T556" s="8">
        <v>256.36</v>
      </c>
      <c r="U556" s="14">
        <v>3.87</v>
      </c>
      <c r="V556" s="8">
        <v>3.74</v>
      </c>
      <c r="W556" s="14">
        <v>3.86</v>
      </c>
    </row>
    <row r="557" spans="2:23" x14ac:dyDescent="0.25">
      <c r="B557" s="16" t="s">
        <v>579</v>
      </c>
      <c r="C557" s="4">
        <v>0.3</v>
      </c>
      <c r="D557" s="8">
        <v>2.9</v>
      </c>
      <c r="E557" s="14">
        <v>1.3</v>
      </c>
      <c r="F557" s="8">
        <v>0.1</v>
      </c>
      <c r="G557" s="14">
        <v>1.1000000000000001</v>
      </c>
      <c r="H557" s="8">
        <v>0.1</v>
      </c>
      <c r="I557" s="14">
        <v>0.1</v>
      </c>
      <c r="J557" s="8">
        <v>0.7</v>
      </c>
      <c r="K557" s="14">
        <v>0</v>
      </c>
      <c r="L557" s="8">
        <v>0</v>
      </c>
      <c r="M557" s="14">
        <v>0.4</v>
      </c>
      <c r="N557" s="8">
        <v>0.2</v>
      </c>
      <c r="O557" s="14">
        <v>0.1</v>
      </c>
      <c r="P557" s="8">
        <v>0.5</v>
      </c>
      <c r="Q557" s="14">
        <v>0.2</v>
      </c>
      <c r="R557" s="8">
        <v>255.24</v>
      </c>
      <c r="S557" s="14">
        <v>254.75</v>
      </c>
      <c r="T557" s="8">
        <v>255.83</v>
      </c>
      <c r="U557" s="14">
        <v>3.63</v>
      </c>
      <c r="V557" s="8">
        <v>3.53</v>
      </c>
      <c r="W557" s="14">
        <v>3.77</v>
      </c>
    </row>
    <row r="558" spans="2:23" x14ac:dyDescent="0.25">
      <c r="B558" s="16" t="s">
        <v>580</v>
      </c>
      <c r="C558" s="4">
        <v>0.3</v>
      </c>
      <c r="D558" s="8">
        <v>2.8</v>
      </c>
      <c r="E558" s="14">
        <v>1.2</v>
      </c>
      <c r="F558" s="8">
        <v>0.3</v>
      </c>
      <c r="G558" s="14">
        <v>1</v>
      </c>
      <c r="H558" s="8">
        <v>0.3</v>
      </c>
      <c r="I558" s="14">
        <v>0.2</v>
      </c>
      <c r="J558" s="8">
        <v>0.5</v>
      </c>
      <c r="K558" s="14">
        <v>0.2</v>
      </c>
      <c r="L558" s="8">
        <v>0.3</v>
      </c>
      <c r="M558" s="14">
        <v>0.3</v>
      </c>
      <c r="N558" s="8">
        <v>0.4</v>
      </c>
      <c r="O558" s="14">
        <v>0.3</v>
      </c>
      <c r="P558" s="8">
        <v>0.2</v>
      </c>
      <c r="Q558" s="14">
        <v>0.2</v>
      </c>
      <c r="R558" s="8">
        <v>253.88</v>
      </c>
      <c r="S558" s="14">
        <v>254.31</v>
      </c>
      <c r="T558" s="8">
        <v>256.05</v>
      </c>
      <c r="U558" s="14">
        <v>3.33</v>
      </c>
      <c r="V558" s="8">
        <v>3.2</v>
      </c>
      <c r="W558" s="14">
        <v>3.31</v>
      </c>
    </row>
    <row r="559" spans="2:23" x14ac:dyDescent="0.25">
      <c r="B559" s="16" t="s">
        <v>581</v>
      </c>
      <c r="C559" s="4">
        <v>0.4</v>
      </c>
      <c r="D559" s="8">
        <v>3</v>
      </c>
      <c r="E559" s="14">
        <v>1.4</v>
      </c>
      <c r="F559" s="8">
        <v>0.2</v>
      </c>
      <c r="G559" s="14">
        <v>1</v>
      </c>
      <c r="H559" s="8">
        <v>0.2</v>
      </c>
      <c r="I559" s="14">
        <v>0.1</v>
      </c>
      <c r="J559" s="8">
        <v>0.7</v>
      </c>
      <c r="K559" s="14">
        <v>0.1</v>
      </c>
      <c r="L559" s="8">
        <v>0.1</v>
      </c>
      <c r="M559" s="14">
        <v>0.6</v>
      </c>
      <c r="N559" s="8">
        <v>0.1</v>
      </c>
      <c r="O559" s="14">
        <v>0.1</v>
      </c>
      <c r="P559" s="8">
        <v>0.6</v>
      </c>
      <c r="Q559" s="14">
        <v>0.2</v>
      </c>
      <c r="R559" s="8">
        <v>255.18</v>
      </c>
      <c r="S559" s="14">
        <v>255.43</v>
      </c>
      <c r="T559" s="8">
        <v>257.14</v>
      </c>
      <c r="U559" s="14">
        <v>3.74</v>
      </c>
      <c r="V559" s="8">
        <v>3.54</v>
      </c>
      <c r="W559" s="14">
        <v>3.66</v>
      </c>
    </row>
    <row r="560" spans="2:23" x14ac:dyDescent="0.25">
      <c r="B560" s="16" t="s">
        <v>582</v>
      </c>
      <c r="C560" s="4">
        <v>0.4</v>
      </c>
      <c r="D560" s="8">
        <v>3.3</v>
      </c>
      <c r="E560" s="14">
        <v>1.1000000000000001</v>
      </c>
      <c r="F560" s="8">
        <v>0.3</v>
      </c>
      <c r="G560" s="14">
        <v>0.8</v>
      </c>
      <c r="H560" s="8">
        <v>0.3</v>
      </c>
      <c r="I560" s="14">
        <v>0.2</v>
      </c>
      <c r="J560" s="8">
        <v>0.5</v>
      </c>
      <c r="K560" s="14">
        <v>0.4</v>
      </c>
      <c r="L560" s="8">
        <v>0.2</v>
      </c>
      <c r="M560" s="14">
        <v>0.2</v>
      </c>
      <c r="N560" s="8">
        <v>0.5</v>
      </c>
      <c r="O560" s="14">
        <v>0.2</v>
      </c>
      <c r="P560" s="8">
        <v>0.1</v>
      </c>
      <c r="Q560" s="14">
        <v>0.4</v>
      </c>
      <c r="R560" s="8">
        <v>254.67</v>
      </c>
      <c r="S560" s="14">
        <v>254.74</v>
      </c>
      <c r="T560" s="8">
        <v>256.20999999999998</v>
      </c>
      <c r="U560" s="14">
        <v>3.62</v>
      </c>
      <c r="V560" s="8">
        <v>3.41</v>
      </c>
      <c r="W560" s="14">
        <v>3.36</v>
      </c>
    </row>
    <row r="561" spans="2:23" x14ac:dyDescent="0.25">
      <c r="B561" s="16" t="s">
        <v>583</v>
      </c>
      <c r="C561" s="4">
        <v>0.4</v>
      </c>
      <c r="D561" s="8">
        <v>3</v>
      </c>
      <c r="E561" s="14">
        <v>1</v>
      </c>
      <c r="F561" s="8">
        <v>0.2</v>
      </c>
      <c r="G561" s="14">
        <v>0.9</v>
      </c>
      <c r="H561" s="8">
        <v>0.2</v>
      </c>
      <c r="I561" s="14">
        <v>0.3</v>
      </c>
      <c r="J561" s="8">
        <v>0.4</v>
      </c>
      <c r="K561" s="14">
        <v>0.2</v>
      </c>
      <c r="L561" s="8">
        <v>0.1</v>
      </c>
      <c r="M561" s="14">
        <v>0.2</v>
      </c>
      <c r="N561" s="8">
        <v>0.3</v>
      </c>
      <c r="O561" s="14">
        <v>0.1</v>
      </c>
      <c r="P561" s="8">
        <v>0.1</v>
      </c>
      <c r="Q561" s="14">
        <v>0.2</v>
      </c>
      <c r="R561" s="8">
        <v>254.71</v>
      </c>
      <c r="S561" s="14">
        <v>253.89</v>
      </c>
      <c r="T561" s="8">
        <v>255.9</v>
      </c>
      <c r="U561" s="14">
        <v>3.43</v>
      </c>
      <c r="V561" s="8">
        <v>3.38</v>
      </c>
      <c r="W561" s="14">
        <v>3.34</v>
      </c>
    </row>
    <row r="562" spans="2:23" x14ac:dyDescent="0.25">
      <c r="B562" s="16" t="s">
        <v>584</v>
      </c>
      <c r="C562" s="4">
        <v>0.3</v>
      </c>
      <c r="D562" s="8">
        <v>3</v>
      </c>
      <c r="E562" s="14">
        <v>0.8</v>
      </c>
      <c r="F562" s="8">
        <v>0.1</v>
      </c>
      <c r="G562" s="14">
        <v>1</v>
      </c>
      <c r="H562" s="8">
        <v>0.3</v>
      </c>
      <c r="I562" s="14">
        <v>0.3</v>
      </c>
      <c r="J562" s="8">
        <v>0.6</v>
      </c>
      <c r="K562" s="14">
        <v>0.3</v>
      </c>
      <c r="L562" s="8">
        <v>0.3</v>
      </c>
      <c r="M562" s="14">
        <v>0.4</v>
      </c>
      <c r="N562" s="8">
        <v>0.4</v>
      </c>
      <c r="O562" s="14">
        <v>0.3</v>
      </c>
      <c r="P562" s="8">
        <v>0.2</v>
      </c>
      <c r="Q562" s="14">
        <v>0.4</v>
      </c>
      <c r="R562" s="8">
        <v>253.82</v>
      </c>
      <c r="S562" s="14">
        <v>253.46</v>
      </c>
      <c r="T562" s="8">
        <v>254.59</v>
      </c>
      <c r="U562" s="14">
        <v>3.27</v>
      </c>
      <c r="V562" s="8">
        <v>3.22</v>
      </c>
      <c r="W562" s="14">
        <v>3.27</v>
      </c>
    </row>
    <row r="563" spans="2:23" x14ac:dyDescent="0.25">
      <c r="B563" s="16" t="s">
        <v>585</v>
      </c>
      <c r="C563" s="4">
        <v>0.2</v>
      </c>
      <c r="D563" s="8">
        <v>3</v>
      </c>
      <c r="E563" s="14">
        <v>0.9</v>
      </c>
      <c r="F563" s="8">
        <v>0.1</v>
      </c>
      <c r="G563" s="14">
        <v>0.8</v>
      </c>
      <c r="H563" s="8">
        <v>0.2</v>
      </c>
      <c r="I563" s="14">
        <v>0</v>
      </c>
      <c r="J563" s="8">
        <v>0.4</v>
      </c>
      <c r="K563" s="14">
        <v>0.3</v>
      </c>
      <c r="L563" s="8">
        <v>0.1</v>
      </c>
      <c r="M563" s="14">
        <v>0.2</v>
      </c>
      <c r="N563" s="8">
        <v>0.3</v>
      </c>
      <c r="O563" s="14">
        <v>0.2</v>
      </c>
      <c r="P563" s="8">
        <v>0.2</v>
      </c>
      <c r="Q563" s="14">
        <v>0.2</v>
      </c>
      <c r="R563" s="8">
        <v>253.82</v>
      </c>
      <c r="S563" s="14">
        <v>254.02</v>
      </c>
      <c r="T563" s="8">
        <v>255.54</v>
      </c>
      <c r="U563" s="14">
        <v>3.26</v>
      </c>
      <c r="V563" s="8">
        <v>3.19</v>
      </c>
      <c r="W563" s="14">
        <v>3.26</v>
      </c>
    </row>
    <row r="564" spans="2:23" x14ac:dyDescent="0.25">
      <c r="B564" s="16" t="s">
        <v>586</v>
      </c>
      <c r="C564" s="4">
        <v>0.2</v>
      </c>
      <c r="D564" s="8">
        <v>2.8</v>
      </c>
      <c r="E564" s="14">
        <v>0.8</v>
      </c>
      <c r="F564" s="8">
        <v>0</v>
      </c>
      <c r="G564" s="14">
        <v>0.9</v>
      </c>
      <c r="H564" s="8">
        <v>0.1</v>
      </c>
      <c r="I564" s="14">
        <v>0.1</v>
      </c>
      <c r="J564" s="8">
        <v>0.6</v>
      </c>
      <c r="K564" s="14">
        <v>0.2</v>
      </c>
      <c r="L564" s="8">
        <v>0.1</v>
      </c>
      <c r="M564" s="14">
        <v>0.3</v>
      </c>
      <c r="N564" s="8">
        <v>0.1</v>
      </c>
      <c r="O564" s="14">
        <v>0.1</v>
      </c>
      <c r="P564" s="8">
        <v>0.1</v>
      </c>
      <c r="Q564" s="14">
        <v>0.2</v>
      </c>
      <c r="R564" s="8">
        <v>254.55</v>
      </c>
      <c r="S564" s="14">
        <v>253.84</v>
      </c>
      <c r="T564" s="8">
        <v>255.04</v>
      </c>
      <c r="U564" s="14">
        <v>3.16</v>
      </c>
      <c r="V564" s="8">
        <v>3.16</v>
      </c>
      <c r="W564" s="14">
        <v>3.2</v>
      </c>
    </row>
    <row r="565" spans="2:23" x14ac:dyDescent="0.25">
      <c r="B565" s="16" t="s">
        <v>587</v>
      </c>
      <c r="C565" s="4">
        <v>0.3</v>
      </c>
      <c r="D565" s="8">
        <v>2.9</v>
      </c>
      <c r="E565" s="14">
        <v>1</v>
      </c>
      <c r="F565" s="8">
        <v>0.1</v>
      </c>
      <c r="G565" s="14">
        <v>0.8</v>
      </c>
      <c r="H565" s="8">
        <v>0.3</v>
      </c>
      <c r="I565" s="14">
        <v>0.1</v>
      </c>
      <c r="J565" s="8">
        <v>0.5</v>
      </c>
      <c r="K565" s="14">
        <v>0.2</v>
      </c>
      <c r="L565" s="8">
        <v>0.1</v>
      </c>
      <c r="M565" s="14">
        <v>0.2</v>
      </c>
      <c r="N565" s="8">
        <v>0.4</v>
      </c>
      <c r="O565" s="14">
        <v>0.2</v>
      </c>
      <c r="P565" s="8">
        <v>0.2</v>
      </c>
      <c r="Q565" s="14">
        <v>0.4</v>
      </c>
      <c r="R565" s="8">
        <v>253.71</v>
      </c>
      <c r="S565" s="14">
        <v>253.17</v>
      </c>
      <c r="T565" s="8">
        <v>255.22</v>
      </c>
      <c r="U565" s="14">
        <v>3.19</v>
      </c>
      <c r="V565" s="8">
        <v>3.1</v>
      </c>
      <c r="W565" s="14">
        <v>3.13</v>
      </c>
    </row>
    <row r="566" spans="2:23" x14ac:dyDescent="0.25">
      <c r="B566" s="16" t="s">
        <v>588</v>
      </c>
      <c r="C566" s="4">
        <v>0.3</v>
      </c>
      <c r="D566" s="8">
        <v>2.7</v>
      </c>
      <c r="E566" s="14">
        <v>1.1000000000000001</v>
      </c>
      <c r="F566" s="8">
        <v>0.1</v>
      </c>
      <c r="G566" s="14">
        <v>0.9</v>
      </c>
      <c r="H566" s="8">
        <v>0.1</v>
      </c>
      <c r="I566" s="14">
        <v>0.1</v>
      </c>
      <c r="J566" s="8">
        <v>0.5</v>
      </c>
      <c r="K566" s="14">
        <v>0.3</v>
      </c>
      <c r="L566" s="8">
        <v>0.2</v>
      </c>
      <c r="M566" s="14">
        <v>0.3</v>
      </c>
      <c r="N566" s="8">
        <v>0.2</v>
      </c>
      <c r="O566" s="14">
        <v>0.1</v>
      </c>
      <c r="P566" s="8">
        <v>0.2</v>
      </c>
      <c r="Q566" s="14">
        <v>0.2</v>
      </c>
      <c r="R566" s="8">
        <v>254.38</v>
      </c>
      <c r="S566" s="14">
        <v>253.85</v>
      </c>
      <c r="T566" s="8">
        <v>255.15</v>
      </c>
      <c r="U566" s="14">
        <v>3.23</v>
      </c>
      <c r="V566" s="8">
        <v>3.07</v>
      </c>
      <c r="W566" s="14">
        <v>3.16</v>
      </c>
    </row>
    <row r="567" spans="2:23" x14ac:dyDescent="0.25">
      <c r="B567" s="16" t="s">
        <v>589</v>
      </c>
      <c r="C567" s="4">
        <v>0.2</v>
      </c>
      <c r="D567" s="8">
        <v>2.7</v>
      </c>
      <c r="E567" s="14">
        <v>1.1000000000000001</v>
      </c>
      <c r="F567" s="8">
        <v>0.2</v>
      </c>
      <c r="G567" s="14">
        <v>0.8</v>
      </c>
      <c r="H567" s="8">
        <v>0.1</v>
      </c>
      <c r="I567" s="14">
        <v>0.1</v>
      </c>
      <c r="J567" s="8">
        <v>0.4</v>
      </c>
      <c r="K567" s="14">
        <v>0.2</v>
      </c>
      <c r="L567" s="8">
        <v>0.1</v>
      </c>
      <c r="M567" s="14">
        <v>0.2</v>
      </c>
      <c r="N567" s="8">
        <v>0.3</v>
      </c>
      <c r="O567" s="14">
        <v>0.2</v>
      </c>
      <c r="P567" s="8">
        <v>0.1</v>
      </c>
      <c r="Q567" s="14">
        <v>0.3</v>
      </c>
      <c r="R567" s="8">
        <v>253.49</v>
      </c>
      <c r="S567" s="14">
        <v>253.04</v>
      </c>
      <c r="T567" s="8">
        <v>254.94</v>
      </c>
      <c r="U567" s="14">
        <v>3.13</v>
      </c>
      <c r="V567" s="8">
        <v>2.98</v>
      </c>
      <c r="W567" s="14">
        <v>3.08</v>
      </c>
    </row>
    <row r="568" spans="2:23" x14ac:dyDescent="0.25">
      <c r="B568" s="16" t="s">
        <v>590</v>
      </c>
      <c r="C568" s="4">
        <v>0.2</v>
      </c>
      <c r="D568" s="8">
        <v>2.5</v>
      </c>
      <c r="E568" s="14">
        <v>0.8</v>
      </c>
      <c r="F568" s="8">
        <v>0.1</v>
      </c>
      <c r="G568" s="14">
        <v>0.9</v>
      </c>
      <c r="H568" s="8">
        <v>0.1</v>
      </c>
      <c r="I568" s="14">
        <v>0.1</v>
      </c>
      <c r="J568" s="8">
        <v>0.5</v>
      </c>
      <c r="K568" s="14">
        <v>0.2</v>
      </c>
      <c r="L568" s="8">
        <v>0.1</v>
      </c>
      <c r="M568" s="14">
        <v>0.2</v>
      </c>
      <c r="N568" s="8">
        <v>0.3</v>
      </c>
      <c r="O568" s="14">
        <v>0.1</v>
      </c>
      <c r="P568" s="8">
        <v>0.1</v>
      </c>
      <c r="Q568" s="14">
        <v>0.3</v>
      </c>
      <c r="R568" s="8">
        <v>253.42</v>
      </c>
      <c r="S568" s="14">
        <v>252.83</v>
      </c>
      <c r="T568" s="8">
        <v>254.55</v>
      </c>
      <c r="U568" s="14">
        <v>3.03</v>
      </c>
      <c r="V568" s="8">
        <v>2.96</v>
      </c>
      <c r="W568" s="14">
        <v>3.1</v>
      </c>
    </row>
    <row r="569" spans="2:23" x14ac:dyDescent="0.25">
      <c r="B569" s="16" t="s">
        <v>591</v>
      </c>
      <c r="C569" s="4">
        <v>0.3</v>
      </c>
      <c r="D569" s="8">
        <v>2.9</v>
      </c>
      <c r="E569" s="14">
        <v>0.6</v>
      </c>
      <c r="F569" s="8">
        <v>0.2</v>
      </c>
      <c r="G569" s="14">
        <v>0.7</v>
      </c>
      <c r="H569" s="8">
        <v>0.3</v>
      </c>
      <c r="I569" s="14">
        <v>0.2</v>
      </c>
      <c r="J569" s="8">
        <v>0.3</v>
      </c>
      <c r="K569" s="14">
        <v>0.3</v>
      </c>
      <c r="L569" s="8">
        <v>0.1</v>
      </c>
      <c r="M569" s="14">
        <v>0.3</v>
      </c>
      <c r="N569" s="8">
        <v>0.5</v>
      </c>
      <c r="O569" s="14">
        <v>0.2</v>
      </c>
      <c r="P569" s="8">
        <v>0.1</v>
      </c>
      <c r="Q569" s="14">
        <v>0.4</v>
      </c>
      <c r="R569" s="8">
        <v>253.71</v>
      </c>
      <c r="S569" s="14">
        <v>252.86</v>
      </c>
      <c r="T569" s="8">
        <v>254.76</v>
      </c>
      <c r="U569" s="14">
        <v>3.2</v>
      </c>
      <c r="V569" s="8">
        <v>3.07</v>
      </c>
      <c r="W569" s="14">
        <v>3.15</v>
      </c>
    </row>
    <row r="570" spans="2:23" x14ac:dyDescent="0.25">
      <c r="B570" s="16" t="s">
        <v>592</v>
      </c>
      <c r="C570" s="4">
        <v>0.3</v>
      </c>
      <c r="D570" s="8">
        <v>2.4</v>
      </c>
      <c r="E570" s="14">
        <v>0.9</v>
      </c>
      <c r="F570" s="8">
        <v>0.1</v>
      </c>
      <c r="G570" s="14">
        <v>1.1000000000000001</v>
      </c>
      <c r="H570" s="8">
        <v>0.1</v>
      </c>
      <c r="I570" s="14">
        <v>0.1</v>
      </c>
      <c r="J570" s="8">
        <v>0.6</v>
      </c>
      <c r="K570" s="14">
        <v>0.3</v>
      </c>
      <c r="L570" s="8">
        <v>0</v>
      </c>
      <c r="M570" s="14">
        <v>0.5</v>
      </c>
      <c r="N570" s="8">
        <v>0.3</v>
      </c>
      <c r="O570" s="14">
        <v>0.1</v>
      </c>
      <c r="P570" s="8">
        <v>0.3</v>
      </c>
      <c r="Q570" s="14">
        <v>0.2</v>
      </c>
      <c r="R570" s="8">
        <v>254.29</v>
      </c>
      <c r="S570" s="14">
        <v>253.58</v>
      </c>
      <c r="T570" s="8">
        <v>254.69</v>
      </c>
      <c r="U570" s="14">
        <v>3.05</v>
      </c>
      <c r="V570" s="8">
        <v>3.06</v>
      </c>
      <c r="W570" s="14">
        <v>3.07</v>
      </c>
    </row>
    <row r="571" spans="2:23" x14ac:dyDescent="0.25">
      <c r="B571" s="16" t="s">
        <v>593</v>
      </c>
      <c r="C571" s="4">
        <v>0.4</v>
      </c>
      <c r="D571" s="8">
        <v>2.4</v>
      </c>
      <c r="E571" s="14">
        <v>1.1000000000000001</v>
      </c>
      <c r="F571" s="8">
        <v>0.2</v>
      </c>
      <c r="G571" s="14">
        <v>1.1000000000000001</v>
      </c>
      <c r="H571" s="8">
        <v>0.2</v>
      </c>
      <c r="I571" s="14">
        <v>0.1</v>
      </c>
      <c r="J571" s="8">
        <v>0.6</v>
      </c>
      <c r="K571" s="14">
        <v>0.1</v>
      </c>
      <c r="L571" s="8">
        <v>0.1</v>
      </c>
      <c r="M571" s="14">
        <v>0.4</v>
      </c>
      <c r="N571" s="8">
        <v>0.3</v>
      </c>
      <c r="O571" s="14">
        <v>0.1</v>
      </c>
      <c r="P571" s="8">
        <v>0.3</v>
      </c>
      <c r="Q571" s="14">
        <v>0.4</v>
      </c>
      <c r="R571" s="8">
        <v>253.6</v>
      </c>
      <c r="S571" s="14">
        <v>253.52</v>
      </c>
      <c r="T571" s="8">
        <v>255.07</v>
      </c>
      <c r="U571" s="14">
        <v>3.1</v>
      </c>
      <c r="V571" s="8">
        <v>2.83</v>
      </c>
      <c r="W571" s="14">
        <v>2.97</v>
      </c>
    </row>
    <row r="572" spans="2:23" x14ac:dyDescent="0.25">
      <c r="B572" s="16" t="s">
        <v>594</v>
      </c>
      <c r="C572" s="4">
        <v>0.2</v>
      </c>
      <c r="D572" s="8">
        <v>2.4</v>
      </c>
      <c r="E572" s="14">
        <v>1.1000000000000001</v>
      </c>
      <c r="F572" s="8">
        <v>0.2</v>
      </c>
      <c r="G572" s="14">
        <v>0.9</v>
      </c>
      <c r="H572" s="8">
        <v>0.2</v>
      </c>
      <c r="I572" s="14">
        <v>0.1</v>
      </c>
      <c r="J572" s="8">
        <v>0.5</v>
      </c>
      <c r="K572" s="14">
        <v>0.3</v>
      </c>
      <c r="L572" s="8">
        <v>0.1</v>
      </c>
      <c r="M572" s="14">
        <v>0.4</v>
      </c>
      <c r="N572" s="8">
        <v>0.3</v>
      </c>
      <c r="O572" s="14">
        <v>0.2</v>
      </c>
      <c r="P572" s="8">
        <v>0.3</v>
      </c>
      <c r="Q572" s="14">
        <v>0.2</v>
      </c>
      <c r="R572" s="8">
        <v>254.41</v>
      </c>
      <c r="S572" s="14">
        <v>254.22</v>
      </c>
      <c r="T572" s="8">
        <v>255.77</v>
      </c>
      <c r="U572" s="14">
        <v>3.03</v>
      </c>
      <c r="V572" s="8">
        <v>2.78</v>
      </c>
      <c r="W572" s="14">
        <v>2.96</v>
      </c>
    </row>
    <row r="573" spans="2:23" x14ac:dyDescent="0.25">
      <c r="B573" s="16" t="s">
        <v>595</v>
      </c>
      <c r="C573" s="4">
        <v>0.3</v>
      </c>
      <c r="D573" s="8">
        <v>2.2999999999999998</v>
      </c>
      <c r="E573" s="14">
        <v>1.3</v>
      </c>
      <c r="F573" s="8">
        <v>0.2</v>
      </c>
      <c r="G573" s="14">
        <v>1</v>
      </c>
      <c r="H573" s="8">
        <v>0.3</v>
      </c>
      <c r="I573" s="14">
        <v>0.2</v>
      </c>
      <c r="J573" s="8">
        <v>0.5</v>
      </c>
      <c r="K573" s="14">
        <v>0.1</v>
      </c>
      <c r="L573" s="8">
        <v>0.1</v>
      </c>
      <c r="M573" s="14">
        <v>0.2</v>
      </c>
      <c r="N573" s="8">
        <v>0.3</v>
      </c>
      <c r="O573" s="14">
        <v>0.1</v>
      </c>
      <c r="P573" s="8">
        <v>0.1</v>
      </c>
      <c r="Q573" s="14">
        <v>0.2</v>
      </c>
      <c r="R573" s="8">
        <v>253.4</v>
      </c>
      <c r="S573" s="14">
        <v>253.19</v>
      </c>
      <c r="T573" s="8">
        <v>254.9</v>
      </c>
      <c r="U573" s="14">
        <v>2.76</v>
      </c>
      <c r="V573" s="8">
        <v>2.76</v>
      </c>
      <c r="W573" s="14">
        <v>2.84</v>
      </c>
    </row>
    <row r="574" spans="2:23" ht="15.75" thickBot="1" x14ac:dyDescent="0.3">
      <c r="B574" s="16" t="s">
        <v>619</v>
      </c>
      <c r="C574" s="4">
        <v>0.3</v>
      </c>
      <c r="D574" s="8">
        <v>2.1</v>
      </c>
      <c r="E574" s="14">
        <v>1.3</v>
      </c>
      <c r="F574" s="8">
        <v>0.2</v>
      </c>
      <c r="G574" s="14">
        <v>1</v>
      </c>
      <c r="H574" s="8">
        <v>0.1</v>
      </c>
      <c r="I574" s="14">
        <v>0.1</v>
      </c>
      <c r="J574" s="8">
        <v>0.5</v>
      </c>
      <c r="K574" s="14">
        <v>0.1</v>
      </c>
      <c r="L574" s="8">
        <v>0.1</v>
      </c>
      <c r="M574" s="14">
        <v>0.3</v>
      </c>
      <c r="N574" s="8">
        <v>0.1</v>
      </c>
      <c r="O574" s="14">
        <v>0.2</v>
      </c>
      <c r="P574" s="8">
        <v>0.3</v>
      </c>
      <c r="Q574" s="14">
        <v>0.1</v>
      </c>
      <c r="R574" s="8">
        <v>252.78</v>
      </c>
      <c r="S574" s="14">
        <v>251.86</v>
      </c>
      <c r="T574" s="8">
        <v>253.78</v>
      </c>
      <c r="U574" s="14">
        <v>2.87</v>
      </c>
      <c r="V574" s="8">
        <v>2.9</v>
      </c>
      <c r="W574" s="14">
        <v>2.88</v>
      </c>
    </row>
    <row r="575" spans="2:23" ht="15.75" thickBot="1" x14ac:dyDescent="0.3">
      <c r="B575" s="26" t="s">
        <v>596</v>
      </c>
      <c r="C575" s="40">
        <f t="shared" ref="C575:W575" si="0">AVERAGE(C4:C574)</f>
        <v>0.23187390542907202</v>
      </c>
      <c r="D575" s="28">
        <f t="shared" si="0"/>
        <v>2.1397548161120845</v>
      </c>
      <c r="E575" s="38">
        <f t="shared" si="0"/>
        <v>0.75166374781085799</v>
      </c>
      <c r="F575" s="28">
        <f t="shared" si="0"/>
        <v>0.16479859894921189</v>
      </c>
      <c r="G575" s="38">
        <f t="shared" si="0"/>
        <v>0.81208406304728542</v>
      </c>
      <c r="H575" s="28">
        <f t="shared" si="0"/>
        <v>0.16900175131348499</v>
      </c>
      <c r="I575" s="38">
        <f t="shared" si="0"/>
        <v>0.15691768826619962</v>
      </c>
      <c r="J575" s="28">
        <f t="shared" si="0"/>
        <v>0.57845884413309856</v>
      </c>
      <c r="K575" s="38">
        <f t="shared" si="0"/>
        <v>0.27267950963222326</v>
      </c>
      <c r="L575" s="28">
        <f t="shared" si="0"/>
        <v>0.16234676007005266</v>
      </c>
      <c r="M575" s="38">
        <f t="shared" si="0"/>
        <v>0.31558669001751394</v>
      </c>
      <c r="N575" s="28">
        <f t="shared" si="0"/>
        <v>0.31628721541155891</v>
      </c>
      <c r="O575" s="38">
        <f t="shared" si="0"/>
        <v>0.16374781085814374</v>
      </c>
      <c r="P575" s="28">
        <f t="shared" si="0"/>
        <v>0.30595446584938735</v>
      </c>
      <c r="Q575" s="38">
        <f t="shared" si="0"/>
        <v>0.23099824868651456</v>
      </c>
      <c r="R575" s="28">
        <f t="shared" si="0"/>
        <v>258.15462346760063</v>
      </c>
      <c r="S575" s="38">
        <f t="shared" si="0"/>
        <v>257.41145359019248</v>
      </c>
      <c r="T575" s="28">
        <f t="shared" si="0"/>
        <v>258.91740805604229</v>
      </c>
      <c r="U575" s="38">
        <f t="shared" si="0"/>
        <v>2.6171278458844145</v>
      </c>
      <c r="V575" s="28">
        <f t="shared" si="0"/>
        <v>2.5764973730297731</v>
      </c>
      <c r="W575" s="36">
        <f t="shared" si="0"/>
        <v>2.6335376532399266</v>
      </c>
    </row>
    <row r="576" spans="2:23" ht="15.75" thickBot="1" x14ac:dyDescent="0.3">
      <c r="B576" s="26" t="s">
        <v>597</v>
      </c>
      <c r="C576" s="40">
        <f t="shared" ref="C576:W576" si="1">MIN(C4:C574)</f>
        <v>0</v>
      </c>
      <c r="D576" s="28">
        <f t="shared" si="1"/>
        <v>0.6</v>
      </c>
      <c r="E576" s="38">
        <f t="shared" si="1"/>
        <v>0</v>
      </c>
      <c r="F576" s="28">
        <f t="shared" si="1"/>
        <v>0</v>
      </c>
      <c r="G576" s="38">
        <f t="shared" si="1"/>
        <v>0.1</v>
      </c>
      <c r="H576" s="28">
        <f t="shared" si="1"/>
        <v>0</v>
      </c>
      <c r="I576" s="38">
        <f t="shared" si="1"/>
        <v>0</v>
      </c>
      <c r="J576" s="28">
        <f t="shared" si="1"/>
        <v>0</v>
      </c>
      <c r="K576" s="38">
        <f t="shared" si="1"/>
        <v>0</v>
      </c>
      <c r="L576" s="28">
        <f t="shared" si="1"/>
        <v>0</v>
      </c>
      <c r="M576" s="38">
        <f t="shared" si="1"/>
        <v>0</v>
      </c>
      <c r="N576" s="28">
        <f t="shared" si="1"/>
        <v>0</v>
      </c>
      <c r="O576" s="38">
        <f t="shared" si="1"/>
        <v>0</v>
      </c>
      <c r="P576" s="28">
        <f t="shared" si="1"/>
        <v>0</v>
      </c>
      <c r="Q576" s="38">
        <f t="shared" si="1"/>
        <v>0</v>
      </c>
      <c r="R576" s="28">
        <f t="shared" si="1"/>
        <v>250.05</v>
      </c>
      <c r="S576" s="38">
        <f t="shared" si="1"/>
        <v>249.32</v>
      </c>
      <c r="T576" s="28">
        <f t="shared" si="1"/>
        <v>250.36</v>
      </c>
      <c r="U576" s="38">
        <f t="shared" si="1"/>
        <v>1.35</v>
      </c>
      <c r="V576" s="28">
        <f t="shared" si="1"/>
        <v>1.23</v>
      </c>
      <c r="W576" s="36">
        <f t="shared" si="1"/>
        <v>1.1000000000000001</v>
      </c>
    </row>
    <row r="577" spans="2:23" ht="15.75" thickBot="1" x14ac:dyDescent="0.3">
      <c r="B577" s="29" t="s">
        <v>598</v>
      </c>
      <c r="C577" s="40">
        <f t="shared" ref="C577:W577" si="2">MAX(C4:C574)</f>
        <v>0.5</v>
      </c>
      <c r="D577" s="28">
        <f t="shared" si="2"/>
        <v>4.4000000000000004</v>
      </c>
      <c r="E577" s="38">
        <f t="shared" si="2"/>
        <v>1.7</v>
      </c>
      <c r="F577" s="28">
        <f t="shared" si="2"/>
        <v>0.5</v>
      </c>
      <c r="G577" s="38">
        <f t="shared" si="2"/>
        <v>1.2</v>
      </c>
      <c r="H577" s="28">
        <f t="shared" si="2"/>
        <v>0.5</v>
      </c>
      <c r="I577" s="38">
        <f t="shared" si="2"/>
        <v>0.5</v>
      </c>
      <c r="J577" s="28">
        <f t="shared" si="2"/>
        <v>0.9</v>
      </c>
      <c r="K577" s="38">
        <f t="shared" si="2"/>
        <v>0.7</v>
      </c>
      <c r="L577" s="28">
        <f t="shared" si="2"/>
        <v>0.4</v>
      </c>
      <c r="M577" s="38">
        <f t="shared" si="2"/>
        <v>0.7</v>
      </c>
      <c r="N577" s="28">
        <f t="shared" si="2"/>
        <v>0.7</v>
      </c>
      <c r="O577" s="38">
        <f t="shared" si="2"/>
        <v>0.5</v>
      </c>
      <c r="P577" s="28">
        <f t="shared" si="2"/>
        <v>0.7</v>
      </c>
      <c r="Q577" s="38">
        <f t="shared" si="2"/>
        <v>0.5</v>
      </c>
      <c r="R577" s="28">
        <f t="shared" si="2"/>
        <v>270.16000000000003</v>
      </c>
      <c r="S577" s="38">
        <f t="shared" si="2"/>
        <v>268.14</v>
      </c>
      <c r="T577" s="28">
        <f t="shared" si="2"/>
        <v>269.73</v>
      </c>
      <c r="U577" s="38">
        <f t="shared" si="2"/>
        <v>4.7</v>
      </c>
      <c r="V577" s="28">
        <f t="shared" si="2"/>
        <v>4.63</v>
      </c>
      <c r="W577" s="36">
        <f t="shared" si="2"/>
        <v>4.62</v>
      </c>
    </row>
    <row r="578" spans="2:23" ht="15.75" thickBot="1" x14ac:dyDescent="0.3">
      <c r="C578" s="56" t="s">
        <v>621</v>
      </c>
      <c r="D578" s="33" t="s">
        <v>622</v>
      </c>
      <c r="E578" s="58" t="s">
        <v>623</v>
      </c>
      <c r="F578" s="33" t="s">
        <v>624</v>
      </c>
      <c r="G578" s="58" t="s">
        <v>625</v>
      </c>
      <c r="H578" s="33" t="s">
        <v>626</v>
      </c>
      <c r="I578" s="58" t="s">
        <v>627</v>
      </c>
      <c r="J578" s="33" t="s">
        <v>628</v>
      </c>
      <c r="K578" s="58" t="s">
        <v>629</v>
      </c>
      <c r="L578" s="33" t="s">
        <v>630</v>
      </c>
      <c r="M578" s="58" t="s">
        <v>631</v>
      </c>
      <c r="N578" s="33" t="s">
        <v>632</v>
      </c>
      <c r="O578" s="58" t="s">
        <v>633</v>
      </c>
      <c r="P578" s="33" t="s">
        <v>634</v>
      </c>
      <c r="Q578" s="58" t="s">
        <v>635</v>
      </c>
      <c r="R578" s="33" t="s">
        <v>636</v>
      </c>
      <c r="S578" s="58" t="s">
        <v>637</v>
      </c>
      <c r="T578" s="33" t="s">
        <v>638</v>
      </c>
      <c r="U578" s="58" t="s">
        <v>639</v>
      </c>
      <c r="V578" s="33" t="s">
        <v>640</v>
      </c>
      <c r="W578" s="57" t="s">
        <v>641</v>
      </c>
    </row>
    <row r="579" spans="2:23" ht="15.75" thickBot="1" x14ac:dyDescent="0.3">
      <c r="C579" s="53">
        <v>3</v>
      </c>
      <c r="D579" s="54">
        <v>5</v>
      </c>
      <c r="E579" s="55">
        <v>7</v>
      </c>
      <c r="F579" s="54">
        <v>9</v>
      </c>
      <c r="G579" s="55">
        <v>11</v>
      </c>
      <c r="H579" s="54">
        <v>13</v>
      </c>
      <c r="I579" s="55">
        <v>15</v>
      </c>
      <c r="J579" s="54">
        <v>17</v>
      </c>
      <c r="K579" s="55">
        <v>19</v>
      </c>
      <c r="L579" s="54">
        <v>21</v>
      </c>
      <c r="M579" s="55">
        <v>23</v>
      </c>
      <c r="N579" s="54">
        <v>25</v>
      </c>
      <c r="O579" s="55">
        <v>27</v>
      </c>
      <c r="P579" s="54">
        <v>29</v>
      </c>
      <c r="Q579" s="59">
        <v>31</v>
      </c>
    </row>
  </sheetData>
  <mergeCells count="1">
    <mergeCell ref="C2:W2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82"/>
  <sheetViews>
    <sheetView showGridLines="0" zoomScale="85" zoomScaleNormal="85" workbookViewId="0">
      <selection activeCell="AJ593" sqref="AJ593"/>
    </sheetView>
  </sheetViews>
  <sheetFormatPr baseColWidth="10" defaultRowHeight="15" x14ac:dyDescent="0.25"/>
  <cols>
    <col min="1" max="1" width="5" customWidth="1"/>
    <col min="2" max="2" width="26.85546875" bestFit="1" customWidth="1"/>
    <col min="4" max="4" width="14.85546875" customWidth="1"/>
    <col min="5" max="5" width="16.85546875" customWidth="1"/>
    <col min="6" max="6" width="15.42578125" customWidth="1"/>
    <col min="7" max="7" width="14.42578125" customWidth="1"/>
    <col min="8" max="8" width="15.85546875" customWidth="1"/>
    <col min="9" max="9" width="12.42578125" customWidth="1"/>
    <col min="10" max="10" width="12.28515625" customWidth="1"/>
    <col min="11" max="11" width="14" customWidth="1"/>
    <col min="17" max="17" width="13.140625" bestFit="1" customWidth="1"/>
    <col min="20" max="20" width="13.140625" customWidth="1"/>
    <col min="21" max="21" width="13.140625" bestFit="1" customWidth="1"/>
    <col min="22" max="22" width="19.5703125" bestFit="1" customWidth="1"/>
    <col min="23" max="23" width="7.140625" bestFit="1" customWidth="1"/>
    <col min="25" max="25" width="20.140625" customWidth="1"/>
    <col min="28" max="28" width="14.28515625" bestFit="1" customWidth="1"/>
    <col min="31" max="31" width="18.7109375" customWidth="1"/>
    <col min="32" max="32" width="21" customWidth="1"/>
    <col min="33" max="33" width="15.140625" customWidth="1"/>
    <col min="35" max="35" width="2.28515625" customWidth="1"/>
    <col min="36" max="36" width="19.140625" customWidth="1"/>
    <col min="37" max="37" width="21.5703125" customWidth="1"/>
    <col min="38" max="39" width="9.42578125" bestFit="1" customWidth="1"/>
    <col min="40" max="40" width="24.5703125" bestFit="1" customWidth="1"/>
  </cols>
  <sheetData>
    <row r="1" spans="2:41" ht="15.75" thickBot="1" x14ac:dyDescent="0.3"/>
    <row r="2" spans="2:41" ht="27" thickBot="1" x14ac:dyDescent="0.45">
      <c r="B2" s="31" t="s">
        <v>644</v>
      </c>
      <c r="C2" s="133" t="s">
        <v>645</v>
      </c>
      <c r="D2" s="134"/>
      <c r="E2" s="134"/>
      <c r="F2" s="134"/>
      <c r="G2" s="134"/>
      <c r="H2" s="134"/>
      <c r="I2" s="134"/>
      <c r="J2" s="134"/>
      <c r="K2" s="134"/>
      <c r="L2" s="134"/>
      <c r="M2" s="135"/>
      <c r="O2" s="147" t="s">
        <v>699</v>
      </c>
      <c r="P2" s="148"/>
      <c r="Q2" s="149"/>
      <c r="S2" s="147" t="s">
        <v>703</v>
      </c>
      <c r="T2" s="148"/>
      <c r="U2" s="149"/>
      <c r="V2" s="161" t="s">
        <v>704</v>
      </c>
      <c r="W2" s="162"/>
      <c r="Y2" s="147" t="s">
        <v>711</v>
      </c>
      <c r="Z2" s="148"/>
      <c r="AA2" s="149"/>
      <c r="AE2" s="147" t="s">
        <v>716</v>
      </c>
      <c r="AF2" s="148"/>
      <c r="AG2" s="149"/>
      <c r="AJ2" s="150" t="s">
        <v>720</v>
      </c>
      <c r="AK2" s="151"/>
      <c r="AL2" s="151"/>
      <c r="AM2" s="152"/>
    </row>
    <row r="3" spans="2:41" ht="18.75" thickBot="1" x14ac:dyDescent="0.3">
      <c r="B3" s="91" t="s">
        <v>0</v>
      </c>
      <c r="C3" s="92" t="s">
        <v>1</v>
      </c>
      <c r="D3" s="92" t="s">
        <v>2</v>
      </c>
      <c r="E3" s="92" t="s">
        <v>3</v>
      </c>
      <c r="F3" s="92" t="s">
        <v>4</v>
      </c>
      <c r="G3" s="92" t="s">
        <v>5</v>
      </c>
      <c r="H3" s="92" t="s">
        <v>6</v>
      </c>
      <c r="I3" s="92" t="s">
        <v>15</v>
      </c>
      <c r="J3" s="92" t="s">
        <v>16</v>
      </c>
      <c r="K3" s="94" t="s">
        <v>17</v>
      </c>
      <c r="L3" s="103" t="s">
        <v>697</v>
      </c>
      <c r="M3" s="104" t="s">
        <v>698</v>
      </c>
      <c r="O3" s="107" t="s">
        <v>697</v>
      </c>
      <c r="P3" s="103" t="s">
        <v>698</v>
      </c>
      <c r="Q3" s="104" t="s">
        <v>700</v>
      </c>
      <c r="S3" s="111" t="s">
        <v>705</v>
      </c>
      <c r="T3" s="112" t="s">
        <v>706</v>
      </c>
      <c r="U3" s="104" t="s">
        <v>700</v>
      </c>
      <c r="V3" s="31" t="s">
        <v>707</v>
      </c>
      <c r="W3" s="79">
        <v>1.7100000000000001E-2</v>
      </c>
      <c r="Y3" s="113" t="s">
        <v>712</v>
      </c>
      <c r="Z3" s="145" t="s">
        <v>713</v>
      </c>
      <c r="AA3" s="146"/>
      <c r="AB3" s="31" t="s">
        <v>714</v>
      </c>
      <c r="AC3" s="79">
        <v>0.16400000000000001</v>
      </c>
      <c r="AE3" s="120" t="s">
        <v>717</v>
      </c>
      <c r="AF3" s="121" t="s">
        <v>718</v>
      </c>
      <c r="AG3" s="122" t="s">
        <v>719</v>
      </c>
      <c r="AJ3" s="111" t="s">
        <v>721</v>
      </c>
      <c r="AK3" s="112" t="s">
        <v>722</v>
      </c>
      <c r="AL3" s="112" t="s">
        <v>723</v>
      </c>
      <c r="AM3" s="122" t="s">
        <v>724</v>
      </c>
    </row>
    <row r="4" spans="2:41" ht="15.75" thickBot="1" x14ac:dyDescent="0.3">
      <c r="B4" s="13" t="s">
        <v>19</v>
      </c>
      <c r="C4" s="7">
        <v>344.12</v>
      </c>
      <c r="D4" s="11">
        <v>220.05</v>
      </c>
      <c r="E4" s="7">
        <v>109.71</v>
      </c>
      <c r="F4" s="12">
        <f t="shared" ref="F4:F67" si="0">SQRT((D4)^2+(E4)^2)</f>
        <v>245.88266836033807</v>
      </c>
      <c r="G4" s="7">
        <v>0.89</v>
      </c>
      <c r="H4" s="7">
        <v>439.61</v>
      </c>
      <c r="I4" s="74">
        <f>'Datos y Cálculos'!R4</f>
        <v>49.709999999999994</v>
      </c>
      <c r="J4" s="46">
        <f>'Datos y Cálculos'!S4</f>
        <v>225.59496137990317</v>
      </c>
      <c r="K4" s="22">
        <f>'Datos y Cálculos'!T4</f>
        <v>0.97542072151795356</v>
      </c>
      <c r="L4" s="73">
        <f>(F4)/(SQRT(3)*0.46)</f>
        <v>308.60961905848842</v>
      </c>
      <c r="M4" s="74">
        <f>(J4)/(SQRT(3)*0.46)</f>
        <v>283.14632974023982</v>
      </c>
      <c r="O4" s="12">
        <f>(D4)/(SQRT(3)*0.46*G4)</f>
        <v>310.32224410155635</v>
      </c>
      <c r="P4" s="46">
        <f>(D4)/(SQRT(3)*0.46*K4)</f>
        <v>283.14632974023988</v>
      </c>
      <c r="Q4" s="105">
        <f>(1-P4/O4)</f>
        <v>8.7573207779532702E-2</v>
      </c>
      <c r="S4" s="22">
        <f>(SQRT(3)*(O4)*((($W$3)*($W$5))/(($W$4)*($W$6))))</f>
        <v>0.21432575270254517</v>
      </c>
      <c r="T4" s="73">
        <f>(SQRT(3)*(P4)*((($W$3)*($W$5))/(($W$4)*($W$6))))</f>
        <v>0.19555655902862043</v>
      </c>
      <c r="U4" s="109">
        <f>(1-T4/S4)</f>
        <v>8.7573207779532702E-2</v>
      </c>
      <c r="V4" s="71" t="s">
        <v>708</v>
      </c>
      <c r="W4" s="79">
        <v>107.21</v>
      </c>
      <c r="Y4" s="114">
        <f>($AC$3)*(((D4)^2+(E4)^2)/(460)^2)</f>
        <v>4.6858029311909258E-2</v>
      </c>
      <c r="Z4" s="159">
        <f>(Y4)*(1-(((G4)^2/(K4)^2)))</f>
        <v>7.8476585209444304E-3</v>
      </c>
      <c r="AA4" s="160"/>
      <c r="AE4" s="116">
        <f>F4/630</f>
        <v>0.39028994977831438</v>
      </c>
      <c r="AF4" s="83">
        <f>IF(J4&gt;0,J4/630,Tabla13[[#This Row],[Cargabilidad Antes]]-0.02)</f>
        <v>0.3580872402855606</v>
      </c>
      <c r="AG4" s="118">
        <f>AE4-AF4</f>
        <v>3.2202709492753778E-2</v>
      </c>
      <c r="AJ4" s="12">
        <f>$AO$4+($AO$5-$AO$4)*((O4/($AO$6*$AO$7))^2)</f>
        <v>27.572112585048771</v>
      </c>
      <c r="AK4" s="46">
        <f>$AO$4+($AO$5-$AO$4)*((P4/($AO$6*$AO$7))^2)</f>
        <v>27.141341988391257</v>
      </c>
      <c r="AL4" s="12">
        <f>AJ4-AK4</f>
        <v>0.43077059665751349</v>
      </c>
      <c r="AM4" s="82">
        <f>(1-AK4/AJ4)</f>
        <v>1.5623416425881831E-2</v>
      </c>
      <c r="AN4" s="71" t="s">
        <v>725</v>
      </c>
      <c r="AO4" s="79">
        <v>25</v>
      </c>
    </row>
    <row r="5" spans="2:41" ht="15.75" thickBot="1" x14ac:dyDescent="0.3">
      <c r="B5" s="16" t="s">
        <v>20</v>
      </c>
      <c r="C5" s="8">
        <v>270.2</v>
      </c>
      <c r="D5" s="14">
        <v>234.56</v>
      </c>
      <c r="E5" s="8">
        <v>110.36</v>
      </c>
      <c r="F5" s="15">
        <f t="shared" si="0"/>
        <v>259.22523642577704</v>
      </c>
      <c r="G5" s="8">
        <v>0.9</v>
      </c>
      <c r="H5" s="8">
        <v>439.34</v>
      </c>
      <c r="I5" s="75">
        <f>'Datos y Cálculos'!R5</f>
        <v>50.36</v>
      </c>
      <c r="J5" s="47">
        <f>'Datos y Cálculos'!S5</f>
        <v>239.90523795865735</v>
      </c>
      <c r="K5" s="6">
        <f>'Datos y Cálculos'!T5</f>
        <v>0.97771937785043905</v>
      </c>
      <c r="L5" s="73">
        <f t="shared" ref="L5:L8" si="1">(F5)/(SQRT(3)*0.46)</f>
        <v>325.35600006775383</v>
      </c>
      <c r="M5" s="75">
        <f t="shared" ref="M5:M8" si="2">(J5)/(SQRT(3)*0.46)</f>
        <v>301.10729068572186</v>
      </c>
      <c r="O5" s="15">
        <f t="shared" ref="O5:O67" si="3">(D5)/(SQRT(3)*0.46*G5)</f>
        <v>327.1093699060836</v>
      </c>
      <c r="P5" s="47">
        <f t="shared" ref="P5:P67" si="4">(D5)/(SQRT(3)*0.46*K5)</f>
        <v>301.10729068572186</v>
      </c>
      <c r="Q5" s="106">
        <f t="shared" ref="Q5:Q68" si="5">(1-P5/O5)</f>
        <v>7.9490475090417623E-2</v>
      </c>
      <c r="S5" s="6">
        <f t="shared" ref="S5:T20" si="6">(SQRT(3)*(O5)*((($W$3)*($W$5))/(($W$4)*($W$6))))</f>
        <v>0.22591987282172737</v>
      </c>
      <c r="T5" s="73">
        <f t="shared" si="6"/>
        <v>0.20796139479876155</v>
      </c>
      <c r="U5" s="110">
        <f t="shared" ref="U5:U68" si="7">(1-T5/S5)</f>
        <v>7.9490475090417512E-2</v>
      </c>
      <c r="V5" s="71" t="s">
        <v>709</v>
      </c>
      <c r="W5" s="79">
        <v>15</v>
      </c>
      <c r="Y5" s="115">
        <f>($AC$3)*(((D5)^2+(E5)^2)/(460)^2)</f>
        <v>5.2081411175803408E-2</v>
      </c>
      <c r="Z5" s="157">
        <f t="shared" ref="Z5:Z68" si="8">(Y5)*(1-(((G5)^2/(K5)^2)))</f>
        <v>7.9508635670255557E-3</v>
      </c>
      <c r="AA5" s="158"/>
      <c r="AE5" s="117">
        <f>F5/630</f>
        <v>0.41146862924726513</v>
      </c>
      <c r="AF5" s="85">
        <f>IF(J5&gt;0,J5/630,Tabla13[[#This Row],[Cargabilidad Antes]]-0.02)</f>
        <v>0.38080196501374181</v>
      </c>
      <c r="AG5" s="119">
        <f t="shared" ref="AG5:AG68" si="9">AE5-AF5</f>
        <v>3.0666664233523322E-2</v>
      </c>
      <c r="AJ5" s="15">
        <f t="shared" ref="AJ5:AK20" si="10">$AO$4+($AO$5-$AO$4)*((O5/($AO$6*$AO$7))^2)</f>
        <v>27.857920402787261</v>
      </c>
      <c r="AK5" s="47">
        <f t="shared" si="10"/>
        <v>27.421623945088029</v>
      </c>
      <c r="AL5" s="15">
        <f>AJ5-AK5</f>
        <v>0.43629645769923187</v>
      </c>
      <c r="AM5" s="84">
        <f>(1-AK5/AJ5)</f>
        <v>1.5661486980757533E-2</v>
      </c>
      <c r="AN5" s="71" t="s">
        <v>726</v>
      </c>
      <c r="AO5" s="79">
        <v>90</v>
      </c>
    </row>
    <row r="6" spans="2:41" ht="15.75" thickBot="1" x14ac:dyDescent="0.3">
      <c r="B6" s="16" t="s">
        <v>21</v>
      </c>
      <c r="C6" s="8">
        <v>292.38</v>
      </c>
      <c r="D6" s="14">
        <v>217.21</v>
      </c>
      <c r="E6" s="8">
        <v>109.74</v>
      </c>
      <c r="F6" s="15">
        <f t="shared" si="0"/>
        <v>243.35786755311611</v>
      </c>
      <c r="G6" s="8">
        <v>0.89</v>
      </c>
      <c r="H6" s="8">
        <v>440.37</v>
      </c>
      <c r="I6" s="75">
        <f>'Datos y Cálculos'!R6</f>
        <v>49.739999999999995</v>
      </c>
      <c r="J6" s="47">
        <f>'Datos y Cálculos'!S6</f>
        <v>222.83233988808718</v>
      </c>
      <c r="K6" s="6">
        <f>'Datos y Cálculos'!T6</f>
        <v>0.97476874366211441</v>
      </c>
      <c r="L6" s="73">
        <f t="shared" si="1"/>
        <v>305.44071813305408</v>
      </c>
      <c r="M6" s="75">
        <f t="shared" si="2"/>
        <v>279.67893786639416</v>
      </c>
      <c r="O6" s="15">
        <f t="shared" si="3"/>
        <v>306.31717628402203</v>
      </c>
      <c r="P6" s="47">
        <f t="shared" si="4"/>
        <v>279.67893786639416</v>
      </c>
      <c r="Q6" s="106">
        <f t="shared" si="5"/>
        <v>8.6962927579772642E-2</v>
      </c>
      <c r="S6" s="6">
        <f t="shared" si="6"/>
        <v>0.21155963074083084</v>
      </c>
      <c r="T6" s="73">
        <f t="shared" si="6"/>
        <v>0.19316178589391253</v>
      </c>
      <c r="U6" s="110">
        <f t="shared" si="7"/>
        <v>8.6962927579772642E-2</v>
      </c>
      <c r="V6" s="71" t="s">
        <v>710</v>
      </c>
      <c r="W6" s="80">
        <v>6</v>
      </c>
      <c r="Y6" s="115">
        <f t="shared" ref="Y6:Y68" si="11">($AC$3)*(((D6)^2+(E6)^2)/(460)^2)</f>
        <v>4.5900663888468814E-2</v>
      </c>
      <c r="Z6" s="157">
        <f t="shared" si="8"/>
        <v>7.6361861180106105E-3</v>
      </c>
      <c r="AA6" s="158"/>
      <c r="AE6" s="117">
        <f t="shared" ref="AE6:AE69" si="12">F6/630</f>
        <v>0.38628232944939067</v>
      </c>
      <c r="AF6" s="85">
        <f>IF(J6&gt;0,J6/630,Tabla13[[#This Row],[Cargabilidad Antes]]-0.02)</f>
        <v>0.3537021268064876</v>
      </c>
      <c r="AG6" s="119">
        <f t="shared" si="9"/>
        <v>3.2580202642903067E-2</v>
      </c>
      <c r="AJ6" s="15">
        <f t="shared" si="10"/>
        <v>27.506148837783563</v>
      </c>
      <c r="AK6" s="47">
        <f t="shared" si="10"/>
        <v>27.089217635846005</v>
      </c>
      <c r="AL6" s="15">
        <f>AJ6-AK6</f>
        <v>0.41693120193755817</v>
      </c>
      <c r="AM6" s="84">
        <f t="shared" ref="AM6:AM69" si="13">(1-AK6/AJ6)</f>
        <v>1.5157745433444503E-2</v>
      </c>
      <c r="AN6" s="71" t="s">
        <v>727</v>
      </c>
      <c r="AO6" s="79">
        <v>260</v>
      </c>
    </row>
    <row r="7" spans="2:41" ht="15.75" thickBot="1" x14ac:dyDescent="0.3">
      <c r="B7" s="16" t="s">
        <v>22</v>
      </c>
      <c r="C7" s="8">
        <v>295.32</v>
      </c>
      <c r="D7" s="14">
        <v>221.27</v>
      </c>
      <c r="E7" s="8">
        <v>107.94</v>
      </c>
      <c r="F7" s="15">
        <f t="shared" si="0"/>
        <v>246.19394082714547</v>
      </c>
      <c r="G7" s="8">
        <v>0.89</v>
      </c>
      <c r="H7" s="8">
        <v>438.26</v>
      </c>
      <c r="I7" s="75">
        <f>'Datos y Cálculos'!R7</f>
        <v>47.94</v>
      </c>
      <c r="J7" s="47">
        <f>'Datos y Cálculos'!S7</f>
        <v>226.40374665627778</v>
      </c>
      <c r="K7" s="6">
        <f>'Datos y Cálculos'!T7</f>
        <v>0.97732481581202924</v>
      </c>
      <c r="L7" s="73">
        <f t="shared" si="1"/>
        <v>309.00030002045054</v>
      </c>
      <c r="M7" s="75">
        <f t="shared" si="2"/>
        <v>284.16144364683004</v>
      </c>
      <c r="O7" s="15">
        <f t="shared" si="3"/>
        <v>312.04273098091966</v>
      </c>
      <c r="P7" s="47">
        <f t="shared" si="4"/>
        <v>284.16144364683004</v>
      </c>
      <c r="Q7" s="106">
        <f t="shared" si="5"/>
        <v>8.9350863089947996E-2</v>
      </c>
      <c r="S7" s="6">
        <f t="shared" si="6"/>
        <v>0.21551401636215484</v>
      </c>
      <c r="T7" s="73">
        <f t="shared" si="6"/>
        <v>0.19625765299221509</v>
      </c>
      <c r="U7" s="110">
        <f t="shared" si="7"/>
        <v>8.9350863089948107E-2</v>
      </c>
      <c r="Y7" s="115">
        <f t="shared" si="11"/>
        <v>4.6976743223062382E-2</v>
      </c>
      <c r="Z7" s="157">
        <f t="shared" si="8"/>
        <v>8.0197826699930901E-3</v>
      </c>
      <c r="AA7" s="158"/>
      <c r="AE7" s="117">
        <f t="shared" si="12"/>
        <v>0.39078403305896103</v>
      </c>
      <c r="AF7" s="85">
        <f>IF(J7&gt;0,J7/630,Tabla13[[#This Row],[Cargabilidad Antes]]-0.02)</f>
        <v>0.35937102643853613</v>
      </c>
      <c r="AG7" s="119">
        <f t="shared" si="9"/>
        <v>3.1413006620424899E-2</v>
      </c>
      <c r="AJ7" s="15">
        <f t="shared" si="10"/>
        <v>27.600712231785003</v>
      </c>
      <c r="AK7" s="47">
        <f t="shared" si="10"/>
        <v>27.156723452335751</v>
      </c>
      <c r="AL7" s="15">
        <f t="shared" ref="AL7:AL70" si="14">AJ7-AK7</f>
        <v>0.44398877944925275</v>
      </c>
      <c r="AM7" s="84">
        <f t="shared" si="13"/>
        <v>1.6086134869300772E-2</v>
      </c>
      <c r="AN7" s="71" t="s">
        <v>728</v>
      </c>
      <c r="AO7" s="80">
        <v>6</v>
      </c>
    </row>
    <row r="8" spans="2:41" x14ac:dyDescent="0.25">
      <c r="B8" s="16" t="s">
        <v>23</v>
      </c>
      <c r="C8" s="8">
        <v>384.18</v>
      </c>
      <c r="D8" s="14">
        <v>217.5</v>
      </c>
      <c r="E8" s="8">
        <v>111.18</v>
      </c>
      <c r="F8" s="15">
        <f t="shared" si="0"/>
        <v>244.26879129352568</v>
      </c>
      <c r="G8" s="8">
        <v>0.88</v>
      </c>
      <c r="H8" s="8">
        <v>438.4</v>
      </c>
      <c r="I8" s="75">
        <f>'Datos y Cálculos'!R8</f>
        <v>51.180000000000007</v>
      </c>
      <c r="J8" s="47">
        <f>'Datos y Cálculos'!S8</f>
        <v>223.44046723903887</v>
      </c>
      <c r="K8" s="6">
        <f>'Datos y Cálculos'!T8</f>
        <v>0.97341364654109996</v>
      </c>
      <c r="L8" s="73">
        <f t="shared" si="1"/>
        <v>306.58402697378602</v>
      </c>
      <c r="M8" s="75">
        <f t="shared" si="2"/>
        <v>280.44220414851054</v>
      </c>
      <c r="O8" s="15">
        <f t="shared" si="3"/>
        <v>310.21166884571051</v>
      </c>
      <c r="P8" s="47">
        <f t="shared" si="4"/>
        <v>280.44220414851054</v>
      </c>
      <c r="Q8" s="106">
        <f t="shared" si="5"/>
        <v>9.5965006113314044E-2</v>
      </c>
      <c r="S8" s="6">
        <f t="shared" si="6"/>
        <v>0.21424938329819246</v>
      </c>
      <c r="T8" s="73">
        <f t="shared" si="6"/>
        <v>0.19368893992020764</v>
      </c>
      <c r="U8" s="110">
        <f t="shared" si="7"/>
        <v>9.5965006113314155E-2</v>
      </c>
      <c r="Y8" s="115">
        <f t="shared" si="11"/>
        <v>4.6244932672967871E-2</v>
      </c>
      <c r="Z8" s="157">
        <f t="shared" si="8"/>
        <v>8.449907848865271E-3</v>
      </c>
      <c r="AA8" s="158"/>
      <c r="AE8" s="117">
        <f t="shared" si="12"/>
        <v>0.38772824014845347</v>
      </c>
      <c r="AF8" s="85">
        <f>IF(J8&gt;0,J8/630,Tabla13[[#This Row],[Cargabilidad Antes]]-0.02)</f>
        <v>0.35466740831593468</v>
      </c>
      <c r="AG8" s="119">
        <f>AE8-AF8</f>
        <v>3.3060831832518789E-2</v>
      </c>
      <c r="AJ8" s="15">
        <f t="shared" si="10"/>
        <v>27.570279900855791</v>
      </c>
      <c r="AK8" s="47">
        <f t="shared" si="10"/>
        <v>27.10063648150841</v>
      </c>
      <c r="AL8" s="15">
        <f t="shared" si="14"/>
        <v>0.4696434193473813</v>
      </c>
      <c r="AM8" s="84">
        <f t="shared" si="13"/>
        <v>1.7034408828500935E-2</v>
      </c>
    </row>
    <row r="9" spans="2:41" x14ac:dyDescent="0.25">
      <c r="B9" s="16" t="s">
        <v>24</v>
      </c>
      <c r="C9" s="8">
        <v>268.54000000000002</v>
      </c>
      <c r="D9" s="14">
        <v>227.31</v>
      </c>
      <c r="E9" s="8">
        <v>111.08</v>
      </c>
      <c r="F9" s="15">
        <f t="shared" si="0"/>
        <v>252.99921442565784</v>
      </c>
      <c r="G9" s="8">
        <v>0.89</v>
      </c>
      <c r="H9" s="8">
        <v>439.99</v>
      </c>
      <c r="I9" s="75">
        <f>'Datos y Cálculos'!R9</f>
        <v>51.08</v>
      </c>
      <c r="J9" s="47">
        <f>'Datos y Cálculos'!S9</f>
        <v>232.97854514954807</v>
      </c>
      <c r="K9" s="6">
        <f>'Datos y Cálculos'!T9</f>
        <v>0.97566923964646857</v>
      </c>
      <c r="L9" s="73">
        <f t="shared" ref="L9:L72" si="15">(F9)/(SQRT(3)*0.46)</f>
        <v>317.54166207264655</v>
      </c>
      <c r="M9" s="75">
        <f t="shared" ref="M9:M72" si="16">(J9)/(SQRT(3)*0.46)</f>
        <v>292.41353425543252</v>
      </c>
      <c r="O9" s="15">
        <f t="shared" si="3"/>
        <v>320.56055126891511</v>
      </c>
      <c r="P9" s="47">
        <f t="shared" si="4"/>
        <v>292.41353425543252</v>
      </c>
      <c r="Q9" s="106">
        <f t="shared" si="5"/>
        <v>8.7805617073169806E-2</v>
      </c>
      <c r="S9" s="6">
        <f t="shared" si="6"/>
        <v>0.22139689546382887</v>
      </c>
      <c r="T9" s="73">
        <f t="shared" si="6"/>
        <v>0.20195700443954329</v>
      </c>
      <c r="U9" s="110">
        <f t="shared" si="7"/>
        <v>8.7805617073169917E-2</v>
      </c>
      <c r="Y9" s="115">
        <f t="shared" si="11"/>
        <v>4.960969191871456E-2</v>
      </c>
      <c r="Z9" s="157">
        <f t="shared" si="8"/>
        <v>8.3295371115303211E-3</v>
      </c>
      <c r="AA9" s="158"/>
      <c r="AE9" s="117">
        <f t="shared" si="12"/>
        <v>0.40158605464390135</v>
      </c>
      <c r="AF9" s="85">
        <f>IF(J9&gt;0,J9/630,Tabla13[[#This Row],[Cargabilidad Antes]]-0.02)</f>
        <v>0.36980721452309218</v>
      </c>
      <c r="AG9" s="119">
        <f t="shared" si="9"/>
        <v>3.1778840120809171E-2</v>
      </c>
      <c r="AJ9" s="15">
        <f t="shared" si="10"/>
        <v>27.744633200583088</v>
      </c>
      <c r="AK9" s="47">
        <f t="shared" si="10"/>
        <v>27.2838054224293</v>
      </c>
      <c r="AL9" s="15">
        <f t="shared" si="14"/>
        <v>0.46082777815378861</v>
      </c>
      <c r="AM9" s="84">
        <f t="shared" si="13"/>
        <v>1.6609618689934713E-2</v>
      </c>
    </row>
    <row r="10" spans="2:41" x14ac:dyDescent="0.25">
      <c r="B10" s="16" t="s">
        <v>25</v>
      </c>
      <c r="C10" s="8">
        <v>404.78</v>
      </c>
      <c r="D10" s="14">
        <v>219.19</v>
      </c>
      <c r="E10" s="8">
        <v>113.95</v>
      </c>
      <c r="F10" s="15">
        <f t="shared" si="0"/>
        <v>247.04019632440387</v>
      </c>
      <c r="G10" s="8">
        <v>0.88</v>
      </c>
      <c r="H10" s="8">
        <v>442.15</v>
      </c>
      <c r="I10" s="75">
        <f>'Datos y Cálculos'!R10</f>
        <v>53.95</v>
      </c>
      <c r="J10" s="47">
        <f>'Datos y Cálculos'!S10</f>
        <v>225.73182894753677</v>
      </c>
      <c r="K10" s="6">
        <f>'Datos y Cálculos'!T10</f>
        <v>0.9710194659829865</v>
      </c>
      <c r="L10" s="73">
        <f t="shared" si="15"/>
        <v>310.06244314902733</v>
      </c>
      <c r="M10" s="75">
        <f t="shared" si="16"/>
        <v>283.31811349462373</v>
      </c>
      <c r="O10" s="15">
        <f t="shared" si="3"/>
        <v>312.62204916915533</v>
      </c>
      <c r="P10" s="47">
        <f t="shared" si="4"/>
        <v>283.31811349462373</v>
      </c>
      <c r="Q10" s="106">
        <f t="shared" si="5"/>
        <v>9.3735984881461953E-2</v>
      </c>
      <c r="S10" s="6">
        <f t="shared" si="6"/>
        <v>0.21591412563278531</v>
      </c>
      <c r="T10" s="73">
        <f t="shared" si="6"/>
        <v>0.19567520241677644</v>
      </c>
      <c r="U10" s="110">
        <f t="shared" si="7"/>
        <v>9.3735984881462064E-2</v>
      </c>
      <c r="Y10" s="115">
        <f t="shared" si="11"/>
        <v>4.7300249576559546E-2</v>
      </c>
      <c r="Z10" s="157">
        <f t="shared" si="8"/>
        <v>8.4518703965490456E-3</v>
      </c>
      <c r="AA10" s="158"/>
      <c r="AE10" s="117">
        <f t="shared" si="12"/>
        <v>0.39212729575302202</v>
      </c>
      <c r="AF10" s="85">
        <f>IF(J10&gt;0,J10/630,Tabla13[[#This Row],[Cargabilidad Antes]]-0.02)</f>
        <v>0.35830449039291551</v>
      </c>
      <c r="AG10" s="119">
        <f t="shared" si="9"/>
        <v>3.3822805360106512E-2</v>
      </c>
      <c r="AJ10" s="15">
        <f t="shared" si="10"/>
        <v>27.610377821226542</v>
      </c>
      <c r="AK10" s="47">
        <f t="shared" si="10"/>
        <v>27.143941063946379</v>
      </c>
      <c r="AL10" s="15">
        <f t="shared" si="14"/>
        <v>0.46643675728016376</v>
      </c>
      <c r="AM10" s="84">
        <f t="shared" si="13"/>
        <v>1.6893530407308344E-2</v>
      </c>
    </row>
    <row r="11" spans="2:41" x14ac:dyDescent="0.25">
      <c r="B11" s="90">
        <v>43998.635416666664</v>
      </c>
      <c r="C11" s="8">
        <v>318.24</v>
      </c>
      <c r="D11" s="14">
        <v>248.14</v>
      </c>
      <c r="E11" s="8">
        <v>113.7</v>
      </c>
      <c r="F11" s="15">
        <f t="shared" si="0"/>
        <v>272.9489871752595</v>
      </c>
      <c r="G11" s="8">
        <v>0.9</v>
      </c>
      <c r="H11" s="8">
        <v>441.24</v>
      </c>
      <c r="I11" s="75">
        <f>'Datos y Cálculos'!R11</f>
        <v>53.7</v>
      </c>
      <c r="J11" s="47">
        <f>'Datos y Cálculos'!S11</f>
        <v>253.88412632537703</v>
      </c>
      <c r="K11" s="6">
        <f>'Datos y Cálculos'!T11</f>
        <v>0.97737500800654475</v>
      </c>
      <c r="L11" s="73">
        <f t="shared" si="15"/>
        <v>342.58080700146041</v>
      </c>
      <c r="M11" s="75">
        <f t="shared" si="16"/>
        <v>318.65232321071608</v>
      </c>
      <c r="O11" s="15">
        <f t="shared" si="3"/>
        <v>346.0475743881974</v>
      </c>
      <c r="P11" s="47">
        <f t="shared" si="4"/>
        <v>318.65232321071602</v>
      </c>
      <c r="Q11" s="106">
        <f t="shared" si="5"/>
        <v>7.9166141320063943E-2</v>
      </c>
      <c r="S11" s="6">
        <f t="shared" si="6"/>
        <v>0.23899964717762376</v>
      </c>
      <c r="T11" s="73">
        <f t="shared" si="6"/>
        <v>0.22007896733371457</v>
      </c>
      <c r="U11" s="110">
        <f t="shared" si="7"/>
        <v>7.9166141320063943E-2</v>
      </c>
      <c r="Y11" s="115">
        <f t="shared" si="11"/>
        <v>5.7741911788279768E-2</v>
      </c>
      <c r="Z11" s="157">
        <f t="shared" si="8"/>
        <v>8.7805240879694543E-3</v>
      </c>
      <c r="AA11" s="158"/>
      <c r="AE11" s="117">
        <f t="shared" si="12"/>
        <v>0.43325236059565003</v>
      </c>
      <c r="AF11" s="85">
        <f>IF(J11&gt;0,J11/630,Tabla13[[#This Row],[Cargabilidad Antes]]-0.02)</f>
        <v>0.40299067670694766</v>
      </c>
      <c r="AG11" s="119">
        <f t="shared" si="9"/>
        <v>3.0261683888702373E-2</v>
      </c>
      <c r="AJ11" s="15">
        <f t="shared" si="10"/>
        <v>28.198422108438969</v>
      </c>
      <c r="AK11" s="47">
        <f t="shared" si="10"/>
        <v>27.712054035459044</v>
      </c>
      <c r="AL11" s="15">
        <f t="shared" si="14"/>
        <v>0.4863680729799249</v>
      </c>
      <c r="AM11" s="84">
        <f t="shared" si="13"/>
        <v>1.7248059877590372E-2</v>
      </c>
    </row>
    <row r="12" spans="2:41" x14ac:dyDescent="0.25">
      <c r="B12" s="16" t="s">
        <v>27</v>
      </c>
      <c r="C12" s="8">
        <v>253.52</v>
      </c>
      <c r="D12" s="14">
        <v>215.15</v>
      </c>
      <c r="E12" s="8">
        <v>104.27</v>
      </c>
      <c r="F12" s="15">
        <f t="shared" si="0"/>
        <v>239.08524714001069</v>
      </c>
      <c r="G12" s="8">
        <v>0.89</v>
      </c>
      <c r="H12" s="8">
        <v>442.45</v>
      </c>
      <c r="I12" s="75">
        <f>'Datos y Cálculos'!R12</f>
        <v>44.269999999999996</v>
      </c>
      <c r="J12" s="47">
        <f>'Datos y Cálculos'!S12</f>
        <v>219.65735908455241</v>
      </c>
      <c r="K12" s="6">
        <f>'Datos y Cálculos'!T12</f>
        <v>0.97948004517883058</v>
      </c>
      <c r="L12" s="73">
        <f t="shared" si="15"/>
        <v>300.07811259902911</v>
      </c>
      <c r="M12" s="75">
        <f t="shared" si="16"/>
        <v>275.69398999336659</v>
      </c>
      <c r="O12" s="15">
        <f t="shared" si="3"/>
        <v>303.41209188116267</v>
      </c>
      <c r="P12" s="47">
        <f t="shared" si="4"/>
        <v>275.69398999336659</v>
      </c>
      <c r="Q12" s="106">
        <f t="shared" si="5"/>
        <v>9.1354638227972851E-2</v>
      </c>
      <c r="S12" s="6">
        <f t="shared" si="6"/>
        <v>0.20955321833198179</v>
      </c>
      <c r="T12" s="73">
        <f t="shared" si="6"/>
        <v>0.19040955988175617</v>
      </c>
      <c r="U12" s="110">
        <f t="shared" si="7"/>
        <v>9.1354638227972851E-2</v>
      </c>
      <c r="Y12" s="115">
        <f t="shared" si="11"/>
        <v>4.4303061841209829E-2</v>
      </c>
      <c r="Z12" s="157">
        <f t="shared" si="8"/>
        <v>7.7248416429630271E-3</v>
      </c>
      <c r="AA12" s="158"/>
      <c r="AE12" s="117">
        <f t="shared" si="12"/>
        <v>0.37950039228573124</v>
      </c>
      <c r="AF12" s="85">
        <f>IF(J12&gt;0,J12/630,Tabla13[[#This Row],[Cargabilidad Antes]]-0.02)</f>
        <v>0.34866247473738476</v>
      </c>
      <c r="AG12" s="119">
        <f t="shared" si="9"/>
        <v>3.0837917548346472E-2</v>
      </c>
      <c r="AJ12" s="15">
        <f t="shared" si="10"/>
        <v>27.458838074244206</v>
      </c>
      <c r="AK12" s="47">
        <f t="shared" si="10"/>
        <v>27.030106199745259</v>
      </c>
      <c r="AL12" s="15">
        <f t="shared" si="14"/>
        <v>0.42873187449894701</v>
      </c>
      <c r="AM12" s="84">
        <f t="shared" si="13"/>
        <v>1.5613620406651041E-2</v>
      </c>
    </row>
    <row r="13" spans="2:41" x14ac:dyDescent="0.25">
      <c r="B13" s="16" t="s">
        <v>28</v>
      </c>
      <c r="C13" s="8">
        <v>322.76</v>
      </c>
      <c r="D13" s="14">
        <v>220.41</v>
      </c>
      <c r="E13" s="8">
        <v>108.78</v>
      </c>
      <c r="F13" s="15">
        <f t="shared" si="0"/>
        <v>245.79189673380202</v>
      </c>
      <c r="G13" s="8">
        <v>0.89</v>
      </c>
      <c r="H13" s="8">
        <v>442.39</v>
      </c>
      <c r="I13" s="75">
        <f>'Datos y Cálculos'!R13</f>
        <v>48.78</v>
      </c>
      <c r="J13" s="47">
        <f>'Datos y Cálculos'!S13</f>
        <v>225.74334209451229</v>
      </c>
      <c r="K13" s="6">
        <f>'Datos y Cálculos'!T13</f>
        <v>0.97637431055539448</v>
      </c>
      <c r="L13" s="73">
        <f t="shared" si="15"/>
        <v>308.49569074758546</v>
      </c>
      <c r="M13" s="75">
        <f t="shared" si="16"/>
        <v>283.33256375224448</v>
      </c>
      <c r="O13" s="15">
        <f t="shared" si="3"/>
        <v>310.82992875448321</v>
      </c>
      <c r="P13" s="47">
        <f t="shared" si="4"/>
        <v>283.33256375224448</v>
      </c>
      <c r="Q13" s="106">
        <f t="shared" si="5"/>
        <v>8.8464341617367936E-2</v>
      </c>
      <c r="S13" s="6">
        <f t="shared" si="6"/>
        <v>0.2146763878807906</v>
      </c>
      <c r="T13" s="73">
        <f t="shared" si="6"/>
        <v>0.19568518256612177</v>
      </c>
      <c r="U13" s="110">
        <f t="shared" si="7"/>
        <v>8.8464341617367825E-2</v>
      </c>
      <c r="Y13" s="115">
        <f t="shared" si="11"/>
        <v>4.6823438875236288E-2</v>
      </c>
      <c r="Z13" s="157">
        <f t="shared" si="8"/>
        <v>7.9179719737637929E-3</v>
      </c>
      <c r="AA13" s="158"/>
      <c r="AE13" s="117">
        <f t="shared" si="12"/>
        <v>0.39014586783143179</v>
      </c>
      <c r="AF13" s="85">
        <f>IF(J13&gt;0,J13/630,Tabla13[[#This Row],[Cargabilidad Antes]]-0.02)</f>
        <v>0.35832276522938455</v>
      </c>
      <c r="AG13" s="119">
        <f t="shared" si="9"/>
        <v>3.1823102602047237E-2</v>
      </c>
      <c r="AJ13" s="15">
        <f t="shared" si="10"/>
        <v>27.580535379527699</v>
      </c>
      <c r="AK13" s="47">
        <f t="shared" si="10"/>
        <v>27.144159767158644</v>
      </c>
      <c r="AL13" s="15">
        <f t="shared" si="14"/>
        <v>0.43637561236905498</v>
      </c>
      <c r="AM13" s="84">
        <f t="shared" si="13"/>
        <v>1.5821868805816042E-2</v>
      </c>
    </row>
    <row r="14" spans="2:41" x14ac:dyDescent="0.25">
      <c r="B14" s="16" t="s">
        <v>29</v>
      </c>
      <c r="C14" s="8">
        <v>338.6</v>
      </c>
      <c r="D14" s="14">
        <v>218.45</v>
      </c>
      <c r="E14" s="8">
        <v>109</v>
      </c>
      <c r="F14" s="15">
        <f t="shared" si="0"/>
        <v>244.13398472969715</v>
      </c>
      <c r="G14" s="8">
        <v>0.89</v>
      </c>
      <c r="H14" s="8">
        <v>443.66</v>
      </c>
      <c r="I14" s="75">
        <f>'Datos y Cálculos'!R14</f>
        <v>49</v>
      </c>
      <c r="J14" s="47">
        <f>'Datos y Cálculos'!S14</f>
        <v>223.87809741017543</v>
      </c>
      <c r="K14" s="6">
        <f>'Datos y Cálculos'!T14</f>
        <v>0.9757542275328952</v>
      </c>
      <c r="L14" s="73">
        <f t="shared" si="15"/>
        <v>306.41483000440576</v>
      </c>
      <c r="M14" s="75">
        <f t="shared" si="16"/>
        <v>280.99147783788271</v>
      </c>
      <c r="O14" s="15">
        <f t="shared" si="3"/>
        <v>308.06586786632573</v>
      </c>
      <c r="P14" s="47">
        <f t="shared" si="4"/>
        <v>280.99147783788271</v>
      </c>
      <c r="Q14" s="106">
        <f t="shared" si="5"/>
        <v>8.788506891711545E-2</v>
      </c>
      <c r="S14" s="6">
        <f t="shared" si="6"/>
        <v>0.21276737413256527</v>
      </c>
      <c r="T14" s="73">
        <f t="shared" si="6"/>
        <v>0.19406829879361107</v>
      </c>
      <c r="U14" s="110">
        <f t="shared" si="7"/>
        <v>8.7885068917115561E-2</v>
      </c>
      <c r="Y14" s="115">
        <f t="shared" si="11"/>
        <v>4.6193903638941394E-2</v>
      </c>
      <c r="Z14" s="157">
        <f t="shared" si="8"/>
        <v>7.7627170140603134E-3</v>
      </c>
      <c r="AA14" s="158"/>
      <c r="AE14" s="117">
        <f t="shared" si="12"/>
        <v>0.38751426147570978</v>
      </c>
      <c r="AF14" s="85">
        <f>IF(J14&gt;0,J14/630,Tabla13[[#This Row],[Cargabilidad Antes]]-0.02)</f>
        <v>0.35536205938123083</v>
      </c>
      <c r="AG14" s="119">
        <f t="shared" si="9"/>
        <v>3.2152202094478943E-2</v>
      </c>
      <c r="AJ14" s="15">
        <f t="shared" si="10"/>
        <v>27.534844523083134</v>
      </c>
      <c r="AK14" s="47">
        <f t="shared" si="10"/>
        <v>27.1088731468354</v>
      </c>
      <c r="AL14" s="15">
        <f t="shared" si="14"/>
        <v>0.42597137624773396</v>
      </c>
      <c r="AM14" s="84">
        <f t="shared" si="13"/>
        <v>1.5470266261740862E-2</v>
      </c>
    </row>
    <row r="15" spans="2:41" x14ac:dyDescent="0.25">
      <c r="B15" s="16" t="s">
        <v>30</v>
      </c>
      <c r="C15" s="8">
        <v>258.38</v>
      </c>
      <c r="D15" s="14">
        <v>225.56</v>
      </c>
      <c r="E15" s="8">
        <v>106.55</v>
      </c>
      <c r="F15" s="15">
        <f t="shared" si="0"/>
        <v>249.45984867308809</v>
      </c>
      <c r="G15" s="8">
        <v>0.9</v>
      </c>
      <c r="H15" s="8">
        <v>444.51</v>
      </c>
      <c r="I15" s="75">
        <f>'Datos y Cálculos'!R15</f>
        <v>46.55</v>
      </c>
      <c r="J15" s="47">
        <f>'Datos y Cálculos'!S15</f>
        <v>230.31329987649431</v>
      </c>
      <c r="K15" s="6">
        <f>'Datos y Cálculos'!T15</f>
        <v>0.97936159188790539</v>
      </c>
      <c r="L15" s="73">
        <f t="shared" si="15"/>
        <v>313.09937126828419</v>
      </c>
      <c r="M15" s="75">
        <f t="shared" si="16"/>
        <v>289.06836017748913</v>
      </c>
      <c r="O15" s="15">
        <f t="shared" si="3"/>
        <v>314.55827709761348</v>
      </c>
      <c r="P15" s="47">
        <f t="shared" si="4"/>
        <v>289.06836017748913</v>
      </c>
      <c r="Q15" s="106">
        <f t="shared" si="5"/>
        <v>8.1034004748869903E-2</v>
      </c>
      <c r="S15" s="6">
        <f t="shared" si="6"/>
        <v>0.2172513920262143</v>
      </c>
      <c r="T15" s="73">
        <f t="shared" si="6"/>
        <v>0.19964664169306343</v>
      </c>
      <c r="U15" s="110">
        <f t="shared" si="7"/>
        <v>8.1034004748870014E-2</v>
      </c>
      <c r="Y15" s="115">
        <f t="shared" si="11"/>
        <v>4.8231358413988665E-2</v>
      </c>
      <c r="Z15" s="157">
        <f t="shared" si="8"/>
        <v>7.5000485597746611E-3</v>
      </c>
      <c r="AA15" s="158"/>
      <c r="AE15" s="117">
        <f t="shared" si="12"/>
        <v>0.39596801376680651</v>
      </c>
      <c r="AF15" s="85">
        <f>IF(J15&gt;0,J15/630,Tabla13[[#This Row],[Cargabilidad Antes]]-0.02)</f>
        <v>0.36557666647062587</v>
      </c>
      <c r="AG15" s="119">
        <f t="shared" si="9"/>
        <v>3.0391347296180649E-2</v>
      </c>
      <c r="AJ15" s="15">
        <f t="shared" si="10"/>
        <v>27.642812758830637</v>
      </c>
      <c r="AK15" s="47">
        <f t="shared" si="10"/>
        <v>27.231851411744191</v>
      </c>
      <c r="AL15" s="15">
        <f t="shared" si="14"/>
        <v>0.41096134708644527</v>
      </c>
      <c r="AM15" s="84">
        <f t="shared" si="13"/>
        <v>1.4866842628204036E-2</v>
      </c>
    </row>
    <row r="16" spans="2:41" x14ac:dyDescent="0.25">
      <c r="B16" s="16" t="s">
        <v>31</v>
      </c>
      <c r="C16" s="8">
        <v>330.68</v>
      </c>
      <c r="D16" s="14">
        <v>223.64</v>
      </c>
      <c r="E16" s="8">
        <v>106.08</v>
      </c>
      <c r="F16" s="15">
        <f t="shared" si="0"/>
        <v>247.52336455373256</v>
      </c>
      <c r="G16" s="8">
        <v>0.9</v>
      </c>
      <c r="H16" s="8">
        <v>446.24</v>
      </c>
      <c r="I16" s="75">
        <f>'Datos y Cálculos'!R16</f>
        <v>46.08</v>
      </c>
      <c r="J16" s="47">
        <f>'Datos y Cálculos'!S16</f>
        <v>228.33794253255414</v>
      </c>
      <c r="K16" s="6">
        <f>'Datos y Cálculos'!T16</f>
        <v>0.97942548452329881</v>
      </c>
      <c r="L16" s="73">
        <f t="shared" si="15"/>
        <v>310.66887207786823</v>
      </c>
      <c r="M16" s="75">
        <f t="shared" si="16"/>
        <v>286.58907084212052</v>
      </c>
      <c r="O16" s="15">
        <f t="shared" si="3"/>
        <v>311.88071063180649</v>
      </c>
      <c r="P16" s="47">
        <f t="shared" si="4"/>
        <v>286.58907084212052</v>
      </c>
      <c r="Q16" s="106">
        <f t="shared" si="5"/>
        <v>8.1093953320967804E-2</v>
      </c>
      <c r="S16" s="6">
        <f t="shared" si="6"/>
        <v>0.21540211612317151</v>
      </c>
      <c r="T16" s="73">
        <f t="shared" si="6"/>
        <v>0.19793430697304135</v>
      </c>
      <c r="U16" s="110">
        <f t="shared" si="7"/>
        <v>8.1093953320967804E-2</v>
      </c>
      <c r="Y16" s="115">
        <f t="shared" si="11"/>
        <v>4.7485452854442334E-2</v>
      </c>
      <c r="Z16" s="157">
        <f t="shared" si="8"/>
        <v>7.3892909696725694E-3</v>
      </c>
      <c r="AA16" s="158"/>
      <c r="AE16" s="117">
        <f t="shared" si="12"/>
        <v>0.39289422945036917</v>
      </c>
      <c r="AF16" s="85">
        <f>IF(J16&gt;0,J16/630,Tabla13[[#This Row],[Cargabilidad Antes]]-0.02)</f>
        <v>0.36244117862310182</v>
      </c>
      <c r="AG16" s="119">
        <f t="shared" si="9"/>
        <v>3.0453050827267347E-2</v>
      </c>
      <c r="AJ16" s="15">
        <f t="shared" si="10"/>
        <v>27.598012223936983</v>
      </c>
      <c r="AK16" s="47">
        <f t="shared" si="10"/>
        <v>27.193731183924946</v>
      </c>
      <c r="AL16" s="15">
        <f t="shared" si="14"/>
        <v>0.40428104001203735</v>
      </c>
      <c r="AM16" s="84">
        <f t="shared" si="13"/>
        <v>1.4648918796455468E-2</v>
      </c>
    </row>
    <row r="17" spans="2:39" x14ac:dyDescent="0.25">
      <c r="B17" s="16" t="s">
        <v>32</v>
      </c>
      <c r="C17" s="8">
        <v>243.96</v>
      </c>
      <c r="D17" s="14">
        <v>215.13</v>
      </c>
      <c r="E17" s="8">
        <v>106.36</v>
      </c>
      <c r="F17" s="15">
        <f t="shared" si="0"/>
        <v>239.98617981042159</v>
      </c>
      <c r="G17" s="8">
        <v>0.89</v>
      </c>
      <c r="H17" s="8">
        <v>446.24</v>
      </c>
      <c r="I17" s="75">
        <f>'Datos y Cálculos'!R17</f>
        <v>46.36</v>
      </c>
      <c r="J17" s="47">
        <f>'Datos y Cálculos'!S17</f>
        <v>220.06854954763526</v>
      </c>
      <c r="K17" s="6">
        <f>'Datos y Cálculos'!T17</f>
        <v>0.97755903986377535</v>
      </c>
      <c r="L17" s="73">
        <f t="shared" si="15"/>
        <v>301.2088815550801</v>
      </c>
      <c r="M17" s="75">
        <f t="shared" si="16"/>
        <v>276.21007895977766</v>
      </c>
      <c r="O17" s="15">
        <f t="shared" si="3"/>
        <v>303.38388717822227</v>
      </c>
      <c r="P17" s="47">
        <f t="shared" si="4"/>
        <v>276.21007895977766</v>
      </c>
      <c r="Q17" s="106">
        <f t="shared" si="5"/>
        <v>8.9569055466948377E-2</v>
      </c>
      <c r="S17" s="6">
        <f t="shared" si="6"/>
        <v>0.20953373859985702</v>
      </c>
      <c r="T17" s="73">
        <f t="shared" si="6"/>
        <v>0.19076599954500936</v>
      </c>
      <c r="U17" s="110">
        <f t="shared" si="7"/>
        <v>8.9569055466948377E-2</v>
      </c>
      <c r="Y17" s="115">
        <f t="shared" si="11"/>
        <v>4.4637580841209827E-2</v>
      </c>
      <c r="Z17" s="157">
        <f t="shared" si="8"/>
        <v>7.6381817518098687E-3</v>
      </c>
      <c r="AA17" s="158"/>
      <c r="AE17" s="117">
        <f t="shared" si="12"/>
        <v>0.38093044414352634</v>
      </c>
      <c r="AF17" s="85">
        <f>IF(J17&gt;0,J17/630,Tabla13[[#This Row],[Cargabilidad Antes]]-0.02)</f>
        <v>0.34931515801211943</v>
      </c>
      <c r="AG17" s="119">
        <f t="shared" si="9"/>
        <v>3.1615286131406906E-2</v>
      </c>
      <c r="AJ17" s="15">
        <f t="shared" si="10"/>
        <v>27.45838095617971</v>
      </c>
      <c r="AK17" s="47">
        <f t="shared" si="10"/>
        <v>27.037713881382654</v>
      </c>
      <c r="AL17" s="15">
        <f t="shared" si="14"/>
        <v>0.42066707479705556</v>
      </c>
      <c r="AM17" s="84">
        <f t="shared" si="13"/>
        <v>1.5320170386899035E-2</v>
      </c>
    </row>
    <row r="18" spans="2:39" x14ac:dyDescent="0.25">
      <c r="B18" s="16" t="s">
        <v>33</v>
      </c>
      <c r="C18" s="8">
        <v>313.58</v>
      </c>
      <c r="D18" s="14">
        <v>219.06</v>
      </c>
      <c r="E18" s="8">
        <v>114.8</v>
      </c>
      <c r="F18" s="15">
        <f t="shared" si="0"/>
        <v>247.31826378171104</v>
      </c>
      <c r="G18" s="8">
        <v>0.88</v>
      </c>
      <c r="H18" s="8">
        <v>444.71</v>
      </c>
      <c r="I18" s="75">
        <f>'Datos y Cálculos'!R18</f>
        <v>54.8</v>
      </c>
      <c r="J18" s="47">
        <f>'Datos y Cálculos'!S18</f>
        <v>225.81037088672434</v>
      </c>
      <c r="K18" s="6">
        <f>'Datos y Cálculos'!T18</f>
        <v>0.97010601922216144</v>
      </c>
      <c r="L18" s="73">
        <f t="shared" si="15"/>
        <v>310.41144819539511</v>
      </c>
      <c r="M18" s="75">
        <f t="shared" si="16"/>
        <v>283.41669221143377</v>
      </c>
      <c r="O18" s="15">
        <f t="shared" si="3"/>
        <v>312.43663529812108</v>
      </c>
      <c r="P18" s="47">
        <f t="shared" si="4"/>
        <v>283.41669221143377</v>
      </c>
      <c r="Q18" s="106">
        <f t="shared" si="5"/>
        <v>9.2882651418253248E-2</v>
      </c>
      <c r="S18" s="6">
        <f t="shared" si="6"/>
        <v>0.21578606853012428</v>
      </c>
      <c r="T18" s="73">
        <f t="shared" si="6"/>
        <v>0.19574328634592544</v>
      </c>
      <c r="U18" s="110">
        <f t="shared" si="7"/>
        <v>9.2882651418253248E-2</v>
      </c>
      <c r="Y18" s="115">
        <f t="shared" si="11"/>
        <v>4.7406791448015122E-2</v>
      </c>
      <c r="Z18" s="157">
        <f t="shared" si="8"/>
        <v>8.3975497180614877E-3</v>
      </c>
      <c r="AA18" s="158"/>
      <c r="AE18" s="117">
        <f t="shared" si="12"/>
        <v>0.39256867266938261</v>
      </c>
      <c r="AF18" s="85">
        <f>IF(J18&gt;0,J18/630,Tabla13[[#This Row],[Cargabilidad Antes]]-0.02)</f>
        <v>0.35842916013765769</v>
      </c>
      <c r="AG18" s="119">
        <f t="shared" si="9"/>
        <v>3.4139512531724925E-2</v>
      </c>
      <c r="AJ18" s="15">
        <f t="shared" si="10"/>
        <v>27.607282347126365</v>
      </c>
      <c r="AK18" s="47">
        <f t="shared" si="10"/>
        <v>27.1454332645318</v>
      </c>
      <c r="AL18" s="15">
        <f t="shared" si="14"/>
        <v>0.46184908259456492</v>
      </c>
      <c r="AM18" s="84">
        <f t="shared" si="13"/>
        <v>1.6729248347859826E-2</v>
      </c>
    </row>
    <row r="19" spans="2:39" x14ac:dyDescent="0.25">
      <c r="B19" s="16" t="s">
        <v>34</v>
      </c>
      <c r="C19" s="8">
        <v>341.24</v>
      </c>
      <c r="D19" s="14">
        <v>221.16</v>
      </c>
      <c r="E19" s="8">
        <v>113.27</v>
      </c>
      <c r="F19" s="15">
        <f t="shared" si="0"/>
        <v>248.47905042477927</v>
      </c>
      <c r="G19" s="8">
        <v>0.88</v>
      </c>
      <c r="H19" s="8">
        <v>444.89</v>
      </c>
      <c r="I19" s="75">
        <f>'Datos y Cálculos'!R19</f>
        <v>53.269999999999996</v>
      </c>
      <c r="J19" s="47">
        <f>'Datos y Cálculos'!S19</f>
        <v>227.48502917774613</v>
      </c>
      <c r="K19" s="6">
        <f>'Datos y Cálculos'!T19</f>
        <v>0.97219584426892525</v>
      </c>
      <c r="L19" s="73">
        <f t="shared" si="15"/>
        <v>311.86836228419332</v>
      </c>
      <c r="M19" s="75">
        <f t="shared" si="16"/>
        <v>285.51857137474263</v>
      </c>
      <c r="O19" s="15">
        <f t="shared" si="3"/>
        <v>315.43178244559692</v>
      </c>
      <c r="P19" s="47">
        <f t="shared" si="4"/>
        <v>285.51857137474263</v>
      </c>
      <c r="Q19" s="106">
        <f t="shared" si="5"/>
        <v>9.4832584208642601E-2</v>
      </c>
      <c r="S19" s="6">
        <f t="shared" si="6"/>
        <v>0.21785468326541718</v>
      </c>
      <c r="T19" s="73">
        <f t="shared" si="6"/>
        <v>0.19719496066940237</v>
      </c>
      <c r="U19" s="110">
        <f t="shared" si="7"/>
        <v>9.483258420864249E-2</v>
      </c>
      <c r="Y19" s="115">
        <f t="shared" si="11"/>
        <v>4.7852842693761811E-2</v>
      </c>
      <c r="Z19" s="157">
        <f t="shared" si="8"/>
        <v>8.6456663733156316E-3</v>
      </c>
      <c r="AA19" s="158"/>
      <c r="AE19" s="117">
        <f t="shared" si="12"/>
        <v>0.39441119115044332</v>
      </c>
      <c r="AF19" s="85">
        <f>IF(J19&gt;0,J19/630,Tabla13[[#This Row],[Cargabilidad Antes]]-0.02)</f>
        <v>0.36108734790118435</v>
      </c>
      <c r="AG19" s="119">
        <f t="shared" si="9"/>
        <v>3.3323843249258966E-2</v>
      </c>
      <c r="AJ19" s="15">
        <f t="shared" si="10"/>
        <v>27.657510934209572</v>
      </c>
      <c r="AK19" s="47">
        <f t="shared" si="10"/>
        <v>27.177373253201765</v>
      </c>
      <c r="AL19" s="15">
        <f t="shared" si="14"/>
        <v>0.48013768100780752</v>
      </c>
      <c r="AM19" s="84">
        <f t="shared" si="13"/>
        <v>1.7360118998052232E-2</v>
      </c>
    </row>
    <row r="20" spans="2:39" x14ac:dyDescent="0.25">
      <c r="B20" s="16" t="s">
        <v>35</v>
      </c>
      <c r="C20" s="8">
        <v>323.56</v>
      </c>
      <c r="D20" s="14">
        <v>212.77</v>
      </c>
      <c r="E20" s="8">
        <v>111.74</v>
      </c>
      <c r="F20" s="15">
        <f t="shared" si="0"/>
        <v>240.32665374444011</v>
      </c>
      <c r="G20" s="8">
        <v>0.88</v>
      </c>
      <c r="H20" s="8">
        <v>447.33</v>
      </c>
      <c r="I20" s="75">
        <f>'Datos y Cálculos'!R20</f>
        <v>51.739999999999995</v>
      </c>
      <c r="J20" s="47">
        <f>'Datos y Cálculos'!S20</f>
        <v>218.97054710622615</v>
      </c>
      <c r="K20" s="6">
        <f>'Datos y Cálculos'!T20</f>
        <v>0.97168319124115743</v>
      </c>
      <c r="L20" s="73">
        <f t="shared" si="15"/>
        <v>301.63621354955325</v>
      </c>
      <c r="M20" s="75">
        <f t="shared" si="16"/>
        <v>274.83196590517241</v>
      </c>
      <c r="O20" s="15">
        <f t="shared" si="3"/>
        <v>303.46545646115783</v>
      </c>
      <c r="P20" s="47">
        <f t="shared" si="4"/>
        <v>274.83196590517241</v>
      </c>
      <c r="Q20" s="106">
        <f t="shared" si="5"/>
        <v>9.4355024423184664E-2</v>
      </c>
      <c r="S20" s="6">
        <f t="shared" si="6"/>
        <v>0.20959007487060419</v>
      </c>
      <c r="T20" s="73">
        <f t="shared" si="6"/>
        <v>0.18981419823733123</v>
      </c>
      <c r="U20" s="110">
        <f t="shared" si="7"/>
        <v>9.4355024423184664E-2</v>
      </c>
      <c r="Y20" s="115">
        <f t="shared" si="11"/>
        <v>4.4764327419659744E-2</v>
      </c>
      <c r="Z20" s="157">
        <f t="shared" si="8"/>
        <v>8.0489473979080996E-3</v>
      </c>
      <c r="AA20" s="158"/>
      <c r="AE20" s="117">
        <f t="shared" si="12"/>
        <v>0.38147087895942872</v>
      </c>
      <c r="AF20" s="85">
        <f>IF(J20&gt;0,J20/630,Tabla13[[#This Row],[Cargabilidad Antes]]-0.02)</f>
        <v>0.34757229699400977</v>
      </c>
      <c r="AG20" s="119">
        <f t="shared" si="9"/>
        <v>3.389858196541895E-2</v>
      </c>
      <c r="AJ20" s="15">
        <f t="shared" si="10"/>
        <v>27.459703078663964</v>
      </c>
      <c r="AK20" s="47">
        <f t="shared" si="10"/>
        <v>27.017430808848875</v>
      </c>
      <c r="AL20" s="15">
        <f t="shared" si="14"/>
        <v>0.44227226981508849</v>
      </c>
      <c r="AM20" s="84">
        <f t="shared" si="13"/>
        <v>1.6106229136859551E-2</v>
      </c>
    </row>
    <row r="21" spans="2:39" x14ac:dyDescent="0.25">
      <c r="B21" s="16" t="s">
        <v>36</v>
      </c>
      <c r="C21" s="8">
        <v>296.72000000000003</v>
      </c>
      <c r="D21" s="14">
        <v>213.25</v>
      </c>
      <c r="E21" s="8">
        <v>111.92</v>
      </c>
      <c r="F21" s="15">
        <f t="shared" si="0"/>
        <v>240.83531489380871</v>
      </c>
      <c r="G21" s="8">
        <v>0.88</v>
      </c>
      <c r="H21" s="8">
        <v>447.89</v>
      </c>
      <c r="I21" s="75">
        <f>'Datos y Cálculos'!R21</f>
        <v>51.92</v>
      </c>
      <c r="J21" s="47">
        <f>'Datos y Cálculos'!S21</f>
        <v>219.47949539763388</v>
      </c>
      <c r="K21" s="6">
        <f>'Datos y Cálculos'!T21</f>
        <v>0.97161695954172023</v>
      </c>
      <c r="L21" s="73">
        <f t="shared" si="15"/>
        <v>302.27463887893208</v>
      </c>
      <c r="M21" s="75">
        <f t="shared" si="16"/>
        <v>275.47075162918946</v>
      </c>
      <c r="O21" s="15">
        <f t="shared" si="3"/>
        <v>304.15006152343796</v>
      </c>
      <c r="P21" s="47">
        <f t="shared" si="4"/>
        <v>275.47075162918946</v>
      </c>
      <c r="Q21" s="106">
        <f t="shared" si="5"/>
        <v>9.4293289801088642E-2</v>
      </c>
      <c r="S21" s="6">
        <f t="shared" ref="S21:T84" si="17">(SQRT(3)*(O21)*((($W$3)*($W$5))/(($W$4)*($W$6))))</f>
        <v>0.21006290109581394</v>
      </c>
      <c r="T21" s="73">
        <f t="shared" si="17"/>
        <v>0.19025537908632892</v>
      </c>
      <c r="U21" s="110">
        <f t="shared" si="7"/>
        <v>9.4293289801088753E-2</v>
      </c>
      <c r="Y21" s="115">
        <f t="shared" si="11"/>
        <v>4.4954018996219279E-2</v>
      </c>
      <c r="Z21" s="157">
        <f t="shared" si="8"/>
        <v>8.0780284067276855E-3</v>
      </c>
      <c r="AA21" s="158"/>
      <c r="AE21" s="117">
        <f t="shared" si="12"/>
        <v>0.38227827760922017</v>
      </c>
      <c r="AF21" s="85">
        <f>IF(J21&gt;0,J21/630,Tabla13[[#This Row],[Cargabilidad Antes]]-0.02)</f>
        <v>0.34838015142481571</v>
      </c>
      <c r="AG21" s="119">
        <f t="shared" si="9"/>
        <v>3.3898126184404465E-2</v>
      </c>
      <c r="AJ21" s="15">
        <f t="shared" ref="AJ21:AK84" si="18">$AO$4+($AO$5-$AO$4)*((O21/($AO$6*$AO$7))^2)</f>
        <v>27.470813566365145</v>
      </c>
      <c r="AK21" s="47">
        <f t="shared" si="18"/>
        <v>27.026819845169619</v>
      </c>
      <c r="AL21" s="15">
        <f t="shared" si="14"/>
        <v>0.44399372119552538</v>
      </c>
      <c r="AM21" s="84">
        <f t="shared" si="13"/>
        <v>1.6162379760719769E-2</v>
      </c>
    </row>
    <row r="22" spans="2:39" x14ac:dyDescent="0.25">
      <c r="B22" s="16" t="s">
        <v>37</v>
      </c>
      <c r="C22" s="8">
        <v>380.18</v>
      </c>
      <c r="D22" s="14">
        <v>206.8</v>
      </c>
      <c r="E22" s="8">
        <v>115.63</v>
      </c>
      <c r="F22" s="15">
        <f t="shared" si="0"/>
        <v>236.93150254873245</v>
      </c>
      <c r="G22" s="8">
        <v>0.87</v>
      </c>
      <c r="H22" s="8">
        <v>447.92</v>
      </c>
      <c r="I22" s="75">
        <f>'Datos y Cálculos'!R22</f>
        <v>55.629999999999995</v>
      </c>
      <c r="J22" s="47">
        <f>'Datos y Cálculos'!S22</f>
        <v>214.15166798323099</v>
      </c>
      <c r="K22" s="6">
        <f>'Datos y Cálculos'!T22</f>
        <v>0.96567074143075715</v>
      </c>
      <c r="L22" s="73">
        <f t="shared" si="15"/>
        <v>297.37492777394175</v>
      </c>
      <c r="M22" s="75">
        <f t="shared" si="16"/>
        <v>268.78374599462126</v>
      </c>
      <c r="O22" s="15">
        <f t="shared" si="3"/>
        <v>298.34091871168073</v>
      </c>
      <c r="P22" s="47">
        <f t="shared" si="4"/>
        <v>268.78374599462126</v>
      </c>
      <c r="Q22" s="106">
        <f t="shared" si="5"/>
        <v>9.9071802971900658E-2</v>
      </c>
      <c r="S22" s="6">
        <f t="shared" si="17"/>
        <v>0.20605078488644868</v>
      </c>
      <c r="T22" s="73">
        <f t="shared" si="17"/>
        <v>0.18563696212397296</v>
      </c>
      <c r="U22" s="110">
        <f t="shared" si="7"/>
        <v>9.9071802971900658E-2</v>
      </c>
      <c r="Y22" s="115">
        <f t="shared" si="11"/>
        <v>4.3508469052930064E-2</v>
      </c>
      <c r="Z22" s="157">
        <f t="shared" si="8"/>
        <v>8.1938796583374985E-3</v>
      </c>
      <c r="AA22" s="158"/>
      <c r="AE22" s="117">
        <f t="shared" si="12"/>
        <v>0.37608175007735312</v>
      </c>
      <c r="AF22" s="85">
        <f>IF(J22&gt;0,J22/630,Tabla13[[#This Row],[Cargabilidad Antes]]-0.02)</f>
        <v>0.33992328251306508</v>
      </c>
      <c r="AG22" s="119">
        <f t="shared" si="9"/>
        <v>3.6158467564288033E-2</v>
      </c>
      <c r="AJ22" s="15">
        <f t="shared" si="18"/>
        <v>27.37733183167013</v>
      </c>
      <c r="AK22" s="47">
        <f t="shared" si="18"/>
        <v>26.929612770056117</v>
      </c>
      <c r="AL22" s="15">
        <f t="shared" si="14"/>
        <v>0.44771906161401276</v>
      </c>
      <c r="AM22" s="84">
        <f t="shared" si="13"/>
        <v>1.6353641193627588E-2</v>
      </c>
    </row>
    <row r="23" spans="2:39" x14ac:dyDescent="0.25">
      <c r="B23" s="16" t="s">
        <v>38</v>
      </c>
      <c r="C23" s="8">
        <v>260.7</v>
      </c>
      <c r="D23" s="14">
        <v>227.23</v>
      </c>
      <c r="E23" s="8">
        <v>115.95</v>
      </c>
      <c r="F23" s="15">
        <f t="shared" si="0"/>
        <v>255.10365618704878</v>
      </c>
      <c r="G23" s="8">
        <v>0.89</v>
      </c>
      <c r="H23" s="8">
        <v>448.6</v>
      </c>
      <c r="I23" s="75">
        <f>'Datos y Cálculos'!R23</f>
        <v>55.95</v>
      </c>
      <c r="J23" s="47">
        <f>'Datos y Cálculos'!S23</f>
        <v>234.01682717274838</v>
      </c>
      <c r="K23" s="6">
        <f>'Datos y Cálculos'!T23</f>
        <v>0.97099855059679774</v>
      </c>
      <c r="L23" s="73">
        <f t="shared" si="15"/>
        <v>320.18296645837034</v>
      </c>
      <c r="M23" s="75">
        <f t="shared" si="16"/>
        <v>293.71669165888784</v>
      </c>
      <c r="O23" s="15">
        <f t="shared" si="3"/>
        <v>320.44773245715356</v>
      </c>
      <c r="P23" s="47">
        <f t="shared" si="4"/>
        <v>293.71669165888784</v>
      </c>
      <c r="Q23" s="106">
        <f t="shared" si="5"/>
        <v>8.3417787335536508E-2</v>
      </c>
      <c r="S23" s="6">
        <f t="shared" si="17"/>
        <v>0.22131897653532984</v>
      </c>
      <c r="T23" s="73">
        <f t="shared" si="17"/>
        <v>0.20285703721738713</v>
      </c>
      <c r="U23" s="110">
        <f t="shared" si="7"/>
        <v>8.3417787335536397E-2</v>
      </c>
      <c r="Y23" s="115">
        <f t="shared" si="11"/>
        <v>5.0438428948960293E-2</v>
      </c>
      <c r="Z23" s="157">
        <f t="shared" si="8"/>
        <v>8.0639470972221419E-3</v>
      </c>
      <c r="AA23" s="158"/>
      <c r="AE23" s="117">
        <f t="shared" si="12"/>
        <v>0.40492643839214093</v>
      </c>
      <c r="AF23" s="85">
        <f>IF(J23&gt;0,J23/630,Tabla13[[#This Row],[Cargabilidad Antes]]-0.02)</f>
        <v>0.37145528122658472</v>
      </c>
      <c r="AG23" s="119">
        <f t="shared" si="9"/>
        <v>3.3471157165556209E-2</v>
      </c>
      <c r="AJ23" s="15">
        <f t="shared" si="18"/>
        <v>27.742701635601801</v>
      </c>
      <c r="AK23" s="47">
        <f t="shared" si="18"/>
        <v>27.304206596128264</v>
      </c>
      <c r="AL23" s="15">
        <f t="shared" si="14"/>
        <v>0.43849503947353696</v>
      </c>
      <c r="AM23" s="84">
        <f t="shared" si="13"/>
        <v>1.5805780029397809E-2</v>
      </c>
    </row>
    <row r="24" spans="2:39" x14ac:dyDescent="0.25">
      <c r="B24" s="16" t="s">
        <v>39</v>
      </c>
      <c r="C24" s="8">
        <v>300.62</v>
      </c>
      <c r="D24" s="14">
        <v>221.07</v>
      </c>
      <c r="E24" s="8">
        <v>113.48</v>
      </c>
      <c r="F24" s="15">
        <f t="shared" si="0"/>
        <v>248.49477922081181</v>
      </c>
      <c r="G24" s="8">
        <v>0.88</v>
      </c>
      <c r="H24" s="8">
        <v>446.12</v>
      </c>
      <c r="I24" s="75">
        <f>'Datos y Cálculos'!R24</f>
        <v>53.480000000000004</v>
      </c>
      <c r="J24" s="47">
        <f>'Datos y Cálculos'!S24</f>
        <v>227.4468186192104</v>
      </c>
      <c r="K24" s="6">
        <f>'Datos y Cálculos'!T24</f>
        <v>0.97196347410826422</v>
      </c>
      <c r="L24" s="73">
        <f t="shared" si="15"/>
        <v>311.88810364207029</v>
      </c>
      <c r="M24" s="75">
        <f t="shared" si="16"/>
        <v>285.47061294809811</v>
      </c>
      <c r="O24" s="15">
        <f t="shared" si="3"/>
        <v>315.3034189964194</v>
      </c>
      <c r="P24" s="47">
        <f t="shared" si="4"/>
        <v>285.47061294809811</v>
      </c>
      <c r="Q24" s="106">
        <f t="shared" si="5"/>
        <v>9.461618317770315E-2</v>
      </c>
      <c r="S24" s="6">
        <f t="shared" si="17"/>
        <v>0.21776602834819034</v>
      </c>
      <c r="T24" s="73">
        <f t="shared" si="17"/>
        <v>0.1971618379201171</v>
      </c>
      <c r="U24" s="110">
        <f t="shared" si="7"/>
        <v>9.4616183177703039E-2</v>
      </c>
      <c r="Y24" s="115">
        <f t="shared" si="11"/>
        <v>4.7858901083175802E-2</v>
      </c>
      <c r="Z24" s="157">
        <f t="shared" si="8"/>
        <v>8.6280095902652489E-3</v>
      </c>
      <c r="AA24" s="158"/>
      <c r="AE24" s="117">
        <f t="shared" si="12"/>
        <v>0.39443615749335209</v>
      </c>
      <c r="AF24" s="85">
        <f>IF(J24&gt;0,J24/630,Tabla13[[#This Row],[Cargabilidad Antes]]-0.02)</f>
        <v>0.36102669622096889</v>
      </c>
      <c r="AG24" s="119">
        <f t="shared" si="9"/>
        <v>3.3409461272383201E-2</v>
      </c>
      <c r="AJ24" s="15">
        <f t="shared" si="18"/>
        <v>27.655348451678194</v>
      </c>
      <c r="AK24" s="47">
        <f t="shared" si="18"/>
        <v>27.176641849812043</v>
      </c>
      <c r="AL24" s="15">
        <f t="shared" si="14"/>
        <v>0.47870660186615055</v>
      </c>
      <c r="AM24" s="84">
        <f t="shared" si="13"/>
        <v>1.7309729533966589E-2</v>
      </c>
    </row>
    <row r="25" spans="2:39" x14ac:dyDescent="0.25">
      <c r="B25" s="16" t="s">
        <v>40</v>
      </c>
      <c r="C25" s="8">
        <v>368.84</v>
      </c>
      <c r="D25" s="14">
        <v>234.95</v>
      </c>
      <c r="E25" s="8">
        <v>115.38</v>
      </c>
      <c r="F25" s="15">
        <f t="shared" si="0"/>
        <v>261.75188041349384</v>
      </c>
      <c r="G25" s="8">
        <v>0.89</v>
      </c>
      <c r="H25" s="8">
        <v>446.72</v>
      </c>
      <c r="I25" s="75">
        <f>'Datos y Cálculos'!R25</f>
        <v>55.379999999999995</v>
      </c>
      <c r="J25" s="47">
        <f>'Datos y Cálculos'!S25</f>
        <v>241.38858071582425</v>
      </c>
      <c r="K25" s="6">
        <f>'Datos y Cálculos'!T25</f>
        <v>0.97332690429376978</v>
      </c>
      <c r="L25" s="73">
        <f t="shared" si="15"/>
        <v>328.52721438613349</v>
      </c>
      <c r="M25" s="75">
        <f t="shared" si="16"/>
        <v>302.9690479469192</v>
      </c>
      <c r="O25" s="15">
        <f t="shared" si="3"/>
        <v>331.33474779214112</v>
      </c>
      <c r="P25" s="47">
        <f t="shared" si="4"/>
        <v>302.9690479469192</v>
      </c>
      <c r="Q25" s="106">
        <f t="shared" si="5"/>
        <v>8.5610398650421082E-2</v>
      </c>
      <c r="S25" s="6">
        <f t="shared" si="17"/>
        <v>0.22883815313548278</v>
      </c>
      <c r="T25" s="73">
        <f t="shared" si="17"/>
        <v>0.20924722761912795</v>
      </c>
      <c r="U25" s="110">
        <f t="shared" si="7"/>
        <v>8.5610398650421304E-2</v>
      </c>
      <c r="Y25" s="115">
        <f t="shared" si="11"/>
        <v>5.3101624251417769E-2</v>
      </c>
      <c r="Z25" s="157">
        <f t="shared" si="8"/>
        <v>8.7029131849696989E-3</v>
      </c>
      <c r="AA25" s="158"/>
      <c r="AE25" s="117">
        <f t="shared" si="12"/>
        <v>0.415479175259514</v>
      </c>
      <c r="AF25" s="85">
        <f>IF(J25&gt;0,J25/630,Tabla13[[#This Row],[Cargabilidad Antes]]-0.02)</f>
        <v>0.38315647732670516</v>
      </c>
      <c r="AG25" s="119">
        <f t="shared" si="9"/>
        <v>3.2322697932808842E-2</v>
      </c>
      <c r="AJ25" s="15">
        <f t="shared" si="18"/>
        <v>27.932230638207312</v>
      </c>
      <c r="AK25" s="47">
        <f t="shared" si="18"/>
        <v>27.451662500370261</v>
      </c>
      <c r="AL25" s="15">
        <f t="shared" si="14"/>
        <v>0.4805681378370501</v>
      </c>
      <c r="AM25" s="84">
        <f t="shared" si="13"/>
        <v>1.7204789121986641E-2</v>
      </c>
    </row>
    <row r="26" spans="2:39" x14ac:dyDescent="0.25">
      <c r="B26" s="16" t="s">
        <v>41</v>
      </c>
      <c r="C26" s="8">
        <v>255.24</v>
      </c>
      <c r="D26" s="14">
        <v>219.24</v>
      </c>
      <c r="E26" s="8">
        <v>115.05</v>
      </c>
      <c r="F26" s="15">
        <f t="shared" si="0"/>
        <v>247.5937804146138</v>
      </c>
      <c r="G26" s="8">
        <v>0.89</v>
      </c>
      <c r="H26" s="8">
        <v>447.91</v>
      </c>
      <c r="I26" s="75">
        <f>'Datos y Cálculos'!R26</f>
        <v>55.05</v>
      </c>
      <c r="J26" s="47">
        <f>'Datos y Cálculos'!S26</f>
        <v>226.04574780340374</v>
      </c>
      <c r="K26" s="6">
        <f>'Datos y Cálculos'!T26</f>
        <v>0.96989216621175811</v>
      </c>
      <c r="L26" s="73">
        <f t="shared" si="15"/>
        <v>310.75725167837908</v>
      </c>
      <c r="M26" s="75">
        <f t="shared" si="16"/>
        <v>283.71211596405527</v>
      </c>
      <c r="O26" s="15">
        <f t="shared" si="3"/>
        <v>309.17995363247087</v>
      </c>
      <c r="P26" s="47">
        <f t="shared" si="4"/>
        <v>283.71211596405522</v>
      </c>
      <c r="Q26" s="106">
        <f t="shared" si="5"/>
        <v>8.2372215175016916E-2</v>
      </c>
      <c r="S26" s="6">
        <f t="shared" si="17"/>
        <v>0.21353682355149284</v>
      </c>
      <c r="T26" s="73">
        <f t="shared" si="17"/>
        <v>0.19594732237411966</v>
      </c>
      <c r="U26" s="110">
        <f t="shared" si="7"/>
        <v>8.2372215175016916E-2</v>
      </c>
      <c r="Y26" s="115">
        <f t="shared" si="11"/>
        <v>4.7512474179584117E-2</v>
      </c>
      <c r="Z26" s="157">
        <f t="shared" si="8"/>
        <v>7.5050347165997065E-3</v>
      </c>
      <c r="AA26" s="158"/>
      <c r="AE26" s="117">
        <f t="shared" si="12"/>
        <v>0.39300600065811714</v>
      </c>
      <c r="AF26" s="85">
        <f>IF(J26&gt;0,J26/630,Tabla13[[#This Row],[Cargabilidad Antes]]-0.02)</f>
        <v>0.35880277429111707</v>
      </c>
      <c r="AG26" s="119">
        <f t="shared" si="9"/>
        <v>3.4203226367000072E-2</v>
      </c>
      <c r="AJ26" s="15">
        <f t="shared" si="18"/>
        <v>27.55321163803891</v>
      </c>
      <c r="AK26" s="47">
        <f t="shared" si="18"/>
        <v>27.149908246388929</v>
      </c>
      <c r="AL26" s="15">
        <f t="shared" si="14"/>
        <v>0.40330339164998108</v>
      </c>
      <c r="AM26" s="84">
        <f t="shared" si="13"/>
        <v>1.4637255248066805E-2</v>
      </c>
    </row>
    <row r="27" spans="2:39" x14ac:dyDescent="0.25">
      <c r="B27" s="16" t="s">
        <v>42</v>
      </c>
      <c r="C27" s="8">
        <v>359.52</v>
      </c>
      <c r="D27" s="14">
        <v>240.1</v>
      </c>
      <c r="E27" s="8">
        <v>113.96</v>
      </c>
      <c r="F27" s="15">
        <f t="shared" si="0"/>
        <v>265.77225513585876</v>
      </c>
      <c r="G27" s="8">
        <v>0.9</v>
      </c>
      <c r="H27" s="8">
        <v>447.15</v>
      </c>
      <c r="I27" s="75">
        <f>'Datos y Cálculos'!R27</f>
        <v>53.959999999999994</v>
      </c>
      <c r="J27" s="47">
        <f>'Datos y Cálculos'!S27</f>
        <v>246.08878804203979</v>
      </c>
      <c r="K27" s="6">
        <f>'Datos y Cálculos'!T27</f>
        <v>0.97566411663981734</v>
      </c>
      <c r="L27" s="73">
        <f t="shared" si="15"/>
        <v>333.57322401265645</v>
      </c>
      <c r="M27" s="75">
        <f t="shared" si="16"/>
        <v>308.86832178395747</v>
      </c>
      <c r="O27" s="15">
        <f t="shared" si="3"/>
        <v>334.83526481263078</v>
      </c>
      <c r="P27" s="47">
        <f t="shared" si="4"/>
        <v>308.86832178395747</v>
      </c>
      <c r="Q27" s="106">
        <f t="shared" si="5"/>
        <v>7.7551398426339735E-2</v>
      </c>
      <c r="S27" s="6">
        <f t="shared" si="17"/>
        <v>0.23125580433363208</v>
      </c>
      <c r="T27" s="73">
        <f t="shared" si="17"/>
        <v>0.21332159331335093</v>
      </c>
      <c r="U27" s="110">
        <f t="shared" si="7"/>
        <v>7.7551398426339624E-2</v>
      </c>
      <c r="Y27" s="115">
        <f t="shared" si="11"/>
        <v>5.474537912287334E-2</v>
      </c>
      <c r="Z27" s="157">
        <f t="shared" si="8"/>
        <v>8.161910695652818E-3</v>
      </c>
      <c r="AA27" s="158"/>
      <c r="AE27" s="117">
        <f t="shared" si="12"/>
        <v>0.42186072243787104</v>
      </c>
      <c r="AF27" s="85">
        <f>IF(J27&gt;0,J27/630,Tabla13[[#This Row],[Cargabilidad Antes]]-0.02)</f>
        <v>0.39061712387625364</v>
      </c>
      <c r="AG27" s="119">
        <f t="shared" si="9"/>
        <v>3.1243598561617403E-2</v>
      </c>
      <c r="AJ27" s="15">
        <f t="shared" si="18"/>
        <v>27.994515346211127</v>
      </c>
      <c r="AK27" s="47">
        <f t="shared" si="18"/>
        <v>27.548067313077947</v>
      </c>
      <c r="AL27" s="15">
        <f t="shared" si="14"/>
        <v>0.44644803313317993</v>
      </c>
      <c r="AM27" s="84">
        <f t="shared" si="13"/>
        <v>1.5947696454534421E-2</v>
      </c>
    </row>
    <row r="28" spans="2:39" x14ac:dyDescent="0.25">
      <c r="B28" s="16" t="s">
        <v>43</v>
      </c>
      <c r="C28" s="8">
        <v>336.8</v>
      </c>
      <c r="D28" s="14">
        <v>241.88</v>
      </c>
      <c r="E28" s="8">
        <v>115.84</v>
      </c>
      <c r="F28" s="15">
        <f t="shared" si="0"/>
        <v>268.18806834011093</v>
      </c>
      <c r="G28" s="8">
        <v>0.9</v>
      </c>
      <c r="H28" s="8">
        <v>448.3</v>
      </c>
      <c r="I28" s="75">
        <f>'Datos y Cálculos'!R28</f>
        <v>55.84</v>
      </c>
      <c r="J28" s="47">
        <f>'Datos y Cálculos'!S28</f>
        <v>248.24189815581093</v>
      </c>
      <c r="K28" s="6">
        <f>'Datos y Cálculos'!T28</f>
        <v>0.97437218212125565</v>
      </c>
      <c r="L28" s="73">
        <f t="shared" si="15"/>
        <v>336.6053335861061</v>
      </c>
      <c r="M28" s="75">
        <f t="shared" si="16"/>
        <v>311.57071027043719</v>
      </c>
      <c r="O28" s="15">
        <f t="shared" si="3"/>
        <v>337.31759205697267</v>
      </c>
      <c r="P28" s="47">
        <f t="shared" si="4"/>
        <v>311.57071027043719</v>
      </c>
      <c r="Q28" s="106">
        <f t="shared" si="5"/>
        <v>7.6328310152845136E-2</v>
      </c>
      <c r="S28" s="6">
        <f t="shared" si="17"/>
        <v>0.23297023720207799</v>
      </c>
      <c r="T28" s="73">
        <f t="shared" si="17"/>
        <v>0.21518801268053592</v>
      </c>
      <c r="U28" s="110">
        <f t="shared" si="7"/>
        <v>7.6328310152845025E-2</v>
      </c>
      <c r="Y28" s="115">
        <f t="shared" si="11"/>
        <v>5.5745150094517956E-2</v>
      </c>
      <c r="Z28" s="157">
        <f t="shared" si="8"/>
        <v>8.1850943580733977E-3</v>
      </c>
      <c r="AA28" s="158"/>
      <c r="AE28" s="117">
        <f t="shared" si="12"/>
        <v>0.42569534657160463</v>
      </c>
      <c r="AF28" s="85">
        <f>IF(J28&gt;0,J28/630,Tabla13[[#This Row],[Cargabilidad Antes]]-0.02)</f>
        <v>0.39403475897747764</v>
      </c>
      <c r="AG28" s="119">
        <f t="shared" si="9"/>
        <v>3.1660587594126988E-2</v>
      </c>
      <c r="AJ28" s="15">
        <f t="shared" si="18"/>
        <v>28.03908007241224</v>
      </c>
      <c r="AK28" s="47">
        <f t="shared" si="18"/>
        <v>27.592850093440831</v>
      </c>
      <c r="AL28" s="15">
        <f t="shared" si="14"/>
        <v>0.44622997897140948</v>
      </c>
      <c r="AM28" s="84">
        <f t="shared" si="13"/>
        <v>1.5914572725602927E-2</v>
      </c>
    </row>
    <row r="29" spans="2:39" x14ac:dyDescent="0.25">
      <c r="B29" s="16" t="s">
        <v>44</v>
      </c>
      <c r="C29" s="8">
        <v>348.3</v>
      </c>
      <c r="D29" s="14">
        <v>210.35</v>
      </c>
      <c r="E29" s="8">
        <v>116.4</v>
      </c>
      <c r="F29" s="15">
        <f t="shared" si="0"/>
        <v>240.40815813944417</v>
      </c>
      <c r="G29" s="8">
        <v>0.87</v>
      </c>
      <c r="H29" s="8">
        <v>449.33</v>
      </c>
      <c r="I29" s="75">
        <f>'Datos y Cálculos'!R29</f>
        <v>56.400000000000006</v>
      </c>
      <c r="J29" s="47">
        <f>'Datos y Cálculos'!S29</f>
        <v>217.77989461839675</v>
      </c>
      <c r="K29" s="6">
        <f>'Datos y Cálculos'!T29</f>
        <v>0.96588346857539009</v>
      </c>
      <c r="L29" s="73">
        <f t="shared" si="15"/>
        <v>301.73851047215265</v>
      </c>
      <c r="M29" s="75">
        <f t="shared" si="16"/>
        <v>273.33756691743412</v>
      </c>
      <c r="O29" s="15">
        <f t="shared" si="3"/>
        <v>303.46234163927483</v>
      </c>
      <c r="P29" s="47">
        <f t="shared" si="4"/>
        <v>273.33756691743417</v>
      </c>
      <c r="Q29" s="106">
        <f t="shared" si="5"/>
        <v>9.9270224302328458E-2</v>
      </c>
      <c r="S29" s="6">
        <f t="shared" si="17"/>
        <v>0.20958792360185921</v>
      </c>
      <c r="T29" s="73">
        <f t="shared" si="17"/>
        <v>0.18878208341484334</v>
      </c>
      <c r="U29" s="110">
        <f t="shared" si="7"/>
        <v>9.9270224302328569E-2</v>
      </c>
      <c r="Y29" s="115">
        <f t="shared" si="11"/>
        <v>4.4794695321361058E-2</v>
      </c>
      <c r="Z29" s="157">
        <f t="shared" si="8"/>
        <v>8.4521261105784135E-3</v>
      </c>
      <c r="AA29" s="158"/>
      <c r="AE29" s="117">
        <f t="shared" si="12"/>
        <v>0.38160025101499073</v>
      </c>
      <c r="AF29" s="85">
        <f>IF(J29&gt;0,J29/630,Tabla13[[#This Row],[Cargabilidad Antes]]-0.02)</f>
        <v>0.34568237241015359</v>
      </c>
      <c r="AG29" s="119">
        <f t="shared" si="9"/>
        <v>3.5917878604837139E-2</v>
      </c>
      <c r="AJ29" s="15">
        <f t="shared" si="18"/>
        <v>27.459652585288246</v>
      </c>
      <c r="AK29" s="47">
        <f t="shared" si="18"/>
        <v>26.995550894453601</v>
      </c>
      <c r="AL29" s="15">
        <f t="shared" si="14"/>
        <v>0.46410169083464581</v>
      </c>
      <c r="AM29" s="84">
        <f t="shared" si="13"/>
        <v>1.6901222234810498E-2</v>
      </c>
    </row>
    <row r="30" spans="2:39" x14ac:dyDescent="0.25">
      <c r="B30" s="16" t="s">
        <v>45</v>
      </c>
      <c r="C30" s="8">
        <v>350.78</v>
      </c>
      <c r="D30" s="14">
        <v>238.23</v>
      </c>
      <c r="E30" s="8">
        <v>118.03</v>
      </c>
      <c r="F30" s="15">
        <f t="shared" si="0"/>
        <v>265.86578155151892</v>
      </c>
      <c r="G30" s="8">
        <v>0.89</v>
      </c>
      <c r="H30" s="8">
        <v>448.63</v>
      </c>
      <c r="I30" s="75">
        <f>'Datos y Cálculos'!R30</f>
        <v>58.03</v>
      </c>
      <c r="J30" s="47">
        <f>'Datos y Cálculos'!S30</f>
        <v>245.19586823598803</v>
      </c>
      <c r="K30" s="6">
        <f>'Datos y Cálculos'!T30</f>
        <v>0.97159059699454742</v>
      </c>
      <c r="L30" s="73">
        <f t="shared" si="15"/>
        <v>333.69060988495585</v>
      </c>
      <c r="M30" s="75">
        <f t="shared" si="16"/>
        <v>307.74760984832977</v>
      </c>
      <c r="O30" s="15">
        <f t="shared" si="3"/>
        <v>335.96031907436384</v>
      </c>
      <c r="P30" s="47">
        <f t="shared" si="4"/>
        <v>307.74760984832977</v>
      </c>
      <c r="Q30" s="106">
        <f t="shared" si="5"/>
        <v>8.3976313940186675E-2</v>
      </c>
      <c r="S30" s="6">
        <f t="shared" si="17"/>
        <v>0.23203282920394153</v>
      </c>
      <c r="T30" s="73">
        <f t="shared" si="17"/>
        <v>0.21254756749428158</v>
      </c>
      <c r="U30" s="110">
        <f t="shared" si="7"/>
        <v>8.3976313940186786E-2</v>
      </c>
      <c r="Y30" s="115">
        <f t="shared" si="11"/>
        <v>5.4783916177693757E-2</v>
      </c>
      <c r="Z30" s="157">
        <f t="shared" si="8"/>
        <v>8.8147653436759441E-3</v>
      </c>
      <c r="AA30" s="158"/>
      <c r="AE30" s="117">
        <f t="shared" si="12"/>
        <v>0.42200917706590307</v>
      </c>
      <c r="AF30" s="85">
        <f>IF(J30&gt;0,J30/630,Tabla13[[#This Row],[Cargabilidad Antes]]-0.02)</f>
        <v>0.38919979085077466</v>
      </c>
      <c r="AG30" s="119">
        <f t="shared" si="9"/>
        <v>3.2809386215128411E-2</v>
      </c>
      <c r="AJ30" s="15">
        <f t="shared" si="18"/>
        <v>28.014672435698408</v>
      </c>
      <c r="AK30" s="47">
        <f t="shared" si="18"/>
        <v>27.529609812162388</v>
      </c>
      <c r="AL30" s="15">
        <f t="shared" si="14"/>
        <v>0.48506262353602025</v>
      </c>
      <c r="AM30" s="84">
        <f t="shared" si="13"/>
        <v>1.7314592010646446E-2</v>
      </c>
    </row>
    <row r="31" spans="2:39" x14ac:dyDescent="0.25">
      <c r="B31" s="16" t="s">
        <v>46</v>
      </c>
      <c r="C31" s="8">
        <v>368.06</v>
      </c>
      <c r="D31" s="14">
        <v>250.14</v>
      </c>
      <c r="E31" s="8">
        <v>120.21</v>
      </c>
      <c r="F31" s="15">
        <f t="shared" si="0"/>
        <v>277.52560908860283</v>
      </c>
      <c r="G31" s="8">
        <v>0.9</v>
      </c>
      <c r="H31" s="8">
        <v>449.78</v>
      </c>
      <c r="I31" s="75">
        <f>'Datos y Cálculos'!R31</f>
        <v>60.209999999999994</v>
      </c>
      <c r="J31" s="47">
        <f>'Datos y Cálculos'!S31</f>
        <v>257.2844023643874</v>
      </c>
      <c r="K31" s="6">
        <f>'Datos y Cálculos'!T31</f>
        <v>0.97223149830020039</v>
      </c>
      <c r="L31" s="73">
        <f t="shared" si="15"/>
        <v>348.32496763982545</v>
      </c>
      <c r="M31" s="75">
        <f t="shared" si="16"/>
        <v>322.92004122471968</v>
      </c>
      <c r="O31" s="15">
        <f t="shared" si="3"/>
        <v>348.83670612341297</v>
      </c>
      <c r="P31" s="47">
        <f t="shared" si="4"/>
        <v>322.92004122471968</v>
      </c>
      <c r="Q31" s="106">
        <f t="shared" si="5"/>
        <v>7.4294546542141626E-2</v>
      </c>
      <c r="S31" s="6">
        <f t="shared" si="17"/>
        <v>0.24092597624329332</v>
      </c>
      <c r="T31" s="73">
        <f t="shared" si="17"/>
        <v>0.22302649008807504</v>
      </c>
      <c r="U31" s="110">
        <f t="shared" si="7"/>
        <v>7.4294546542141626E-2</v>
      </c>
      <c r="Y31" s="115">
        <f t="shared" si="11"/>
        <v>5.9694499275992428E-2</v>
      </c>
      <c r="Z31" s="157">
        <f t="shared" si="8"/>
        <v>8.5404569969140878E-3</v>
      </c>
      <c r="AA31" s="158"/>
      <c r="AE31" s="117">
        <f t="shared" si="12"/>
        <v>0.44051683982317913</v>
      </c>
      <c r="AF31" s="85">
        <f>IF(J31&gt;0,J31/630,Tabla13[[#This Row],[Cargabilidad Antes]]-0.02)</f>
        <v>0.40838794026093239</v>
      </c>
      <c r="AG31" s="119">
        <f t="shared" si="9"/>
        <v>3.2128899562246738E-2</v>
      </c>
      <c r="AJ31" s="15">
        <f t="shared" si="18"/>
        <v>28.250188235551079</v>
      </c>
      <c r="AK31" s="47">
        <f t="shared" si="18"/>
        <v>27.785185711126459</v>
      </c>
      <c r="AL31" s="15">
        <f t="shared" si="14"/>
        <v>0.46500252442461942</v>
      </c>
      <c r="AM31" s="84">
        <f t="shared" si="13"/>
        <v>1.6460156673909987E-2</v>
      </c>
    </row>
    <row r="32" spans="2:39" x14ac:dyDescent="0.25">
      <c r="B32" s="16" t="s">
        <v>47</v>
      </c>
      <c r="C32" s="8">
        <v>389.24</v>
      </c>
      <c r="D32" s="14">
        <v>252.95</v>
      </c>
      <c r="E32" s="8">
        <v>120.27</v>
      </c>
      <c r="F32" s="15">
        <f t="shared" si="0"/>
        <v>280.08672835391536</v>
      </c>
      <c r="G32" s="8">
        <v>0.9</v>
      </c>
      <c r="H32" s="8">
        <v>449.55</v>
      </c>
      <c r="I32" s="75">
        <f>'Datos y Cálculos'!R32</f>
        <v>60.269999999999996</v>
      </c>
      <c r="J32" s="47">
        <f>'Datos y Cálculos'!S32</f>
        <v>260.03110467788269</v>
      </c>
      <c r="K32" s="6">
        <f>'Datos y Cálculos'!T32</f>
        <v>0.97276823983555916</v>
      </c>
      <c r="L32" s="73">
        <f t="shared" si="15"/>
        <v>351.5394521990753</v>
      </c>
      <c r="M32" s="75">
        <f t="shared" si="16"/>
        <v>326.3674527901116</v>
      </c>
      <c r="O32" s="15">
        <f t="shared" si="3"/>
        <v>352.75543621139087</v>
      </c>
      <c r="P32" s="47">
        <f t="shared" si="4"/>
        <v>326.3674527901116</v>
      </c>
      <c r="Q32" s="106">
        <f t="shared" si="5"/>
        <v>7.4805320379148221E-2</v>
      </c>
      <c r="S32" s="6">
        <f t="shared" si="17"/>
        <v>0.24363246858055904</v>
      </c>
      <c r="T32" s="73">
        <f t="shared" si="17"/>
        <v>0.2254074637136276</v>
      </c>
      <c r="U32" s="110">
        <f t="shared" si="7"/>
        <v>7.4805320379147999E-2</v>
      </c>
      <c r="Y32" s="115">
        <f t="shared" si="11"/>
        <v>6.0801353334593564E-2</v>
      </c>
      <c r="Z32" s="157">
        <f t="shared" si="8"/>
        <v>8.7562950321345076E-3</v>
      </c>
      <c r="AA32" s="158"/>
      <c r="AE32" s="117">
        <f t="shared" si="12"/>
        <v>0.44458210849827834</v>
      </c>
      <c r="AF32" s="85">
        <f>IF(J32&gt;0,J32/630,Tabla13[[#This Row],[Cargabilidad Antes]]-0.02)</f>
        <v>0.41274778520298838</v>
      </c>
      <c r="AG32" s="119">
        <f t="shared" si="9"/>
        <v>3.1834323295289957E-2</v>
      </c>
      <c r="AJ32" s="15">
        <f t="shared" si="18"/>
        <v>28.32362173548848</v>
      </c>
      <c r="AK32" s="47">
        <f t="shared" si="18"/>
        <v>27.844971000018848</v>
      </c>
      <c r="AL32" s="15">
        <f t="shared" si="14"/>
        <v>0.47865073546963188</v>
      </c>
      <c r="AM32" s="84">
        <f t="shared" si="13"/>
        <v>1.6899347828455813E-2</v>
      </c>
    </row>
    <row r="33" spans="2:39" x14ac:dyDescent="0.25">
      <c r="B33" s="16" t="s">
        <v>48</v>
      </c>
      <c r="C33" s="8">
        <v>456.88</v>
      </c>
      <c r="D33" s="14">
        <v>236.3</v>
      </c>
      <c r="E33" s="8">
        <v>121.87</v>
      </c>
      <c r="F33" s="15">
        <f t="shared" si="0"/>
        <v>265.87588627026707</v>
      </c>
      <c r="G33" s="8">
        <v>0.88</v>
      </c>
      <c r="H33" s="8">
        <v>453.92</v>
      </c>
      <c r="I33" s="75">
        <f>'Datos y Cálculos'!R33</f>
        <v>61.870000000000005</v>
      </c>
      <c r="J33" s="47">
        <f>'Datos y Cálculos'!S33</f>
        <v>244.26540258497519</v>
      </c>
      <c r="K33" s="6">
        <f>'Datos y Cálculos'!T33</f>
        <v>0.96739037743094147</v>
      </c>
      <c r="L33" s="73">
        <f t="shared" si="15"/>
        <v>333.70329241123704</v>
      </c>
      <c r="M33" s="75">
        <f t="shared" si="16"/>
        <v>306.57977377423424</v>
      </c>
      <c r="O33" s="15">
        <f t="shared" si="3"/>
        <v>337.0253671183512</v>
      </c>
      <c r="P33" s="47">
        <f t="shared" si="4"/>
        <v>306.57977377423418</v>
      </c>
      <c r="Q33" s="106">
        <f t="shared" si="5"/>
        <v>9.0336207047066575E-2</v>
      </c>
      <c r="S33" s="6">
        <f t="shared" si="17"/>
        <v>0.23276841045224309</v>
      </c>
      <c r="T33" s="73">
        <f t="shared" si="17"/>
        <v>0.21174099513161268</v>
      </c>
      <c r="U33" s="110">
        <f t="shared" si="7"/>
        <v>9.0336207047066575E-2</v>
      </c>
      <c r="Y33" s="115">
        <f t="shared" si="11"/>
        <v>5.4788080584120991E-2</v>
      </c>
      <c r="Z33" s="157">
        <f t="shared" si="8"/>
        <v>9.4515895120234304E-3</v>
      </c>
      <c r="AA33" s="158"/>
      <c r="AE33" s="117">
        <f t="shared" si="12"/>
        <v>0.42202521630201123</v>
      </c>
      <c r="AF33" s="85">
        <f>IF(J33&gt;0,J33/630,Tabla13[[#This Row],[Cargabilidad Antes]]-0.02)</f>
        <v>0.38772286124599237</v>
      </c>
      <c r="AG33" s="119">
        <f t="shared" si="9"/>
        <v>3.4302355056018863E-2</v>
      </c>
      <c r="AJ33" s="15">
        <f t="shared" si="18"/>
        <v>28.03381672225586</v>
      </c>
      <c r="AK33" s="47">
        <f t="shared" si="18"/>
        <v>27.510447587806105</v>
      </c>
      <c r="AL33" s="15">
        <f t="shared" si="14"/>
        <v>0.52336913444975508</v>
      </c>
      <c r="AM33" s="84">
        <f t="shared" si="13"/>
        <v>1.8669207251906461E-2</v>
      </c>
    </row>
    <row r="34" spans="2:39" x14ac:dyDescent="0.25">
      <c r="B34" s="16" t="s">
        <v>49</v>
      </c>
      <c r="C34" s="8">
        <v>341.24</v>
      </c>
      <c r="D34" s="14">
        <v>257.47000000000003</v>
      </c>
      <c r="E34" s="8">
        <v>125.12</v>
      </c>
      <c r="F34" s="15">
        <f t="shared" si="0"/>
        <v>286.26179504083325</v>
      </c>
      <c r="G34" s="8">
        <v>0.9</v>
      </c>
      <c r="H34" s="8">
        <v>455.15</v>
      </c>
      <c r="I34" s="75">
        <f>'Datos y Cálculos'!R34</f>
        <v>65.12</v>
      </c>
      <c r="J34" s="47">
        <f>'Datos y Cálculos'!S34</f>
        <v>265.57751279052229</v>
      </c>
      <c r="K34" s="6">
        <f>'Datos y Cálculos'!T34</f>
        <v>0.96947214127682124</v>
      </c>
      <c r="L34" s="73">
        <f t="shared" si="15"/>
        <v>359.28983570767514</v>
      </c>
      <c r="M34" s="75">
        <f t="shared" si="16"/>
        <v>333.32880108765073</v>
      </c>
      <c r="O34" s="15">
        <f t="shared" si="3"/>
        <v>359.05887393297814</v>
      </c>
      <c r="P34" s="47">
        <f t="shared" si="4"/>
        <v>333.32880108765073</v>
      </c>
      <c r="Q34" s="106">
        <f t="shared" si="5"/>
        <v>7.1659760315881171E-2</v>
      </c>
      <c r="S34" s="6">
        <f t="shared" si="17"/>
        <v>0.24798597226897234</v>
      </c>
      <c r="T34" s="73">
        <f t="shared" si="17"/>
        <v>0.23021535693447703</v>
      </c>
      <c r="U34" s="110">
        <f t="shared" si="7"/>
        <v>7.1659760315881171E-2</v>
      </c>
      <c r="Y34" s="115">
        <f t="shared" si="11"/>
        <v>6.3511879533081309E-2</v>
      </c>
      <c r="Z34" s="157">
        <f t="shared" si="8"/>
        <v>8.7763509269790894E-3</v>
      </c>
      <c r="AA34" s="158"/>
      <c r="AE34" s="117">
        <f t="shared" si="12"/>
        <v>0.45438380165211628</v>
      </c>
      <c r="AF34" s="85">
        <f>IF(J34&gt;0,J34/630,Tabla13[[#This Row],[Cargabilidad Antes]]-0.02)</f>
        <v>0.42155160760400362</v>
      </c>
      <c r="AG34" s="119">
        <f t="shared" si="9"/>
        <v>3.2832194048112662E-2</v>
      </c>
      <c r="AJ34" s="15">
        <f t="shared" si="18"/>
        <v>28.443463540331685</v>
      </c>
      <c r="AK34" s="47">
        <f t="shared" si="18"/>
        <v>27.967630599212889</v>
      </c>
      <c r="AL34" s="15">
        <f t="shared" si="14"/>
        <v>0.47583294111879582</v>
      </c>
      <c r="AM34" s="84">
        <f t="shared" si="13"/>
        <v>1.6729078736985925E-2</v>
      </c>
    </row>
    <row r="35" spans="2:39" x14ac:dyDescent="0.25">
      <c r="B35" s="16" t="s">
        <v>50</v>
      </c>
      <c r="C35" s="8">
        <v>285.62</v>
      </c>
      <c r="D35" s="14">
        <v>262.76</v>
      </c>
      <c r="E35" s="8">
        <v>125.3</v>
      </c>
      <c r="F35" s="15">
        <f t="shared" si="0"/>
        <v>291.10635101282139</v>
      </c>
      <c r="G35" s="8">
        <v>0.9</v>
      </c>
      <c r="H35" s="8">
        <v>454.78</v>
      </c>
      <c r="I35" s="75">
        <f>'Datos y Cálculos'!R35</f>
        <v>65.3</v>
      </c>
      <c r="J35" s="47">
        <f>'Datos y Cálculos'!S35</f>
        <v>270.75248401445918</v>
      </c>
      <c r="K35" s="6">
        <f>'Datos y Cálculos'!T35</f>
        <v>0.97048047760835177</v>
      </c>
      <c r="L35" s="73">
        <f t="shared" si="15"/>
        <v>365.3702828697003</v>
      </c>
      <c r="M35" s="75">
        <f t="shared" si="16"/>
        <v>339.82395549893016</v>
      </c>
      <c r="O35" s="15">
        <f t="shared" si="3"/>
        <v>366.43612737262333</v>
      </c>
      <c r="P35" s="47">
        <f t="shared" si="4"/>
        <v>339.82395549893016</v>
      </c>
      <c r="Q35" s="106">
        <f t="shared" si="5"/>
        <v>7.2624312631247911E-2</v>
      </c>
      <c r="S35" s="6">
        <f t="shared" si="17"/>
        <v>0.2530811126476683</v>
      </c>
      <c r="T35" s="73">
        <f t="shared" si="17"/>
        <v>0.23470127080167999</v>
      </c>
      <c r="U35" s="110">
        <f t="shared" si="7"/>
        <v>7.26243126312478E-2</v>
      </c>
      <c r="Y35" s="115">
        <f t="shared" si="11"/>
        <v>6.5679758253308129E-2</v>
      </c>
      <c r="Z35" s="157">
        <f t="shared" si="8"/>
        <v>9.1934804501390324E-3</v>
      </c>
      <c r="AA35" s="158"/>
      <c r="AE35" s="117">
        <f t="shared" si="12"/>
        <v>0.46207357303622443</v>
      </c>
      <c r="AF35" s="85">
        <f>IF(J35&gt;0,J35/630,Tabla13[[#This Row],[Cargabilidad Antes]]-0.02)</f>
        <v>0.42976584764199871</v>
      </c>
      <c r="AG35" s="119">
        <f t="shared" si="9"/>
        <v>3.2307725394225717E-2</v>
      </c>
      <c r="AJ35" s="15">
        <f t="shared" si="18"/>
        <v>28.586416544974504</v>
      </c>
      <c r="AK35" s="47">
        <f t="shared" si="18"/>
        <v>28.084410275933195</v>
      </c>
      <c r="AL35" s="15">
        <f t="shared" si="14"/>
        <v>0.50200626904130985</v>
      </c>
      <c r="AM35" s="84">
        <f t="shared" si="13"/>
        <v>1.7561007279506713E-2</v>
      </c>
    </row>
    <row r="36" spans="2:39" x14ac:dyDescent="0.25">
      <c r="B36" s="16" t="s">
        <v>51</v>
      </c>
      <c r="C36" s="8">
        <v>411.6</v>
      </c>
      <c r="D36" s="14">
        <v>270.2</v>
      </c>
      <c r="E36" s="8">
        <v>124.17</v>
      </c>
      <c r="F36" s="15">
        <f t="shared" si="0"/>
        <v>297.36548034363369</v>
      </c>
      <c r="G36" s="8">
        <v>0.9</v>
      </c>
      <c r="H36" s="8">
        <v>454.5</v>
      </c>
      <c r="I36" s="75">
        <f>'Datos y Cálculos'!R36</f>
        <v>64.17</v>
      </c>
      <c r="J36" s="47">
        <f>'Datos y Cálculos'!S36</f>
        <v>277.71537389924958</v>
      </c>
      <c r="K36" s="6">
        <f>'Datos y Cálculos'!T36</f>
        <v>0.97293857450622789</v>
      </c>
      <c r="L36" s="73">
        <f t="shared" si="15"/>
        <v>373.22617418282454</v>
      </c>
      <c r="M36" s="75">
        <f t="shared" si="16"/>
        <v>348.56314321484638</v>
      </c>
      <c r="O36" s="15">
        <f t="shared" si="3"/>
        <v>376.81169742762529</v>
      </c>
      <c r="P36" s="47">
        <f t="shared" si="4"/>
        <v>348.56314321484638</v>
      </c>
      <c r="Q36" s="106">
        <f t="shared" si="5"/>
        <v>7.4967296412565942E-2</v>
      </c>
      <c r="S36" s="6">
        <f t="shared" si="17"/>
        <v>0.26024705677195914</v>
      </c>
      <c r="T36" s="73">
        <f t="shared" si="17"/>
        <v>0.24073703852643777</v>
      </c>
      <c r="U36" s="110">
        <f t="shared" si="7"/>
        <v>7.4967296412566053E-2</v>
      </c>
      <c r="Y36" s="115">
        <f t="shared" si="11"/>
        <v>6.8534506330812844E-2</v>
      </c>
      <c r="Z36" s="157">
        <f t="shared" si="8"/>
        <v>9.8905228284046961E-3</v>
      </c>
      <c r="AA36" s="158"/>
      <c r="AE36" s="117">
        <f t="shared" si="12"/>
        <v>0.47200869895814873</v>
      </c>
      <c r="AF36" s="85">
        <f>IF(J36&gt;0,J36/630,Tabla13[[#This Row],[Cargabilidad Antes]]-0.02)</f>
        <v>0.44081805380833267</v>
      </c>
      <c r="AG36" s="119">
        <f t="shared" si="9"/>
        <v>3.1190645149816065E-2</v>
      </c>
      <c r="AJ36" s="15">
        <f t="shared" si="18"/>
        <v>28.792389298031203</v>
      </c>
      <c r="AK36" s="47">
        <f t="shared" si="18"/>
        <v>28.245092542943738</v>
      </c>
      <c r="AL36" s="15">
        <f t="shared" si="14"/>
        <v>0.54729675508746567</v>
      </c>
      <c r="AM36" s="84">
        <f t="shared" si="13"/>
        <v>1.9008382716084293E-2</v>
      </c>
    </row>
    <row r="37" spans="2:39" x14ac:dyDescent="0.25">
      <c r="B37" s="16" t="s">
        <v>52</v>
      </c>
      <c r="C37" s="8">
        <v>323.58</v>
      </c>
      <c r="D37" s="14">
        <v>224.83</v>
      </c>
      <c r="E37" s="8">
        <v>120.73</v>
      </c>
      <c r="F37" s="15">
        <f t="shared" si="0"/>
        <v>255.19455676013155</v>
      </c>
      <c r="G37" s="8">
        <v>0.88</v>
      </c>
      <c r="H37" s="8">
        <v>450.85</v>
      </c>
      <c r="I37" s="75">
        <f>'Datos y Cálculos'!R37</f>
        <v>60.730000000000004</v>
      </c>
      <c r="J37" s="47">
        <f>'Datos y Cálculos'!S37</f>
        <v>232.8876591835643</v>
      </c>
      <c r="K37" s="6">
        <f>'Datos y Cálculos'!T37</f>
        <v>0.96540108989968787</v>
      </c>
      <c r="L37" s="73">
        <f t="shared" si="15"/>
        <v>320.29705661128082</v>
      </c>
      <c r="M37" s="75">
        <f t="shared" si="16"/>
        <v>292.29946243602757</v>
      </c>
      <c r="O37" s="15">
        <f t="shared" si="3"/>
        <v>320.66615865094752</v>
      </c>
      <c r="P37" s="47">
        <f t="shared" si="4"/>
        <v>292.29946243602751</v>
      </c>
      <c r="Q37" s="106">
        <f t="shared" si="5"/>
        <v>8.8461770753295532E-2</v>
      </c>
      <c r="S37" s="6">
        <f t="shared" si="17"/>
        <v>0.22146983377900048</v>
      </c>
      <c r="T37" s="73">
        <f t="shared" si="17"/>
        <v>0.20187822011447207</v>
      </c>
      <c r="U37" s="110">
        <f t="shared" si="7"/>
        <v>8.8461770753295532E-2</v>
      </c>
      <c r="Y37" s="115">
        <f t="shared" si="11"/>
        <v>5.0474380601134225E-2</v>
      </c>
      <c r="Z37" s="157">
        <f t="shared" si="8"/>
        <v>8.535119668839998E-3</v>
      </c>
      <c r="AA37" s="158"/>
      <c r="AE37" s="117">
        <f t="shared" si="12"/>
        <v>0.40507072501608182</v>
      </c>
      <c r="AF37" s="85">
        <f>IF(J37&gt;0,J37/630,Tabla13[[#This Row],[Cargabilidad Antes]]-0.02)</f>
        <v>0.36966295108502267</v>
      </c>
      <c r="AG37" s="119">
        <f t="shared" si="9"/>
        <v>3.540777393105915E-2</v>
      </c>
      <c r="AJ37" s="15">
        <f t="shared" si="18"/>
        <v>27.746441915169729</v>
      </c>
      <c r="AK37" s="47">
        <f t="shared" si="18"/>
        <v>27.28202392468992</v>
      </c>
      <c r="AL37" s="15">
        <f t="shared" si="14"/>
        <v>0.46441799047980936</v>
      </c>
      <c r="AM37" s="84">
        <f t="shared" si="13"/>
        <v>1.6737929565877052E-2</v>
      </c>
    </row>
    <row r="38" spans="2:39" x14ac:dyDescent="0.25">
      <c r="B38" s="16" t="s">
        <v>53</v>
      </c>
      <c r="C38" s="8">
        <v>327.06</v>
      </c>
      <c r="D38" s="14">
        <v>229.36</v>
      </c>
      <c r="E38" s="8">
        <v>119.46</v>
      </c>
      <c r="F38" s="15">
        <f t="shared" si="0"/>
        <v>258.60530002302738</v>
      </c>
      <c r="G38" s="8">
        <v>0.88</v>
      </c>
      <c r="H38" s="8">
        <v>450.1</v>
      </c>
      <c r="I38" s="75">
        <f>'Datos y Cálculos'!R38</f>
        <v>59.459999999999994</v>
      </c>
      <c r="J38" s="47">
        <f>'Datos y Cálculos'!S38</f>
        <v>236.94197855171211</v>
      </c>
      <c r="K38" s="6">
        <f>'Datos y Cálculos'!T38</f>
        <v>0.96800069536830791</v>
      </c>
      <c r="L38" s="73">
        <f t="shared" si="15"/>
        <v>324.5779121351278</v>
      </c>
      <c r="M38" s="75">
        <f t="shared" si="16"/>
        <v>297.38807630250767</v>
      </c>
      <c r="O38" s="15">
        <f t="shared" si="3"/>
        <v>327.12711892621684</v>
      </c>
      <c r="P38" s="47">
        <f t="shared" si="4"/>
        <v>297.38807630250767</v>
      </c>
      <c r="Q38" s="106">
        <f t="shared" si="5"/>
        <v>9.0909743959249001E-2</v>
      </c>
      <c r="S38" s="6">
        <f t="shared" si="17"/>
        <v>0.22593213127941802</v>
      </c>
      <c r="T38" s="73">
        <f t="shared" si="17"/>
        <v>0.20539269907263868</v>
      </c>
      <c r="U38" s="110">
        <f t="shared" si="7"/>
        <v>9.0909743959249112E-2</v>
      </c>
      <c r="Y38" s="115">
        <f t="shared" si="11"/>
        <v>5.1832603954631393E-2</v>
      </c>
      <c r="Z38" s="157">
        <f t="shared" si="8"/>
        <v>8.9958027263506643E-3</v>
      </c>
      <c r="AA38" s="158"/>
      <c r="AE38" s="117">
        <f t="shared" si="12"/>
        <v>0.4104846032111546</v>
      </c>
      <c r="AF38" s="85">
        <f>IF(J38&gt;0,J38/630,Tabla13[[#This Row],[Cargabilidad Antes]]-0.02)</f>
        <v>0.37609837865351131</v>
      </c>
      <c r="AG38" s="119">
        <f t="shared" si="9"/>
        <v>3.4386224557643286E-2</v>
      </c>
      <c r="AJ38" s="15">
        <f t="shared" si="18"/>
        <v>27.858230553871987</v>
      </c>
      <c r="AK38" s="47">
        <f t="shared" si="18"/>
        <v>27.362170617705825</v>
      </c>
      <c r="AL38" s="15">
        <f t="shared" si="14"/>
        <v>0.49605993616616217</v>
      </c>
      <c r="AM38" s="84">
        <f t="shared" si="13"/>
        <v>1.7806584492395694E-2</v>
      </c>
    </row>
    <row r="39" spans="2:39" x14ac:dyDescent="0.25">
      <c r="B39" s="16" t="s">
        <v>54</v>
      </c>
      <c r="C39" s="8">
        <v>401.18</v>
      </c>
      <c r="D39" s="14">
        <v>268.70999999999998</v>
      </c>
      <c r="E39" s="8">
        <v>120.75</v>
      </c>
      <c r="F39" s="15">
        <f t="shared" si="0"/>
        <v>294.59400299395094</v>
      </c>
      <c r="G39" s="8">
        <v>0.91</v>
      </c>
      <c r="H39" s="8">
        <v>450.09</v>
      </c>
      <c r="I39" s="75">
        <f>'Datos y Cálculos'!R39</f>
        <v>60.75</v>
      </c>
      <c r="J39" s="47">
        <f>'Datos y Cálculos'!S39</f>
        <v>275.49160894662469</v>
      </c>
      <c r="K39" s="6">
        <f>'Datos y Cálculos'!T39</f>
        <v>0.9753836097855938</v>
      </c>
      <c r="L39" s="73">
        <f t="shared" si="15"/>
        <v>369.74766723958044</v>
      </c>
      <c r="M39" s="75">
        <f t="shared" si="16"/>
        <v>345.77207518438456</v>
      </c>
      <c r="O39" s="15">
        <f t="shared" si="3"/>
        <v>370.61584050153925</v>
      </c>
      <c r="P39" s="47">
        <f t="shared" si="4"/>
        <v>345.77207518438456</v>
      </c>
      <c r="Q39" s="106">
        <f t="shared" si="5"/>
        <v>6.7033738448779356E-2</v>
      </c>
      <c r="S39" s="6">
        <f t="shared" si="17"/>
        <v>0.25596785434750746</v>
      </c>
      <c r="T39" s="73">
        <f t="shared" si="17"/>
        <v>0.23880937214788139</v>
      </c>
      <c r="U39" s="110">
        <f t="shared" si="7"/>
        <v>6.7033738448779356E-2</v>
      </c>
      <c r="Y39" s="115">
        <f t="shared" si="11"/>
        <v>6.7262962015122871E-2</v>
      </c>
      <c r="Z39" s="157">
        <f t="shared" si="8"/>
        <v>8.7155280003418656E-3</v>
      </c>
      <c r="AA39" s="158"/>
      <c r="AE39" s="117">
        <f t="shared" si="12"/>
        <v>0.46760952856182686</v>
      </c>
      <c r="AF39" s="85">
        <f>IF(J39&gt;0,J39/630,Tabla13[[#This Row],[Cargabilidad Antes]]-0.02)</f>
        <v>0.43728826816924554</v>
      </c>
      <c r="AG39" s="119">
        <f t="shared" si="9"/>
        <v>3.0321260392581317E-2</v>
      </c>
      <c r="AJ39" s="15">
        <f t="shared" si="18"/>
        <v>28.668699285007008</v>
      </c>
      <c r="AK39" s="47">
        <f t="shared" si="18"/>
        <v>28.193331409650526</v>
      </c>
      <c r="AL39" s="15">
        <f t="shared" si="14"/>
        <v>0.47536787535648273</v>
      </c>
      <c r="AM39" s="84">
        <f t="shared" si="13"/>
        <v>1.6581424592398197E-2</v>
      </c>
    </row>
    <row r="40" spans="2:39" x14ac:dyDescent="0.25">
      <c r="B40" s="16" t="s">
        <v>55</v>
      </c>
      <c r="C40" s="8">
        <v>327.04000000000002</v>
      </c>
      <c r="D40" s="14">
        <v>237.15</v>
      </c>
      <c r="E40" s="8">
        <v>121.49</v>
      </c>
      <c r="F40" s="15">
        <f t="shared" si="0"/>
        <v>266.45814418028209</v>
      </c>
      <c r="G40" s="8">
        <v>0.88</v>
      </c>
      <c r="H40" s="8">
        <v>449.77</v>
      </c>
      <c r="I40" s="75">
        <f>'Datos y Cálculos'!R40</f>
        <v>61.489999999999995</v>
      </c>
      <c r="J40" s="47">
        <f>'Datos y Cálculos'!S40</f>
        <v>244.99212762862402</v>
      </c>
      <c r="K40" s="6">
        <f>'Datos y Cálculos'!T40</f>
        <v>0.96799028726134562</v>
      </c>
      <c r="L40" s="73">
        <f t="shared" si="15"/>
        <v>334.43408971794344</v>
      </c>
      <c r="M40" s="75">
        <f t="shared" si="16"/>
        <v>307.4918931211418</v>
      </c>
      <c r="O40" s="15">
        <f t="shared" si="3"/>
        <v>338.23768858280573</v>
      </c>
      <c r="P40" s="47">
        <f t="shared" si="4"/>
        <v>307.4918931211418</v>
      </c>
      <c r="Q40" s="106">
        <f t="shared" si="5"/>
        <v>9.0899969162179572E-2</v>
      </c>
      <c r="S40" s="6">
        <f t="shared" si="17"/>
        <v>0.23360570689271878</v>
      </c>
      <c r="T40" s="73">
        <f t="shared" si="17"/>
        <v>0.21237095534006148</v>
      </c>
      <c r="U40" s="110">
        <f t="shared" si="7"/>
        <v>9.0899969162179572E-2</v>
      </c>
      <c r="Y40" s="115">
        <f t="shared" si="11"/>
        <v>5.502831089981098E-2</v>
      </c>
      <c r="Z40" s="157">
        <f t="shared" si="8"/>
        <v>9.5494553585992563E-3</v>
      </c>
      <c r="AA40" s="158"/>
      <c r="AE40" s="117">
        <f t="shared" si="12"/>
        <v>0.42294943520679695</v>
      </c>
      <c r="AF40" s="85">
        <f>IF(J40&gt;0,J40/630,Tabla13[[#This Row],[Cargabilidad Antes]]-0.02)</f>
        <v>0.38887639306130795</v>
      </c>
      <c r="AG40" s="119">
        <f t="shared" si="9"/>
        <v>3.4073042145489008E-2</v>
      </c>
      <c r="AJ40" s="15">
        <f t="shared" si="18"/>
        <v>28.055681997271343</v>
      </c>
      <c r="AK40" s="47">
        <f t="shared" si="18"/>
        <v>27.525407701261315</v>
      </c>
      <c r="AL40" s="15">
        <f t="shared" si="14"/>
        <v>0.53027429601002751</v>
      </c>
      <c r="AM40" s="84">
        <f t="shared" si="13"/>
        <v>1.8900780813726148E-2</v>
      </c>
    </row>
    <row r="41" spans="2:39" x14ac:dyDescent="0.25">
      <c r="B41" s="16" t="s">
        <v>56</v>
      </c>
      <c r="C41" s="8">
        <v>382.46</v>
      </c>
      <c r="D41" s="14">
        <v>249.31</v>
      </c>
      <c r="E41" s="8">
        <v>118.84</v>
      </c>
      <c r="F41" s="15">
        <f t="shared" si="0"/>
        <v>276.18548423115942</v>
      </c>
      <c r="G41" s="8">
        <v>0.9</v>
      </c>
      <c r="H41" s="8">
        <v>446.65</v>
      </c>
      <c r="I41" s="75">
        <f>'Datos y Cálculos'!R41</f>
        <v>58.84</v>
      </c>
      <c r="J41" s="47">
        <f>'Datos y Cálculos'!S41</f>
        <v>256.1593677771711</v>
      </c>
      <c r="K41" s="6">
        <f>'Datos y Cálculos'!T41</f>
        <v>0.97326130277176026</v>
      </c>
      <c r="L41" s="73">
        <f t="shared" si="15"/>
        <v>346.64296449375445</v>
      </c>
      <c r="M41" s="75">
        <f t="shared" si="16"/>
        <v>321.50799987303066</v>
      </c>
      <c r="O41" s="15">
        <f t="shared" si="3"/>
        <v>347.67921645329852</v>
      </c>
      <c r="P41" s="47">
        <f t="shared" si="4"/>
        <v>321.5079998730306</v>
      </c>
      <c r="Q41" s="106">
        <f t="shared" si="5"/>
        <v>7.5274032331418717E-2</v>
      </c>
      <c r="S41" s="6">
        <f t="shared" si="17"/>
        <v>0.24012654968104047</v>
      </c>
      <c r="T41" s="73">
        <f t="shared" si="17"/>
        <v>0.2220512560167178</v>
      </c>
      <c r="U41" s="110">
        <f t="shared" si="7"/>
        <v>7.5274032331418717E-2</v>
      </c>
      <c r="Y41" s="115">
        <f t="shared" si="11"/>
        <v>5.9119381657844999E-2</v>
      </c>
      <c r="Z41" s="157">
        <f t="shared" si="8"/>
        <v>8.5653274380344709E-3</v>
      </c>
      <c r="AA41" s="158"/>
      <c r="AE41" s="117">
        <f t="shared" si="12"/>
        <v>0.43838965750977688</v>
      </c>
      <c r="AF41" s="85">
        <f>IF(J41&gt;0,J41/630,Tabla13[[#This Row],[Cargabilidad Antes]]-0.02)</f>
        <v>0.40660217107487479</v>
      </c>
      <c r="AG41" s="119">
        <f t="shared" si="9"/>
        <v>3.178748643490209E-2</v>
      </c>
      <c r="AJ41" s="15">
        <f t="shared" si="18"/>
        <v>28.228654849187489</v>
      </c>
      <c r="AK41" s="47">
        <f t="shared" si="18"/>
        <v>27.760881249528758</v>
      </c>
      <c r="AL41" s="15">
        <f t="shared" si="14"/>
        <v>0.46777359965873089</v>
      </c>
      <c r="AM41" s="84">
        <f t="shared" si="13"/>
        <v>1.6570878143426504E-2</v>
      </c>
    </row>
    <row r="42" spans="2:39" x14ac:dyDescent="0.25">
      <c r="B42" s="16" t="s">
        <v>57</v>
      </c>
      <c r="C42" s="8">
        <v>363.42</v>
      </c>
      <c r="D42" s="14">
        <v>253.25</v>
      </c>
      <c r="E42" s="8">
        <v>124.5</v>
      </c>
      <c r="F42" s="15">
        <f t="shared" si="0"/>
        <v>282.19817947676415</v>
      </c>
      <c r="G42" s="8">
        <v>0.89</v>
      </c>
      <c r="H42" s="8">
        <v>446.84</v>
      </c>
      <c r="I42" s="75">
        <f>'Datos y Cálculos'!R42</f>
        <v>64.5</v>
      </c>
      <c r="J42" s="47">
        <f>'Datos y Cálculos'!S42</f>
        <v>261.33467527291515</v>
      </c>
      <c r="K42" s="6">
        <f>'Datos y Cálculos'!T42</f>
        <v>0.96906390143415821</v>
      </c>
      <c r="L42" s="73">
        <f t="shared" si="15"/>
        <v>354.18955409941765</v>
      </c>
      <c r="M42" s="75">
        <f t="shared" si="16"/>
        <v>328.00357634217607</v>
      </c>
      <c r="O42" s="15">
        <f t="shared" si="3"/>
        <v>357.14205098259094</v>
      </c>
      <c r="P42" s="47">
        <f t="shared" si="4"/>
        <v>328.00357634217607</v>
      </c>
      <c r="Q42" s="106">
        <f t="shared" si="5"/>
        <v>8.1587913157376235E-2</v>
      </c>
      <c r="S42" s="6">
        <f t="shared" si="17"/>
        <v>0.24666210802962762</v>
      </c>
      <c r="T42" s="73">
        <f t="shared" si="17"/>
        <v>0.22653746138049102</v>
      </c>
      <c r="U42" s="110">
        <f t="shared" si="7"/>
        <v>8.1587913157376235E-2</v>
      </c>
      <c r="Y42" s="115">
        <f t="shared" si="11"/>
        <v>6.1721518194706997E-2</v>
      </c>
      <c r="Z42" s="157">
        <f t="shared" si="8"/>
        <v>9.6606050417975663E-3</v>
      </c>
      <c r="AA42" s="158"/>
      <c r="AE42" s="117">
        <f t="shared" si="12"/>
        <v>0.44793361821708594</v>
      </c>
      <c r="AF42" s="85">
        <f>IF(J42&gt;0,J42/630,Tabla13[[#This Row],[Cargabilidad Antes]]-0.02)</f>
        <v>0.41481694487764309</v>
      </c>
      <c r="AG42" s="119">
        <f t="shared" si="9"/>
        <v>3.3116673339442848E-2</v>
      </c>
      <c r="AJ42" s="15">
        <f t="shared" si="18"/>
        <v>28.406796062501378</v>
      </c>
      <c r="AK42" s="47">
        <f t="shared" si="18"/>
        <v>27.873566936251542</v>
      </c>
      <c r="AL42" s="15">
        <f t="shared" si="14"/>
        <v>0.53322912624983587</v>
      </c>
      <c r="AM42" s="84">
        <f t="shared" si="13"/>
        <v>1.8771181553759564E-2</v>
      </c>
    </row>
    <row r="43" spans="2:39" x14ac:dyDescent="0.25">
      <c r="B43" s="16" t="s">
        <v>58</v>
      </c>
      <c r="C43" s="8">
        <v>393.74</v>
      </c>
      <c r="D43" s="14">
        <v>267.98</v>
      </c>
      <c r="E43" s="8">
        <v>117.1</v>
      </c>
      <c r="F43" s="15">
        <f t="shared" si="0"/>
        <v>292.44775670194497</v>
      </c>
      <c r="G43" s="8">
        <v>0.91</v>
      </c>
      <c r="H43" s="8">
        <v>446.29</v>
      </c>
      <c r="I43" s="75">
        <f>'Datos y Cálculos'!R43</f>
        <v>57.099999999999994</v>
      </c>
      <c r="J43" s="47">
        <f>'Datos y Cálculos'!S43</f>
        <v>273.99578536904545</v>
      </c>
      <c r="K43" s="6">
        <f>'Datos y Cálculos'!T43</f>
        <v>0.97804424122457667</v>
      </c>
      <c r="L43" s="73">
        <f t="shared" si="15"/>
        <v>367.05389359950027</v>
      </c>
      <c r="M43" s="75">
        <f t="shared" si="16"/>
        <v>343.89465312965507</v>
      </c>
      <c r="O43" s="15">
        <f t="shared" si="3"/>
        <v>369.60899459492578</v>
      </c>
      <c r="P43" s="47">
        <f t="shared" si="4"/>
        <v>343.89465312965507</v>
      </c>
      <c r="Q43" s="106">
        <f t="shared" si="5"/>
        <v>6.9571741600748749E-2</v>
      </c>
      <c r="S43" s="6">
        <f t="shared" si="17"/>
        <v>0.25527247072325204</v>
      </c>
      <c r="T43" s="73">
        <f t="shared" si="17"/>
        <v>0.23751272035230925</v>
      </c>
      <c r="U43" s="110">
        <f t="shared" si="7"/>
        <v>6.9571741600748749E-2</v>
      </c>
      <c r="Y43" s="115">
        <f t="shared" si="11"/>
        <v>6.6286451916824196E-2</v>
      </c>
      <c r="Z43" s="157">
        <f t="shared" si="8"/>
        <v>8.9024863192699397E-3</v>
      </c>
      <c r="AA43" s="158"/>
      <c r="AE43" s="117">
        <f t="shared" si="12"/>
        <v>0.46420278841578566</v>
      </c>
      <c r="AF43" s="85">
        <f>IF(J43&gt;0,J43/630,Tabla13[[#This Row],[Cargabilidad Antes]]-0.02)</f>
        <v>0.4349139450302309</v>
      </c>
      <c r="AG43" s="119">
        <f t="shared" si="9"/>
        <v>2.9288843385554764E-2</v>
      </c>
      <c r="AJ43" s="15">
        <f t="shared" si="18"/>
        <v>28.648792972368373</v>
      </c>
      <c r="AK43" s="47">
        <f t="shared" si="18"/>
        <v>28.15874819581105</v>
      </c>
      <c r="AL43" s="15">
        <f t="shared" si="14"/>
        <v>0.49004477655732259</v>
      </c>
      <c r="AM43" s="84">
        <f t="shared" si="13"/>
        <v>1.7105250368836478E-2</v>
      </c>
    </row>
    <row r="44" spans="2:39" x14ac:dyDescent="0.25">
      <c r="B44" s="16" t="s">
        <v>59</v>
      </c>
      <c r="C44" s="8">
        <v>352.04</v>
      </c>
      <c r="D44" s="14">
        <v>270.89999999999998</v>
      </c>
      <c r="E44" s="8">
        <v>117.28</v>
      </c>
      <c r="F44" s="15">
        <f t="shared" si="0"/>
        <v>295.19723643692868</v>
      </c>
      <c r="G44" s="8">
        <v>0.91</v>
      </c>
      <c r="H44" s="8">
        <v>447.3</v>
      </c>
      <c r="I44" s="75">
        <f>'Datos y Cálculos'!R44</f>
        <v>57.28</v>
      </c>
      <c r="J44" s="47">
        <f>'Datos y Cálculos'!S44</f>
        <v>276.88952381771321</v>
      </c>
      <c r="K44" s="6">
        <f>'Datos y Cálculos'!T44</f>
        <v>0.97836854303792165</v>
      </c>
      <c r="L44" s="73">
        <f t="shared" si="15"/>
        <v>370.50479113237913</v>
      </c>
      <c r="M44" s="75">
        <f t="shared" si="16"/>
        <v>347.52661111292178</v>
      </c>
      <c r="O44" s="15">
        <f t="shared" si="3"/>
        <v>373.63637822137986</v>
      </c>
      <c r="P44" s="47">
        <f t="shared" si="4"/>
        <v>347.52661111292178</v>
      </c>
      <c r="Q44" s="106">
        <f t="shared" si="5"/>
        <v>6.988015255031732E-2</v>
      </c>
      <c r="S44" s="6">
        <f t="shared" si="17"/>
        <v>0.25805400522027377</v>
      </c>
      <c r="T44" s="73">
        <f t="shared" si="17"/>
        <v>0.24002115196926066</v>
      </c>
      <c r="U44" s="110">
        <f t="shared" si="7"/>
        <v>6.988015255031732E-2</v>
      </c>
      <c r="Y44" s="115">
        <f t="shared" si="11"/>
        <v>6.7538709724007551E-2</v>
      </c>
      <c r="Z44" s="157">
        <f t="shared" si="8"/>
        <v>9.1094232372927342E-3</v>
      </c>
      <c r="AA44" s="158"/>
      <c r="AE44" s="117">
        <f t="shared" si="12"/>
        <v>0.46856704196337884</v>
      </c>
      <c r="AF44" s="85">
        <f>IF(J44&gt;0,J44/630,Tabla13[[#This Row],[Cargabilidad Antes]]-0.02)</f>
        <v>0.43950718066303684</v>
      </c>
      <c r="AG44" s="119">
        <f t="shared" si="9"/>
        <v>2.9059861300341994E-2</v>
      </c>
      <c r="AJ44" s="15">
        <f t="shared" si="18"/>
        <v>28.728743139166401</v>
      </c>
      <c r="AK44" s="47">
        <f t="shared" si="18"/>
        <v>28.225821192084187</v>
      </c>
      <c r="AL44" s="15">
        <f t="shared" si="14"/>
        <v>0.50292194708221416</v>
      </c>
      <c r="AM44" s="84">
        <f t="shared" si="13"/>
        <v>1.7505880596515588E-2</v>
      </c>
    </row>
    <row r="45" spans="2:39" x14ac:dyDescent="0.25">
      <c r="B45" s="16" t="s">
        <v>60</v>
      </c>
      <c r="C45" s="8">
        <v>289</v>
      </c>
      <c r="D45" s="14">
        <v>258.97000000000003</v>
      </c>
      <c r="E45" s="8">
        <v>114.92</v>
      </c>
      <c r="F45" s="15">
        <f t="shared" si="0"/>
        <v>283.32325584039165</v>
      </c>
      <c r="G45" s="8">
        <v>0.91</v>
      </c>
      <c r="H45" s="8">
        <v>447.13</v>
      </c>
      <c r="I45" s="75">
        <f>'Datos y Cálculos'!R45</f>
        <v>54.92</v>
      </c>
      <c r="J45" s="47">
        <f>'Datos y Cálculos'!S45</f>
        <v>264.72942280751494</v>
      </c>
      <c r="K45" s="6">
        <f>'Datos y Cálculos'!T45</f>
        <v>0.97824411526896049</v>
      </c>
      <c r="L45" s="73">
        <f t="shared" si="15"/>
        <v>355.60164788506813</v>
      </c>
      <c r="M45" s="75">
        <f t="shared" si="16"/>
        <v>332.26435547898478</v>
      </c>
      <c r="O45" s="15">
        <f t="shared" si="3"/>
        <v>357.1820334735724</v>
      </c>
      <c r="P45" s="47">
        <f t="shared" si="4"/>
        <v>332.26435547898484</v>
      </c>
      <c r="Q45" s="106">
        <f t="shared" si="5"/>
        <v>6.9761845948030365E-2</v>
      </c>
      <c r="S45" s="6">
        <f t="shared" si="17"/>
        <v>0.24668972215538693</v>
      </c>
      <c r="T45" s="73">
        <f t="shared" si="17"/>
        <v>0.2294801917614204</v>
      </c>
      <c r="U45" s="110">
        <f t="shared" si="7"/>
        <v>6.9761845948030365E-2</v>
      </c>
      <c r="Y45" s="115">
        <f t="shared" si="11"/>
        <v>6.2214645733459376E-2</v>
      </c>
      <c r="Z45" s="157">
        <f t="shared" si="8"/>
        <v>8.3776361037900711E-3</v>
      </c>
      <c r="AA45" s="158"/>
      <c r="AE45" s="117">
        <f t="shared" si="12"/>
        <v>0.4497194537149074</v>
      </c>
      <c r="AF45" s="85">
        <f>IF(J45&gt;0,J45/630,Tabla13[[#This Row],[Cargabilidad Antes]]-0.02)</f>
        <v>0.4202054330278015</v>
      </c>
      <c r="AG45" s="119">
        <f t="shared" si="9"/>
        <v>2.9514020687105902E-2</v>
      </c>
      <c r="AJ45" s="15">
        <f t="shared" si="18"/>
        <v>28.407558895200754</v>
      </c>
      <c r="AK45" s="47">
        <f t="shared" si="18"/>
        <v>27.948707316289134</v>
      </c>
      <c r="AL45" s="15">
        <f t="shared" si="14"/>
        <v>0.45885157891162009</v>
      </c>
      <c r="AM45" s="84">
        <f t="shared" si="13"/>
        <v>1.6152446628884376E-2</v>
      </c>
    </row>
    <row r="46" spans="2:39" x14ac:dyDescent="0.25">
      <c r="B46" s="16" t="s">
        <v>61</v>
      </c>
      <c r="C46" s="8">
        <v>441.7</v>
      </c>
      <c r="D46" s="14">
        <v>253.58</v>
      </c>
      <c r="E46" s="8">
        <v>118.13</v>
      </c>
      <c r="F46" s="15">
        <f t="shared" si="0"/>
        <v>279.74544375199395</v>
      </c>
      <c r="G46" s="8">
        <v>0.9</v>
      </c>
      <c r="H46" s="8">
        <v>447.42</v>
      </c>
      <c r="I46" s="75">
        <f>'Datos y Cálculos'!R46</f>
        <v>58.129999999999995</v>
      </c>
      <c r="J46" s="47">
        <f>'Datos y Cálculos'!S46</f>
        <v>260.15747788599123</v>
      </c>
      <c r="K46" s="6">
        <f>'Datos y Cálculos'!T46</f>
        <v>0.97471732144915069</v>
      </c>
      <c r="L46" s="73">
        <f t="shared" si="15"/>
        <v>351.11110272779354</v>
      </c>
      <c r="M46" s="75">
        <f t="shared" si="16"/>
        <v>326.52606497645905</v>
      </c>
      <c r="O46" s="15">
        <f t="shared" si="3"/>
        <v>353.63401270798386</v>
      </c>
      <c r="P46" s="47">
        <f t="shared" si="4"/>
        <v>326.526064976459</v>
      </c>
      <c r="Q46" s="106">
        <f t="shared" si="5"/>
        <v>7.665537464550809E-2</v>
      </c>
      <c r="S46" s="6">
        <f t="shared" si="17"/>
        <v>0.24423926223624504</v>
      </c>
      <c r="T46" s="73">
        <f t="shared" si="17"/>
        <v>0.2255170100863832</v>
      </c>
      <c r="U46" s="110">
        <f t="shared" si="7"/>
        <v>7.6655374645507979E-2</v>
      </c>
      <c r="Y46" s="115">
        <f t="shared" si="11"/>
        <v>6.0653271177693771E-2</v>
      </c>
      <c r="Z46" s="157">
        <f t="shared" si="8"/>
        <v>8.9423970116883789E-3</v>
      </c>
      <c r="AA46" s="158"/>
      <c r="AE46" s="117">
        <f t="shared" si="12"/>
        <v>0.44404038690792691</v>
      </c>
      <c r="AF46" s="85">
        <f>IF(J46&gt;0,J46/630,Tabla13[[#This Row],[Cargabilidad Antes]]-0.02)</f>
        <v>0.41294837759681147</v>
      </c>
      <c r="AG46" s="119">
        <f t="shared" si="9"/>
        <v>3.1092009311115443E-2</v>
      </c>
      <c r="AJ46" s="15">
        <f t="shared" si="18"/>
        <v>28.340198048716626</v>
      </c>
      <c r="AK46" s="47">
        <f t="shared" si="18"/>
        <v>27.847736942014176</v>
      </c>
      <c r="AL46" s="15">
        <f t="shared" si="14"/>
        <v>0.49246110670245002</v>
      </c>
      <c r="AM46" s="84">
        <f t="shared" si="13"/>
        <v>1.737677012192762E-2</v>
      </c>
    </row>
    <row r="47" spans="2:39" x14ac:dyDescent="0.25">
      <c r="B47" s="16" t="s">
        <v>62</v>
      </c>
      <c r="C47" s="8">
        <v>268.76</v>
      </c>
      <c r="D47" s="14">
        <v>254.83</v>
      </c>
      <c r="E47" s="8">
        <v>118.85</v>
      </c>
      <c r="F47" s="15">
        <f t="shared" si="0"/>
        <v>281.1825944115318</v>
      </c>
      <c r="G47" s="8">
        <v>0.9</v>
      </c>
      <c r="H47" s="8">
        <v>444.77</v>
      </c>
      <c r="I47" s="75">
        <f>'Datos y Cálculos'!R47</f>
        <v>58.849999999999994</v>
      </c>
      <c r="J47" s="47">
        <f>'Datos y Cálculos'!S47</f>
        <v>261.5370937362423</v>
      </c>
      <c r="K47" s="6">
        <f>'Datos y Cálculos'!T47</f>
        <v>0.97435509571347334</v>
      </c>
      <c r="L47" s="73">
        <f t="shared" si="15"/>
        <v>352.9148838585549</v>
      </c>
      <c r="M47" s="75">
        <f t="shared" si="16"/>
        <v>328.25763363411278</v>
      </c>
      <c r="O47" s="15">
        <f t="shared" si="3"/>
        <v>355.37722004249355</v>
      </c>
      <c r="P47" s="47">
        <f t="shared" si="4"/>
        <v>328.25763363411284</v>
      </c>
      <c r="Q47" s="106">
        <f t="shared" si="5"/>
        <v>7.6312112535344645E-2</v>
      </c>
      <c r="S47" s="6">
        <f t="shared" si="17"/>
        <v>0.24544321790228846</v>
      </c>
      <c r="T47" s="73">
        <f t="shared" si="17"/>
        <v>0.22671292743669191</v>
      </c>
      <c r="U47" s="110">
        <f t="shared" si="7"/>
        <v>7.6312112535344645E-2</v>
      </c>
      <c r="Y47" s="115">
        <f t="shared" si="11"/>
        <v>6.1278066302457468E-2</v>
      </c>
      <c r="Z47" s="157">
        <f t="shared" si="8"/>
        <v>8.9956622037235152E-3</v>
      </c>
      <c r="AA47" s="158"/>
      <c r="AE47" s="117">
        <f t="shared" si="12"/>
        <v>0.44632157843100284</v>
      </c>
      <c r="AF47" s="85">
        <f>IF(J47&gt;0,J47/630,Tabla13[[#This Row],[Cargabilidad Antes]]-0.02)</f>
        <v>0.41513824402578142</v>
      </c>
      <c r="AG47" s="119">
        <f t="shared" si="9"/>
        <v>3.1183334405221419E-2</v>
      </c>
      <c r="AJ47" s="15">
        <f t="shared" si="18"/>
        <v>28.373209629410546</v>
      </c>
      <c r="AK47" s="47">
        <f t="shared" si="18"/>
        <v>27.878020139932357</v>
      </c>
      <c r="AL47" s="15">
        <f t="shared" si="14"/>
        <v>0.49518948947818942</v>
      </c>
      <c r="AM47" s="84">
        <f t="shared" si="13"/>
        <v>1.7452713173658596E-2</v>
      </c>
    </row>
    <row r="48" spans="2:39" x14ac:dyDescent="0.25">
      <c r="B48" s="16" t="s">
        <v>63</v>
      </c>
      <c r="C48" s="8">
        <v>317.08</v>
      </c>
      <c r="D48" s="14">
        <v>269.70999999999998</v>
      </c>
      <c r="E48" s="8">
        <v>116.04</v>
      </c>
      <c r="F48" s="15">
        <f t="shared" si="0"/>
        <v>293.61329278491462</v>
      </c>
      <c r="G48" s="8">
        <v>0.92</v>
      </c>
      <c r="H48" s="8">
        <v>444.55</v>
      </c>
      <c r="I48" s="75">
        <f>'Datos y Cálculos'!R48</f>
        <v>56.040000000000006</v>
      </c>
      <c r="J48" s="47">
        <f>'Datos y Cálculos'!S48</f>
        <v>275.4704443311478</v>
      </c>
      <c r="K48" s="6">
        <f>'Datos y Cálculos'!T48</f>
        <v>0.97908870280027904</v>
      </c>
      <c r="L48" s="73">
        <f t="shared" si="15"/>
        <v>368.51676875439756</v>
      </c>
      <c r="M48" s="75">
        <f t="shared" si="16"/>
        <v>345.74551127907392</v>
      </c>
      <c r="O48" s="15">
        <f t="shared" si="3"/>
        <v>367.95165667092141</v>
      </c>
      <c r="P48" s="47">
        <f t="shared" si="4"/>
        <v>345.74551127907392</v>
      </c>
      <c r="Q48" s="106">
        <f t="shared" si="5"/>
        <v>6.0350714527989235E-2</v>
      </c>
      <c r="S48" s="6">
        <f t="shared" si="17"/>
        <v>0.2541278212345468</v>
      </c>
      <c r="T48" s="73">
        <f t="shared" si="17"/>
        <v>0.23879102564160076</v>
      </c>
      <c r="U48" s="110">
        <f t="shared" si="7"/>
        <v>6.0350714527989346E-2</v>
      </c>
      <c r="Y48" s="115">
        <f t="shared" si="11"/>
        <v>6.6815867555765587E-2</v>
      </c>
      <c r="Z48" s="157">
        <f t="shared" si="8"/>
        <v>7.8214133605437556E-3</v>
      </c>
      <c r="AA48" s="158"/>
      <c r="AE48" s="117">
        <f t="shared" si="12"/>
        <v>0.46605284569034067</v>
      </c>
      <c r="AF48" s="85">
        <f>IF(J48&gt;0,J48/630,Tabla13[[#This Row],[Cargabilidad Antes]]-0.02)</f>
        <v>0.43725467354150443</v>
      </c>
      <c r="AG48" s="119">
        <f t="shared" si="9"/>
        <v>2.8798172148836232E-2</v>
      </c>
      <c r="AJ48" s="15">
        <f t="shared" si="18"/>
        <v>28.616143740568258</v>
      </c>
      <c r="AK48" s="47">
        <f t="shared" si="18"/>
        <v>28.192840773761439</v>
      </c>
      <c r="AL48" s="15">
        <f t="shared" si="14"/>
        <v>0.42330296680681911</v>
      </c>
      <c r="AM48" s="84">
        <f t="shared" si="13"/>
        <v>1.479245319161282E-2</v>
      </c>
    </row>
    <row r="49" spans="2:39" x14ac:dyDescent="0.25">
      <c r="B49" s="16" t="s">
        <v>64</v>
      </c>
      <c r="C49" s="8">
        <v>401.58</v>
      </c>
      <c r="D49" s="14">
        <v>257.95</v>
      </c>
      <c r="E49" s="8">
        <v>113.72</v>
      </c>
      <c r="F49" s="15">
        <f t="shared" si="0"/>
        <v>281.90502106205912</v>
      </c>
      <c r="G49" s="8">
        <v>0.91</v>
      </c>
      <c r="H49" s="8">
        <v>443.42</v>
      </c>
      <c r="I49" s="75">
        <f>'Datos y Cálculos'!R49</f>
        <v>53.72</v>
      </c>
      <c r="J49" s="47">
        <f>'Datos y Cálculos'!S49</f>
        <v>263.48442249969918</v>
      </c>
      <c r="K49" s="6">
        <f>'Datos y Cálculos'!T49</f>
        <v>0.97899525730138559</v>
      </c>
      <c r="L49" s="73">
        <f t="shared" si="15"/>
        <v>353.82160825236298</v>
      </c>
      <c r="M49" s="75">
        <f t="shared" si="16"/>
        <v>330.70174403798785</v>
      </c>
      <c r="O49" s="15">
        <f t="shared" si="3"/>
        <v>355.7752076862493</v>
      </c>
      <c r="P49" s="47">
        <f t="shared" si="4"/>
        <v>330.70174403798791</v>
      </c>
      <c r="Q49" s="106">
        <f t="shared" si="5"/>
        <v>7.0475578698482977E-2</v>
      </c>
      <c r="S49" s="6">
        <f t="shared" si="17"/>
        <v>0.24571809024204364</v>
      </c>
      <c r="T49" s="73">
        <f t="shared" si="17"/>
        <v>0.22840096563554954</v>
      </c>
      <c r="U49" s="110">
        <f t="shared" si="7"/>
        <v>7.0475578698482977E-2</v>
      </c>
      <c r="Y49" s="115">
        <f t="shared" si="11"/>
        <v>6.1593347389413994E-2</v>
      </c>
      <c r="Z49" s="157">
        <f t="shared" si="8"/>
        <v>8.3757313216436396E-3</v>
      </c>
      <c r="AA49" s="158"/>
      <c r="AE49" s="117">
        <f t="shared" si="12"/>
        <v>0.44746828740009387</v>
      </c>
      <c r="AF49" s="85">
        <f>IF(J49&gt;0,J49/630,Tabla13[[#This Row],[Cargabilidad Antes]]-0.02)</f>
        <v>0.41822924206301459</v>
      </c>
      <c r="AG49" s="119">
        <f t="shared" si="9"/>
        <v>2.9239045337079272E-2</v>
      </c>
      <c r="AJ49" s="15">
        <f t="shared" si="18"/>
        <v>28.380769188146203</v>
      </c>
      <c r="AK49" s="47">
        <f t="shared" si="18"/>
        <v>27.921037486906165</v>
      </c>
      <c r="AL49" s="15">
        <f t="shared" si="14"/>
        <v>0.45973170124003815</v>
      </c>
      <c r="AM49" s="84">
        <f t="shared" si="13"/>
        <v>1.6198704770554739E-2</v>
      </c>
    </row>
    <row r="50" spans="2:39" x14ac:dyDescent="0.25">
      <c r="B50" s="16" t="s">
        <v>65</v>
      </c>
      <c r="C50" s="8">
        <v>308.72000000000003</v>
      </c>
      <c r="D50" s="14">
        <v>265.5</v>
      </c>
      <c r="E50" s="8">
        <v>117.76</v>
      </c>
      <c r="F50" s="15">
        <f t="shared" si="0"/>
        <v>290.44391472365191</v>
      </c>
      <c r="G50" s="8">
        <v>0.91</v>
      </c>
      <c r="H50" s="8">
        <v>443.57</v>
      </c>
      <c r="I50" s="75">
        <f>'Datos y Cálculos'!R50</f>
        <v>57.760000000000005</v>
      </c>
      <c r="J50" s="47">
        <f>'Datos y Cálculos'!S50</f>
        <v>271.71026406817981</v>
      </c>
      <c r="K50" s="6">
        <f>'Datos y Cálculos'!T50</f>
        <v>0.97714380025547554</v>
      </c>
      <c r="L50" s="73">
        <f t="shared" si="15"/>
        <v>364.5388529351938</v>
      </c>
      <c r="M50" s="75">
        <f t="shared" si="16"/>
        <v>341.02607413336506</v>
      </c>
      <c r="O50" s="15">
        <f t="shared" si="3"/>
        <v>366.18847699437566</v>
      </c>
      <c r="P50" s="47">
        <f t="shared" si="4"/>
        <v>341.02607413336506</v>
      </c>
      <c r="Q50" s="106">
        <f t="shared" si="5"/>
        <v>6.8714349144845088E-2</v>
      </c>
      <c r="S50" s="6">
        <f t="shared" si="17"/>
        <v>0.25291007156139789</v>
      </c>
      <c r="T50" s="73">
        <f t="shared" si="17"/>
        <v>0.23553152060188029</v>
      </c>
      <c r="U50" s="110">
        <f t="shared" si="7"/>
        <v>6.8714349144844866E-2</v>
      </c>
      <c r="Y50" s="115">
        <f t="shared" si="11"/>
        <v>6.5381179047258986E-2</v>
      </c>
      <c r="Z50" s="157">
        <f t="shared" si="8"/>
        <v>8.6765425149758161E-3</v>
      </c>
      <c r="AA50" s="158"/>
      <c r="AE50" s="117">
        <f t="shared" si="12"/>
        <v>0.46102208686293955</v>
      </c>
      <c r="AF50" s="85">
        <f>IF(J50&gt;0,J50/630,Tabla13[[#This Row],[Cargabilidad Antes]]-0.02)</f>
        <v>0.43128613344155525</v>
      </c>
      <c r="AG50" s="119">
        <f t="shared" si="9"/>
        <v>2.9735953421384298E-2</v>
      </c>
      <c r="AJ50" s="15">
        <f t="shared" si="18"/>
        <v>28.581570531075332</v>
      </c>
      <c r="AK50" s="47">
        <f t="shared" si="18"/>
        <v>28.106270919840156</v>
      </c>
      <c r="AL50" s="15">
        <f t="shared" si="14"/>
        <v>0.47529961123517595</v>
      </c>
      <c r="AM50" s="84">
        <f t="shared" si="13"/>
        <v>1.6629583413493854E-2</v>
      </c>
    </row>
    <row r="51" spans="2:39" x14ac:dyDescent="0.25">
      <c r="B51" s="16" t="s">
        <v>66</v>
      </c>
      <c r="C51" s="8">
        <v>424.42</v>
      </c>
      <c r="D51" s="14">
        <v>270.18</v>
      </c>
      <c r="E51" s="8">
        <v>116.03</v>
      </c>
      <c r="F51" s="15">
        <f t="shared" si="0"/>
        <v>294.04114218932017</v>
      </c>
      <c r="G51" s="8">
        <v>0.92</v>
      </c>
      <c r="H51" s="8">
        <v>444.22</v>
      </c>
      <c r="I51" s="75">
        <f>'Datos y Cálculos'!R51</f>
        <v>56.03</v>
      </c>
      <c r="J51" s="47">
        <f>'Datos y Cálculos'!S51</f>
        <v>275.92860181575958</v>
      </c>
      <c r="K51" s="6">
        <f>'Datos y Cálculos'!T51</f>
        <v>0.9791663431122013</v>
      </c>
      <c r="L51" s="73">
        <f t="shared" si="15"/>
        <v>369.05376651267181</v>
      </c>
      <c r="M51" s="75">
        <f t="shared" si="16"/>
        <v>346.32054899009972</v>
      </c>
      <c r="O51" s="15">
        <f t="shared" si="3"/>
        <v>368.5928538035281</v>
      </c>
      <c r="P51" s="47">
        <f t="shared" si="4"/>
        <v>346.32054899009972</v>
      </c>
      <c r="Q51" s="106">
        <f t="shared" si="5"/>
        <v>6.042522144311635E-2</v>
      </c>
      <c r="S51" s="6">
        <f t="shared" si="17"/>
        <v>0.25457066753605673</v>
      </c>
      <c r="T51" s="73">
        <f t="shared" si="17"/>
        <v>0.2391881785772686</v>
      </c>
      <c r="U51" s="110">
        <f t="shared" si="7"/>
        <v>6.0425221443116128E-2</v>
      </c>
      <c r="Y51" s="115">
        <f t="shared" si="11"/>
        <v>6.7010735827977327E-2</v>
      </c>
      <c r="Z51" s="157">
        <f t="shared" si="8"/>
        <v>7.8536070093168722E-3</v>
      </c>
      <c r="AA51" s="158"/>
      <c r="AE51" s="117">
        <f t="shared" si="12"/>
        <v>0.46673197172907965</v>
      </c>
      <c r="AF51" s="85">
        <f>IF(J51&gt;0,J51/630,Tabla13[[#This Row],[Cargabilidad Antes]]-0.02)</f>
        <v>0.43798190764406281</v>
      </c>
      <c r="AG51" s="119">
        <f t="shared" si="9"/>
        <v>2.8750064085016847E-2</v>
      </c>
      <c r="AJ51" s="15">
        <f t="shared" si="18"/>
        <v>28.628757795807399</v>
      </c>
      <c r="AK51" s="47">
        <f t="shared" si="18"/>
        <v>28.203470156324894</v>
      </c>
      <c r="AL51" s="15">
        <f t="shared" si="14"/>
        <v>0.42528763948250514</v>
      </c>
      <c r="AM51" s="84">
        <f t="shared" si="13"/>
        <v>1.4855259963280298E-2</v>
      </c>
    </row>
    <row r="52" spans="2:39" x14ac:dyDescent="0.25">
      <c r="B52" s="16" t="s">
        <v>67</v>
      </c>
      <c r="C52" s="8">
        <v>450.9</v>
      </c>
      <c r="D52" s="14">
        <v>241.46</v>
      </c>
      <c r="E52" s="8">
        <v>118.17</v>
      </c>
      <c r="F52" s="15">
        <f t="shared" si="0"/>
        <v>268.825371756462</v>
      </c>
      <c r="G52" s="8">
        <v>0.89</v>
      </c>
      <c r="H52" s="8">
        <v>444.83</v>
      </c>
      <c r="I52" s="75">
        <f>'Datos y Cálculos'!R52</f>
        <v>58.17</v>
      </c>
      <c r="J52" s="47">
        <f>'Datos y Cálculos'!S52</f>
        <v>248.36803437640683</v>
      </c>
      <c r="K52" s="6">
        <f>'Datos y Cálculos'!T52</f>
        <v>0.97218629847536031</v>
      </c>
      <c r="L52" s="73">
        <f t="shared" si="15"/>
        <v>337.40521901868385</v>
      </c>
      <c r="M52" s="75">
        <f t="shared" si="16"/>
        <v>311.72902501155806</v>
      </c>
      <c r="O52" s="15">
        <f t="shared" si="3"/>
        <v>340.51537859923559</v>
      </c>
      <c r="P52" s="47">
        <f t="shared" si="4"/>
        <v>311.72902501155812</v>
      </c>
      <c r="Q52" s="106">
        <f t="shared" si="5"/>
        <v>8.4537602108000875E-2</v>
      </c>
      <c r="S52" s="6">
        <f t="shared" si="17"/>
        <v>0.2351788059420884</v>
      </c>
      <c r="T52" s="73">
        <f t="shared" si="17"/>
        <v>0.21529735362112137</v>
      </c>
      <c r="U52" s="110">
        <f t="shared" si="7"/>
        <v>8.4537602108000875E-2</v>
      </c>
      <c r="Y52" s="115">
        <f t="shared" si="11"/>
        <v>5.6010402655954646E-2</v>
      </c>
      <c r="Z52" s="157">
        <f t="shared" si="8"/>
        <v>9.0696859780612388E-3</v>
      </c>
      <c r="AA52" s="158"/>
      <c r="AE52" s="117">
        <f t="shared" si="12"/>
        <v>0.42670693929597142</v>
      </c>
      <c r="AF52" s="85">
        <f>IF(J52&gt;0,J52/630,Tabla13[[#This Row],[Cargabilidad Antes]]-0.02)</f>
        <v>0.39423497520064577</v>
      </c>
      <c r="AG52" s="119">
        <f t="shared" si="9"/>
        <v>3.2471964095325656E-2</v>
      </c>
      <c r="AJ52" s="15">
        <f t="shared" si="18"/>
        <v>28.096974440774058</v>
      </c>
      <c r="AK52" s="47">
        <f t="shared" si="18"/>
        <v>27.595485711395742</v>
      </c>
      <c r="AL52" s="15">
        <f t="shared" si="14"/>
        <v>0.50148872937831612</v>
      </c>
      <c r="AM52" s="84">
        <f t="shared" si="13"/>
        <v>1.7848495767236794E-2</v>
      </c>
    </row>
    <row r="53" spans="2:39" x14ac:dyDescent="0.25">
      <c r="B53" s="16" t="s">
        <v>68</v>
      </c>
      <c r="C53" s="8">
        <v>300.42</v>
      </c>
      <c r="D53" s="14">
        <v>230.1</v>
      </c>
      <c r="E53" s="8">
        <v>107.24</v>
      </c>
      <c r="F53" s="15">
        <f t="shared" si="0"/>
        <v>253.86300951497444</v>
      </c>
      <c r="G53" s="8">
        <v>0.9</v>
      </c>
      <c r="H53" s="8">
        <v>446.37</v>
      </c>
      <c r="I53" s="75">
        <f>'Datos y Cálculos'!R53</f>
        <v>47.239999999999995</v>
      </c>
      <c r="J53" s="47">
        <f>'Datos y Cálculos'!S53</f>
        <v>234.89918603520104</v>
      </c>
      <c r="K53" s="6">
        <f>'Datos y Cálculos'!T53</f>
        <v>0.97956916702775687</v>
      </c>
      <c r="L53" s="73">
        <f t="shared" si="15"/>
        <v>318.62581930599788</v>
      </c>
      <c r="M53" s="75">
        <f t="shared" si="16"/>
        <v>294.82414845618979</v>
      </c>
      <c r="O53" s="15">
        <f t="shared" si="3"/>
        <v>320.88960613655286</v>
      </c>
      <c r="P53" s="47">
        <f t="shared" si="4"/>
        <v>294.82414845618985</v>
      </c>
      <c r="Q53" s="106">
        <f t="shared" si="5"/>
        <v>8.1228737802342521E-2</v>
      </c>
      <c r="S53" s="6">
        <f t="shared" si="17"/>
        <v>0.2216241590052842</v>
      </c>
      <c r="T53" s="73">
        <f t="shared" si="17"/>
        <v>0.20362190830277932</v>
      </c>
      <c r="U53" s="110">
        <f t="shared" si="7"/>
        <v>8.122873780234241E-2</v>
      </c>
      <c r="Y53" s="115">
        <f t="shared" si="11"/>
        <v>4.994902706238185E-2</v>
      </c>
      <c r="Z53" s="157">
        <f t="shared" si="8"/>
        <v>7.7850237781561561E-3</v>
      </c>
      <c r="AA53" s="158"/>
      <c r="AE53" s="117">
        <f t="shared" si="12"/>
        <v>0.40295715796027687</v>
      </c>
      <c r="AF53" s="85">
        <f>IF(J53&gt;0,J53/630,Tabla13[[#This Row],[Cargabilidad Antes]]-0.02)</f>
        <v>0.37285585084952544</v>
      </c>
      <c r="AG53" s="119">
        <f t="shared" si="9"/>
        <v>3.010130711075143E-2</v>
      </c>
      <c r="AJ53" s="15">
        <f t="shared" si="18"/>
        <v>27.750270815343804</v>
      </c>
      <c r="AK53" s="47">
        <f t="shared" si="18"/>
        <v>27.321615344896301</v>
      </c>
      <c r="AL53" s="15">
        <f t="shared" si="14"/>
        <v>0.4286554704475023</v>
      </c>
      <c r="AM53" s="84">
        <f t="shared" si="13"/>
        <v>1.5446893232136993E-2</v>
      </c>
    </row>
    <row r="54" spans="2:39" x14ac:dyDescent="0.25">
      <c r="B54" s="16" t="s">
        <v>69</v>
      </c>
      <c r="C54" s="8">
        <v>409.16</v>
      </c>
      <c r="D54" s="14">
        <v>232.93</v>
      </c>
      <c r="E54" s="8">
        <v>116.86</v>
      </c>
      <c r="F54" s="15">
        <f t="shared" si="0"/>
        <v>260.60054585514592</v>
      </c>
      <c r="G54" s="8">
        <v>0.89</v>
      </c>
      <c r="H54" s="8">
        <v>446.22</v>
      </c>
      <c r="I54" s="75">
        <f>'Datos y Cálculos'!R54</f>
        <v>56.86</v>
      </c>
      <c r="J54" s="47">
        <f>'Datos y Cálculos'!S54</f>
        <v>239.76956541646399</v>
      </c>
      <c r="K54" s="6">
        <f>'Datos y Cálculos'!T54</f>
        <v>0.97147442209946822</v>
      </c>
      <c r="L54" s="73">
        <f t="shared" si="15"/>
        <v>327.08216369659112</v>
      </c>
      <c r="M54" s="75">
        <f t="shared" si="16"/>
        <v>300.93700681885889</v>
      </c>
      <c r="O54" s="15">
        <f t="shared" si="3"/>
        <v>328.48607279516256</v>
      </c>
      <c r="P54" s="47">
        <f t="shared" si="4"/>
        <v>300.93700681885889</v>
      </c>
      <c r="Q54" s="106">
        <f t="shared" si="5"/>
        <v>8.3866770185665462E-2</v>
      </c>
      <c r="S54" s="6">
        <f t="shared" si="17"/>
        <v>0.22687070019088321</v>
      </c>
      <c r="T54" s="73">
        <f t="shared" si="17"/>
        <v>0.20784378731611339</v>
      </c>
      <c r="U54" s="110">
        <f t="shared" si="7"/>
        <v>8.3866770185665462E-2</v>
      </c>
      <c r="Y54" s="115">
        <f t="shared" si="11"/>
        <v>5.2635508969754261E-2</v>
      </c>
      <c r="Z54" s="157">
        <f t="shared" si="8"/>
        <v>8.4585213031699875E-3</v>
      </c>
      <c r="AA54" s="158"/>
      <c r="AE54" s="117">
        <f t="shared" si="12"/>
        <v>0.41365166008753324</v>
      </c>
      <c r="AF54" s="85">
        <f>IF(J54&gt;0,J54/630,Tabla13[[#This Row],[Cargabilidad Antes]]-0.02)</f>
        <v>0.38058661177216507</v>
      </c>
      <c r="AG54" s="119">
        <f t="shared" si="9"/>
        <v>3.3065048315368162E-2</v>
      </c>
      <c r="AJ54" s="15">
        <f t="shared" si="18"/>
        <v>27.882027244134317</v>
      </c>
      <c r="AK54" s="47">
        <f t="shared" si="18"/>
        <v>27.418885739131781</v>
      </c>
      <c r="AL54" s="15">
        <f t="shared" si="14"/>
        <v>0.46314150500253604</v>
      </c>
      <c r="AM54" s="84">
        <f t="shared" si="13"/>
        <v>1.6610754338172051E-2</v>
      </c>
    </row>
    <row r="55" spans="2:39" x14ac:dyDescent="0.25">
      <c r="B55" s="16" t="s">
        <v>70</v>
      </c>
      <c r="C55" s="8">
        <v>307.94</v>
      </c>
      <c r="D55" s="14">
        <v>253.4</v>
      </c>
      <c r="E55" s="8">
        <v>117.27</v>
      </c>
      <c r="F55" s="15">
        <f t="shared" si="0"/>
        <v>279.22000805816191</v>
      </c>
      <c r="G55" s="8">
        <v>0.9</v>
      </c>
      <c r="H55" s="8">
        <v>445.26</v>
      </c>
      <c r="I55" s="75">
        <f>'Datos y Cálculos'!R55</f>
        <v>57.269999999999996</v>
      </c>
      <c r="J55" s="47">
        <f>'Datos y Cálculos'!S55</f>
        <v>259.7910947280526</v>
      </c>
      <c r="K55" s="6">
        <f>'Datos y Cálculos'!T55</f>
        <v>0.97539910005482389</v>
      </c>
      <c r="L55" s="73">
        <f t="shared" si="15"/>
        <v>350.45162351197666</v>
      </c>
      <c r="M55" s="75">
        <f t="shared" si="16"/>
        <v>326.06621407458425</v>
      </c>
      <c r="O55" s="15">
        <f t="shared" si="3"/>
        <v>353.38299085181444</v>
      </c>
      <c r="P55" s="47">
        <f t="shared" si="4"/>
        <v>326.0662140745842</v>
      </c>
      <c r="Q55" s="106">
        <f t="shared" si="5"/>
        <v>7.7300768527042929E-2</v>
      </c>
      <c r="S55" s="6">
        <f t="shared" si="17"/>
        <v>0.24406589262033473</v>
      </c>
      <c r="T55" s="73">
        <f t="shared" si="17"/>
        <v>0.22519941154954415</v>
      </c>
      <c r="U55" s="110">
        <f t="shared" si="7"/>
        <v>7.7300768527042818E-2</v>
      </c>
      <c r="Y55" s="115">
        <f t="shared" si="11"/>
        <v>6.0425639487712672E-2</v>
      </c>
      <c r="Z55" s="157">
        <f t="shared" si="8"/>
        <v>8.9808288434373145E-3</v>
      </c>
      <c r="AA55" s="158"/>
      <c r="AE55" s="117">
        <f t="shared" si="12"/>
        <v>0.44320636199708241</v>
      </c>
      <c r="AF55" s="85">
        <f>IF(J55&gt;0,J55/630,Tabla13[[#This Row],[Cargabilidad Antes]]-0.02)</f>
        <v>0.41236681702865491</v>
      </c>
      <c r="AG55" s="119">
        <f t="shared" si="9"/>
        <v>3.0839544968427501E-2</v>
      </c>
      <c r="AJ55" s="15">
        <f t="shared" si="18"/>
        <v>28.335457751692669</v>
      </c>
      <c r="AK55" s="47">
        <f t="shared" si="18"/>
        <v>27.839721580153114</v>
      </c>
      <c r="AL55" s="15">
        <f t="shared" si="14"/>
        <v>0.49573617153955496</v>
      </c>
      <c r="AM55" s="84">
        <f t="shared" si="13"/>
        <v>1.7495258974947747E-2</v>
      </c>
    </row>
    <row r="56" spans="2:39" x14ac:dyDescent="0.25">
      <c r="B56" s="16" t="s">
        <v>71</v>
      </c>
      <c r="C56" s="8">
        <v>290.72000000000003</v>
      </c>
      <c r="D56" s="14">
        <v>244.68</v>
      </c>
      <c r="E56" s="8">
        <v>114.99</v>
      </c>
      <c r="F56" s="15">
        <f t="shared" si="0"/>
        <v>270.35347695193417</v>
      </c>
      <c r="G56" s="8">
        <v>0.9</v>
      </c>
      <c r="H56" s="8">
        <v>445.22</v>
      </c>
      <c r="I56" s="75">
        <f>'Datos y Cálculos'!R56</f>
        <v>54.989999999999995</v>
      </c>
      <c r="J56" s="47">
        <f>'Datos y Cálculos'!S56</f>
        <v>250.78317826361481</v>
      </c>
      <c r="K56" s="6">
        <f>'Datos y Cálculos'!T56</f>
        <v>0.97566352613491747</v>
      </c>
      <c r="L56" s="73">
        <f t="shared" si="15"/>
        <v>339.32315803163152</v>
      </c>
      <c r="M56" s="75">
        <f t="shared" si="16"/>
        <v>314.76029451897375</v>
      </c>
      <c r="O56" s="15">
        <f t="shared" si="3"/>
        <v>341.22237648627447</v>
      </c>
      <c r="P56" s="47">
        <f t="shared" si="4"/>
        <v>314.76029451897375</v>
      </c>
      <c r="Q56" s="106">
        <f t="shared" si="5"/>
        <v>7.755084012893021E-2</v>
      </c>
      <c r="S56" s="6">
        <f t="shared" si="17"/>
        <v>0.23566709789401541</v>
      </c>
      <c r="T56" s="73">
        <f t="shared" si="17"/>
        <v>0.21739091646158767</v>
      </c>
      <c r="U56" s="110">
        <f t="shared" si="7"/>
        <v>7.755084012893021E-2</v>
      </c>
      <c r="Y56" s="115">
        <f t="shared" si="11"/>
        <v>5.6648981143667301E-2</v>
      </c>
      <c r="Z56" s="157">
        <f t="shared" si="8"/>
        <v>8.4456576644295397E-3</v>
      </c>
      <c r="AA56" s="158"/>
      <c r="AE56" s="117">
        <f t="shared" si="12"/>
        <v>0.42913250309830819</v>
      </c>
      <c r="AF56" s="85">
        <f>IF(J56&gt;0,J56/630,Tabla13[[#This Row],[Cargabilidad Antes]]-0.02)</f>
        <v>0.39806853692637273</v>
      </c>
      <c r="AG56" s="119">
        <f t="shared" si="9"/>
        <v>3.1063966171935464E-2</v>
      </c>
      <c r="AJ56" s="15">
        <f t="shared" si="18"/>
        <v>28.109848029245214</v>
      </c>
      <c r="AK56" s="47">
        <f t="shared" si="18"/>
        <v>27.64620841361301</v>
      </c>
      <c r="AL56" s="15">
        <f t="shared" si="14"/>
        <v>0.46363961563220357</v>
      </c>
      <c r="AM56" s="84">
        <f t="shared" si="13"/>
        <v>1.649384995428782E-2</v>
      </c>
    </row>
    <row r="57" spans="2:39" x14ac:dyDescent="0.25">
      <c r="B57" s="16" t="s">
        <v>72</v>
      </c>
      <c r="C57" s="8">
        <v>460.96</v>
      </c>
      <c r="D57" s="14">
        <v>254.87</v>
      </c>
      <c r="E57" s="8">
        <v>117.63</v>
      </c>
      <c r="F57" s="15">
        <f t="shared" si="0"/>
        <v>280.70542175027543</v>
      </c>
      <c r="G57" s="8">
        <v>0.9</v>
      </c>
      <c r="H57" s="8">
        <v>444.52</v>
      </c>
      <c r="I57" s="75">
        <f>'Datos y Cálculos'!R57</f>
        <v>57.629999999999995</v>
      </c>
      <c r="J57" s="47">
        <f>'Datos y Cálculos'!S57</f>
        <v>261.30429349706446</v>
      </c>
      <c r="K57" s="6">
        <f>'Datos y Cálculos'!T57</f>
        <v>0.97537624272853085</v>
      </c>
      <c r="L57" s="73">
        <f t="shared" si="15"/>
        <v>352.31598002284557</v>
      </c>
      <c r="M57" s="75">
        <f t="shared" si="16"/>
        <v>327.96544389333729</v>
      </c>
      <c r="O57" s="15">
        <f t="shared" si="3"/>
        <v>355.43300267719786</v>
      </c>
      <c r="P57" s="47">
        <f t="shared" si="4"/>
        <v>327.96544389333729</v>
      </c>
      <c r="Q57" s="106">
        <f t="shared" si="5"/>
        <v>7.7279145653242676E-2</v>
      </c>
      <c r="S57" s="6">
        <f t="shared" si="17"/>
        <v>0.24548174448360185</v>
      </c>
      <c r="T57" s="73">
        <f t="shared" si="17"/>
        <v>0.22651112499644149</v>
      </c>
      <c r="U57" s="110">
        <f t="shared" si="7"/>
        <v>7.7279145653242676E-2</v>
      </c>
      <c r="Y57" s="115">
        <f t="shared" si="11"/>
        <v>6.1070262491493388E-2</v>
      </c>
      <c r="Z57" s="157">
        <f t="shared" si="8"/>
        <v>9.0741997605358511E-3</v>
      </c>
      <c r="AA57" s="158"/>
      <c r="AE57" s="117">
        <f t="shared" si="12"/>
        <v>0.44556416150837369</v>
      </c>
      <c r="AF57" s="85">
        <f>IF(J57&gt;0,J57/630,Tabla13[[#This Row],[Cargabilidad Antes]]-0.02)</f>
        <v>0.41476871983661023</v>
      </c>
      <c r="AG57" s="119">
        <f t="shared" si="9"/>
        <v>3.0795441671763457E-2</v>
      </c>
      <c r="AJ57" s="15">
        <f t="shared" si="18"/>
        <v>28.374268680345324</v>
      </c>
      <c r="AK57" s="47">
        <f t="shared" si="18"/>
        <v>27.872898835153681</v>
      </c>
      <c r="AL57" s="15">
        <f t="shared" si="14"/>
        <v>0.50136984519164329</v>
      </c>
      <c r="AM57" s="84">
        <f t="shared" si="13"/>
        <v>1.766987726943392E-2</v>
      </c>
    </row>
    <row r="58" spans="2:39" x14ac:dyDescent="0.25">
      <c r="B58" s="16" t="s">
        <v>73</v>
      </c>
      <c r="C58" s="8">
        <v>300.48</v>
      </c>
      <c r="D58" s="14">
        <v>263.60000000000002</v>
      </c>
      <c r="E58" s="8">
        <v>115.75</v>
      </c>
      <c r="F58" s="15">
        <f t="shared" si="0"/>
        <v>287.89411682075064</v>
      </c>
      <c r="G58" s="8">
        <v>0.91</v>
      </c>
      <c r="H58" s="8">
        <v>444.88</v>
      </c>
      <c r="I58" s="75">
        <f>'Datos y Cálculos'!R58</f>
        <v>55.75</v>
      </c>
      <c r="J58" s="47">
        <f>'Datos y Cálculos'!S58</f>
        <v>269.43092342936438</v>
      </c>
      <c r="K58" s="6">
        <f>'Datos y Cálculos'!T58</f>
        <v>0.97835837343706755</v>
      </c>
      <c r="L58" s="73">
        <f t="shared" si="15"/>
        <v>361.33857792297817</v>
      </c>
      <c r="M58" s="75">
        <f t="shared" si="16"/>
        <v>338.16525254337603</v>
      </c>
      <c r="O58" s="15">
        <f t="shared" si="3"/>
        <v>363.56791915524457</v>
      </c>
      <c r="P58" s="47">
        <f t="shared" si="4"/>
        <v>338.16525254337608</v>
      </c>
      <c r="Q58" s="106">
        <f t="shared" si="5"/>
        <v>6.9870484367520524E-2</v>
      </c>
      <c r="S58" s="6">
        <f t="shared" si="17"/>
        <v>0.25110016897771942</v>
      </c>
      <c r="T58" s="73">
        <f t="shared" si="17"/>
        <v>0.23355567854647988</v>
      </c>
      <c r="U58" s="110">
        <f t="shared" si="7"/>
        <v>6.9870484367520636E-2</v>
      </c>
      <c r="Y58" s="115">
        <f t="shared" si="11"/>
        <v>6.4238259404536868E-2</v>
      </c>
      <c r="Z58" s="157">
        <f t="shared" si="8"/>
        <v>8.6631128306403106E-3</v>
      </c>
      <c r="AA58" s="158"/>
      <c r="AE58" s="117">
        <f t="shared" si="12"/>
        <v>0.45697478860436608</v>
      </c>
      <c r="AF58" s="85">
        <f>IF(J58&gt;0,J58/630,Tabla13[[#This Row],[Cargabilidad Antes]]-0.02)</f>
        <v>0.42766813242756252</v>
      </c>
      <c r="AG58" s="119">
        <f t="shared" si="9"/>
        <v>2.9306656176803558E-2</v>
      </c>
      <c r="AJ58" s="15">
        <f t="shared" si="18"/>
        <v>28.530492303388741</v>
      </c>
      <c r="AK58" s="47">
        <f t="shared" si="18"/>
        <v>28.054373344757622</v>
      </c>
      <c r="AL58" s="15">
        <f t="shared" si="14"/>
        <v>0.47611895863111897</v>
      </c>
      <c r="AM58" s="84">
        <f t="shared" si="13"/>
        <v>1.668807371313985E-2</v>
      </c>
    </row>
    <row r="59" spans="2:39" x14ac:dyDescent="0.25">
      <c r="B59" s="16" t="s">
        <v>74</v>
      </c>
      <c r="C59" s="8">
        <v>375.42</v>
      </c>
      <c r="D59" s="14">
        <v>232.52</v>
      </c>
      <c r="E59" s="8">
        <v>114.5</v>
      </c>
      <c r="F59" s="15">
        <f t="shared" si="0"/>
        <v>259.18294774155186</v>
      </c>
      <c r="G59" s="8">
        <v>0.89</v>
      </c>
      <c r="H59" s="8">
        <v>444.09</v>
      </c>
      <c r="I59" s="75">
        <f>'Datos y Cálculos'!R59</f>
        <v>54.5</v>
      </c>
      <c r="J59" s="47">
        <f>'Datos y Cálculos'!S59</f>
        <v>238.82169164462428</v>
      </c>
      <c r="K59" s="6">
        <f>'Datos y Cálculos'!T59</f>
        <v>0.97361340336705504</v>
      </c>
      <c r="L59" s="73">
        <f t="shared" si="15"/>
        <v>325.30292314770799</v>
      </c>
      <c r="M59" s="75">
        <f t="shared" si="16"/>
        <v>299.74732165075136</v>
      </c>
      <c r="O59" s="15">
        <f t="shared" si="3"/>
        <v>327.90787638488473</v>
      </c>
      <c r="P59" s="47">
        <f t="shared" si="4"/>
        <v>299.74732165075136</v>
      </c>
      <c r="Q59" s="106">
        <f t="shared" si="5"/>
        <v>8.5879470309153771E-2</v>
      </c>
      <c r="S59" s="6">
        <f t="shared" si="17"/>
        <v>0.22647136568232587</v>
      </c>
      <c r="T59" s="73">
        <f t="shared" si="17"/>
        <v>0.20702212475733706</v>
      </c>
      <c r="U59" s="110">
        <f t="shared" si="7"/>
        <v>8.5879470309153771E-2</v>
      </c>
      <c r="Y59" s="115">
        <f t="shared" si="11"/>
        <v>5.2064419969754257E-2</v>
      </c>
      <c r="Z59" s="157">
        <f t="shared" si="8"/>
        <v>8.5585397645065505E-3</v>
      </c>
      <c r="AA59" s="158"/>
      <c r="AE59" s="117">
        <f t="shared" si="12"/>
        <v>0.41140150435166961</v>
      </c>
      <c r="AF59" s="85">
        <f>IF(J59&gt;0,J59/630,Tabla13[[#This Row],[Cargabilidad Antes]]-0.02)</f>
        <v>0.37908205022956237</v>
      </c>
      <c r="AG59" s="119">
        <f t="shared" si="9"/>
        <v>3.2319454122107238E-2</v>
      </c>
      <c r="AJ59" s="15">
        <f t="shared" si="18"/>
        <v>27.871890368462736</v>
      </c>
      <c r="AK59" s="47">
        <f t="shared" si="18"/>
        <v>27.399798526623904</v>
      </c>
      <c r="AL59" s="15">
        <f t="shared" si="14"/>
        <v>0.47209184183883224</v>
      </c>
      <c r="AM59" s="84">
        <f t="shared" si="13"/>
        <v>1.6937919731953577E-2</v>
      </c>
    </row>
    <row r="60" spans="2:39" x14ac:dyDescent="0.25">
      <c r="B60" s="16" t="s">
        <v>75</v>
      </c>
      <c r="C60" s="8">
        <v>397.04</v>
      </c>
      <c r="D60" s="14">
        <v>259.14</v>
      </c>
      <c r="E60" s="8">
        <v>115.97</v>
      </c>
      <c r="F60" s="15">
        <f t="shared" si="0"/>
        <v>283.90593600698099</v>
      </c>
      <c r="G60" s="8">
        <v>0.91</v>
      </c>
      <c r="H60" s="8">
        <v>445.53</v>
      </c>
      <c r="I60" s="75">
        <f>'Datos y Cálculos'!R60</f>
        <v>55.97</v>
      </c>
      <c r="J60" s="47">
        <f>'Datos y Cálculos'!S60</f>
        <v>265.11540977468661</v>
      </c>
      <c r="K60" s="6">
        <f>'Datos y Cálculos'!T60</f>
        <v>0.97746109975363205</v>
      </c>
      <c r="L60" s="73">
        <f t="shared" si="15"/>
        <v>356.33297516991991</v>
      </c>
      <c r="M60" s="75">
        <f t="shared" si="16"/>
        <v>332.74881130376798</v>
      </c>
      <c r="O60" s="15">
        <f t="shared" si="3"/>
        <v>357.4165044381262</v>
      </c>
      <c r="P60" s="47">
        <f t="shared" si="4"/>
        <v>332.74881130376798</v>
      </c>
      <c r="Q60" s="106">
        <f t="shared" si="5"/>
        <v>6.9016659354152798E-2</v>
      </c>
      <c r="S60" s="6">
        <f t="shared" si="17"/>
        <v>0.24685166080761076</v>
      </c>
      <c r="T60" s="73">
        <f t="shared" si="17"/>
        <v>0.22981478382264497</v>
      </c>
      <c r="U60" s="110">
        <f t="shared" si="7"/>
        <v>6.9016659354152909E-2</v>
      </c>
      <c r="Y60" s="115">
        <f t="shared" si="11"/>
        <v>6.2470809083175795E-2</v>
      </c>
      <c r="Z60" s="157">
        <f t="shared" si="8"/>
        <v>8.3254859409410235E-3</v>
      </c>
      <c r="AA60" s="158"/>
      <c r="AE60" s="117">
        <f t="shared" si="12"/>
        <v>0.4506443428682238</v>
      </c>
      <c r="AF60" s="85">
        <f>IF(J60&gt;0,J60/630,Tabla13[[#This Row],[Cargabilidad Antes]]-0.02)</f>
        <v>0.42081811075347081</v>
      </c>
      <c r="AG60" s="119">
        <f t="shared" si="9"/>
        <v>2.9826232114752993E-2</v>
      </c>
      <c r="AJ60" s="15">
        <f t="shared" si="18"/>
        <v>28.412034125127381</v>
      </c>
      <c r="AK60" s="47">
        <f t="shared" si="18"/>
        <v>27.957312270942055</v>
      </c>
      <c r="AL60" s="15">
        <f t="shared" si="14"/>
        <v>0.45472185418532618</v>
      </c>
      <c r="AM60" s="84">
        <f t="shared" si="13"/>
        <v>1.6004551176544424E-2</v>
      </c>
    </row>
    <row r="61" spans="2:39" x14ac:dyDescent="0.25">
      <c r="B61" s="16" t="s">
        <v>76</v>
      </c>
      <c r="C61" s="8">
        <v>407.82</v>
      </c>
      <c r="D61" s="14">
        <v>267.38</v>
      </c>
      <c r="E61" s="8">
        <v>117.63</v>
      </c>
      <c r="F61" s="15">
        <f t="shared" si="0"/>
        <v>292.11107698955891</v>
      </c>
      <c r="G61" s="8">
        <v>0.91</v>
      </c>
      <c r="H61" s="8">
        <v>444.93</v>
      </c>
      <c r="I61" s="75">
        <f>'Datos y Cálculos'!R61</f>
        <v>57.629999999999995</v>
      </c>
      <c r="J61" s="47">
        <f>'Datos y Cálculos'!S61</f>
        <v>273.52016616695744</v>
      </c>
      <c r="K61" s="6">
        <f>'Datos y Cálculos'!T61</f>
        <v>0.97755132188970129</v>
      </c>
      <c r="L61" s="73">
        <f t="shared" si="15"/>
        <v>366.63132376781164</v>
      </c>
      <c r="M61" s="75">
        <f t="shared" si="16"/>
        <v>343.29769905496534</v>
      </c>
      <c r="O61" s="15">
        <f t="shared" si="3"/>
        <v>368.78145001414748</v>
      </c>
      <c r="P61" s="47">
        <f t="shared" si="4"/>
        <v>343.29769905496534</v>
      </c>
      <c r="Q61" s="106">
        <f t="shared" si="5"/>
        <v>6.9102583544276786E-2</v>
      </c>
      <c r="S61" s="6">
        <f t="shared" si="17"/>
        <v>0.25470092253893245</v>
      </c>
      <c r="T61" s="73">
        <f t="shared" si="17"/>
        <v>0.23710043076038151</v>
      </c>
      <c r="U61" s="110">
        <f t="shared" si="7"/>
        <v>6.9102583544276786E-2</v>
      </c>
      <c r="Y61" s="115">
        <f t="shared" si="11"/>
        <v>6.6133915563327039E-2</v>
      </c>
      <c r="Z61" s="157">
        <f t="shared" si="8"/>
        <v>8.8242483559995005E-3</v>
      </c>
      <c r="AA61" s="158"/>
      <c r="AE61" s="117">
        <f t="shared" si="12"/>
        <v>0.46366837617390305</v>
      </c>
      <c r="AF61" s="85">
        <f>IF(J61&gt;0,J61/630,Tabla13[[#This Row],[Cargabilidad Antes]]-0.02)</f>
        <v>0.43415899391580548</v>
      </c>
      <c r="AG61" s="119">
        <f t="shared" si="9"/>
        <v>2.9509382258097572E-2</v>
      </c>
      <c r="AJ61" s="15">
        <f t="shared" si="18"/>
        <v>28.632472165452381</v>
      </c>
      <c r="AK61" s="47">
        <f t="shared" si="18"/>
        <v>28.147791404285083</v>
      </c>
      <c r="AL61" s="15">
        <f t="shared" si="14"/>
        <v>0.48468076116729719</v>
      </c>
      <c r="AM61" s="84">
        <f t="shared" si="13"/>
        <v>1.6927660258135413E-2</v>
      </c>
    </row>
    <row r="62" spans="2:39" x14ac:dyDescent="0.25">
      <c r="B62" s="16" t="s">
        <v>77</v>
      </c>
      <c r="C62" s="8">
        <v>351.42</v>
      </c>
      <c r="D62" s="14">
        <v>272.27</v>
      </c>
      <c r="E62" s="8">
        <v>118.34</v>
      </c>
      <c r="F62" s="15">
        <f t="shared" si="0"/>
        <v>296.87591431438148</v>
      </c>
      <c r="G62" s="8">
        <v>0.91</v>
      </c>
      <c r="H62" s="8">
        <v>446.18</v>
      </c>
      <c r="I62" s="75">
        <f>'Datos y Cálculos'!R62</f>
        <v>58.34</v>
      </c>
      <c r="J62" s="47">
        <f>'Datos y Cálculos'!S62</f>
        <v>278.45019033931362</v>
      </c>
      <c r="K62" s="6">
        <f>'Datos y Cálculos'!T62</f>
        <v>0.9778050417858124</v>
      </c>
      <c r="L62" s="73">
        <f t="shared" si="15"/>
        <v>372.61171531592265</v>
      </c>
      <c r="M62" s="75">
        <f t="shared" si="16"/>
        <v>349.48541814848971</v>
      </c>
      <c r="O62" s="15">
        <f t="shared" si="3"/>
        <v>375.52593834749024</v>
      </c>
      <c r="P62" s="47">
        <f t="shared" si="4"/>
        <v>349.48541814848971</v>
      </c>
      <c r="Q62" s="106">
        <f t="shared" si="5"/>
        <v>6.9344131895635153E-2</v>
      </c>
      <c r="S62" s="6">
        <f t="shared" si="17"/>
        <v>0.25935904024113676</v>
      </c>
      <c r="T62" s="73">
        <f t="shared" si="17"/>
        <v>0.24137401274633</v>
      </c>
      <c r="U62" s="110">
        <f t="shared" si="7"/>
        <v>6.9344131895635264E-2</v>
      </c>
      <c r="Y62" s="115">
        <f t="shared" si="11"/>
        <v>6.8309029272211719E-2</v>
      </c>
      <c r="Z62" s="157">
        <f t="shared" si="8"/>
        <v>9.145189283476898E-3</v>
      </c>
      <c r="AA62" s="158"/>
      <c r="AE62" s="117">
        <f t="shared" si="12"/>
        <v>0.47123161002282776</v>
      </c>
      <c r="AF62" s="85">
        <f>IF(J62&gt;0,J62/630,Tabla13[[#This Row],[Cargabilidad Antes]]-0.02)</f>
        <v>0.44198442911002161</v>
      </c>
      <c r="AG62" s="119">
        <f t="shared" si="9"/>
        <v>2.9247180912806148E-2</v>
      </c>
      <c r="AJ62" s="15">
        <f t="shared" si="18"/>
        <v>28.766552627450935</v>
      </c>
      <c r="AK62" s="47">
        <f t="shared" si="18"/>
        <v>28.262287860534848</v>
      </c>
      <c r="AL62" s="15">
        <f t="shared" si="14"/>
        <v>0.50426476691608713</v>
      </c>
      <c r="AM62" s="84">
        <f t="shared" si="13"/>
        <v>1.7529551540175992E-2</v>
      </c>
    </row>
    <row r="63" spans="2:39" x14ac:dyDescent="0.25">
      <c r="B63" s="16" t="s">
        <v>78</v>
      </c>
      <c r="C63" s="8">
        <v>296.56</v>
      </c>
      <c r="D63" s="14">
        <v>247.44</v>
      </c>
      <c r="E63" s="8">
        <v>115.3</v>
      </c>
      <c r="F63" s="15">
        <f t="shared" si="0"/>
        <v>272.984694809068</v>
      </c>
      <c r="G63" s="8">
        <v>0.9</v>
      </c>
      <c r="H63" s="8">
        <v>446.51</v>
      </c>
      <c r="I63" s="75">
        <f>'Datos y Cálculos'!R63</f>
        <v>55.3</v>
      </c>
      <c r="J63" s="47">
        <f>'Datos y Cálculos'!S63</f>
        <v>253.54416498906062</v>
      </c>
      <c r="K63" s="6">
        <f>'Datos y Cálculos'!T63</f>
        <v>0.97592464812067758</v>
      </c>
      <c r="L63" s="73">
        <f t="shared" si="15"/>
        <v>342.62562398405055</v>
      </c>
      <c r="M63" s="75">
        <f t="shared" si="16"/>
        <v>318.22563458237619</v>
      </c>
      <c r="O63" s="15">
        <f t="shared" si="3"/>
        <v>345.07137828087195</v>
      </c>
      <c r="P63" s="47">
        <f t="shared" si="4"/>
        <v>318.22563458237619</v>
      </c>
      <c r="Q63" s="106">
        <f t="shared" si="5"/>
        <v>7.7797654016510731E-2</v>
      </c>
      <c r="S63" s="6">
        <f t="shared" si="17"/>
        <v>0.2383254320046394</v>
      </c>
      <c r="T63" s="73">
        <f t="shared" si="17"/>
        <v>0.21978427250220703</v>
      </c>
      <c r="U63" s="110">
        <f t="shared" si="7"/>
        <v>7.779765401651062E-2</v>
      </c>
      <c r="Y63" s="115">
        <f t="shared" si="11"/>
        <v>5.7757020559546311E-2</v>
      </c>
      <c r="Z63" s="157">
        <f t="shared" si="8"/>
        <v>8.6371484837264381E-3</v>
      </c>
      <c r="AA63" s="158"/>
      <c r="AE63" s="117">
        <f t="shared" si="12"/>
        <v>0.43330903937947302</v>
      </c>
      <c r="AF63" s="85">
        <f>IF(J63&gt;0,J63/630,Tabla13[[#This Row],[Cargabilidad Antes]]-0.02)</f>
        <v>0.40245105553819144</v>
      </c>
      <c r="AG63" s="119">
        <f t="shared" si="9"/>
        <v>3.0857983841281578E-2</v>
      </c>
      <c r="AJ63" s="15">
        <f t="shared" si="18"/>
        <v>28.180402139654397</v>
      </c>
      <c r="AK63" s="47">
        <f t="shared" si="18"/>
        <v>27.704795793412288</v>
      </c>
      <c r="AL63" s="15">
        <f t="shared" si="14"/>
        <v>0.47560634624210962</v>
      </c>
      <c r="AM63" s="84">
        <f t="shared" si="13"/>
        <v>1.6877202244493628E-2</v>
      </c>
    </row>
    <row r="64" spans="2:39" x14ac:dyDescent="0.25">
      <c r="B64" s="16" t="s">
        <v>79</v>
      </c>
      <c r="C64" s="8">
        <v>371.52</v>
      </c>
      <c r="D64" s="14">
        <v>251.26</v>
      </c>
      <c r="E64" s="8">
        <v>118.24</v>
      </c>
      <c r="F64" s="15">
        <f t="shared" si="0"/>
        <v>277.69098869066676</v>
      </c>
      <c r="G64" s="8">
        <v>0.9</v>
      </c>
      <c r="H64" s="8">
        <v>444.74</v>
      </c>
      <c r="I64" s="75">
        <f>'Datos y Cálculos'!R64</f>
        <v>58.239999999999995</v>
      </c>
      <c r="J64" s="47">
        <f>'Datos y Cálculos'!S64</f>
        <v>257.92147099456452</v>
      </c>
      <c r="K64" s="6">
        <f>'Datos y Cálculos'!T64</f>
        <v>0.97417248370646536</v>
      </c>
      <c r="L64" s="73">
        <f t="shared" si="15"/>
        <v>348.53253711323867</v>
      </c>
      <c r="M64" s="75">
        <f t="shared" si="16"/>
        <v>323.7196319749915</v>
      </c>
      <c r="O64" s="15">
        <f t="shared" si="3"/>
        <v>350.39861989513372</v>
      </c>
      <c r="P64" s="47">
        <f t="shared" si="4"/>
        <v>323.7196319749915</v>
      </c>
      <c r="Q64" s="106">
        <f t="shared" si="5"/>
        <v>7.6138964040802004E-2</v>
      </c>
      <c r="S64" s="6">
        <f t="shared" si="17"/>
        <v>0.24200472052006827</v>
      </c>
      <c r="T64" s="73">
        <f t="shared" si="17"/>
        <v>0.22357873180668647</v>
      </c>
      <c r="U64" s="110">
        <f t="shared" si="7"/>
        <v>7.6138964040801893E-2</v>
      </c>
      <c r="Y64" s="115">
        <f t="shared" si="11"/>
        <v>5.9765665277882796E-2</v>
      </c>
      <c r="Z64" s="157">
        <f t="shared" si="8"/>
        <v>8.7545216398456326E-3</v>
      </c>
      <c r="AA64" s="158"/>
      <c r="AE64" s="117">
        <f t="shared" si="12"/>
        <v>0.44077934712804245</v>
      </c>
      <c r="AF64" s="85">
        <f>IF(J64&gt;0,J64/630,Tabla13[[#This Row],[Cargabilidad Antes]]-0.02)</f>
        <v>0.40939916030883255</v>
      </c>
      <c r="AG64" s="119">
        <f t="shared" si="9"/>
        <v>3.1380186819209899E-2</v>
      </c>
      <c r="AJ64" s="15">
        <f t="shared" si="18"/>
        <v>28.279358782703376</v>
      </c>
      <c r="AK64" s="47">
        <f t="shared" si="18"/>
        <v>27.798995729861751</v>
      </c>
      <c r="AL64" s="15">
        <f t="shared" si="14"/>
        <v>0.48036305284162495</v>
      </c>
      <c r="AM64" s="84">
        <f t="shared" si="13"/>
        <v>1.6986348825399511E-2</v>
      </c>
    </row>
    <row r="65" spans="2:39" x14ac:dyDescent="0.25">
      <c r="B65" s="16" t="s">
        <v>80</v>
      </c>
      <c r="C65" s="8">
        <v>349.52</v>
      </c>
      <c r="D65" s="14">
        <v>252.74</v>
      </c>
      <c r="E65" s="8">
        <v>120.08</v>
      </c>
      <c r="F65" s="15">
        <f t="shared" si="0"/>
        <v>279.8154999280776</v>
      </c>
      <c r="G65" s="8">
        <v>0.9</v>
      </c>
      <c r="H65" s="8">
        <v>445.22</v>
      </c>
      <c r="I65" s="75">
        <f>'Datos y Cálculos'!R65</f>
        <v>60.08</v>
      </c>
      <c r="J65" s="47">
        <f>'Datos y Cálculos'!S65</f>
        <v>259.78282083309512</v>
      </c>
      <c r="K65" s="6">
        <f>'Datos y Cálculos'!T65</f>
        <v>0.97288958211128218</v>
      </c>
      <c r="L65" s="73">
        <f t="shared" si="15"/>
        <v>351.19903088457676</v>
      </c>
      <c r="M65" s="75">
        <f t="shared" si="16"/>
        <v>326.05582943223436</v>
      </c>
      <c r="O65" s="15">
        <f t="shared" si="3"/>
        <v>352.46257737919331</v>
      </c>
      <c r="P65" s="47">
        <f t="shared" si="4"/>
        <v>326.0558294322343</v>
      </c>
      <c r="Q65" s="106">
        <f t="shared" si="5"/>
        <v>7.4920713975684228E-2</v>
      </c>
      <c r="S65" s="6">
        <f t="shared" si="17"/>
        <v>0.2434302040286638</v>
      </c>
      <c r="T65" s="73">
        <f t="shared" si="17"/>
        <v>0.22519223933958984</v>
      </c>
      <c r="U65" s="110">
        <f t="shared" si="7"/>
        <v>7.4920713975684117E-2</v>
      </c>
      <c r="Y65" s="115">
        <f t="shared" si="11"/>
        <v>6.0683653572778842E-2</v>
      </c>
      <c r="Z65" s="157">
        <f t="shared" si="8"/>
        <v>8.752301076675302E-3</v>
      </c>
      <c r="AA65" s="158"/>
      <c r="AE65" s="117">
        <f t="shared" si="12"/>
        <v>0.44415158718742476</v>
      </c>
      <c r="AF65" s="85">
        <f>IF(J65&gt;0,J65/630,Tabla13[[#This Row],[Cargabilidad Antes]]-0.02)</f>
        <v>0.41235368386205573</v>
      </c>
      <c r="AG65" s="119">
        <f t="shared" si="9"/>
        <v>3.1797903325369026E-2</v>
      </c>
      <c r="AJ65" s="15">
        <f t="shared" si="18"/>
        <v>28.318105460811534</v>
      </c>
      <c r="AK65" s="47">
        <f t="shared" si="18"/>
        <v>27.839540702637347</v>
      </c>
      <c r="AL65" s="15">
        <f t="shared" si="14"/>
        <v>0.47856475817418698</v>
      </c>
      <c r="AM65" s="84">
        <f t="shared" si="13"/>
        <v>1.6899603641792216E-2</v>
      </c>
    </row>
    <row r="66" spans="2:39" x14ac:dyDescent="0.25">
      <c r="B66" s="16" t="s">
        <v>81</v>
      </c>
      <c r="C66" s="8">
        <v>321.33999999999997</v>
      </c>
      <c r="D66" s="14">
        <v>269.31</v>
      </c>
      <c r="E66" s="8">
        <v>119.95</v>
      </c>
      <c r="F66" s="15">
        <f t="shared" si="0"/>
        <v>294.81499046011891</v>
      </c>
      <c r="G66" s="8">
        <v>0.91</v>
      </c>
      <c r="H66" s="8">
        <v>444.76</v>
      </c>
      <c r="I66" s="75">
        <f>'Datos y Cálculos'!R66</f>
        <v>59.95</v>
      </c>
      <c r="J66" s="47">
        <f>'Datos y Cálculos'!S66</f>
        <v>275.901936564425</v>
      </c>
      <c r="K66" s="6">
        <f>'Datos y Cálculos'!T66</f>
        <v>0.97610768287273064</v>
      </c>
      <c r="L66" s="73">
        <f t="shared" si="15"/>
        <v>370.0250306593187</v>
      </c>
      <c r="M66" s="75">
        <f t="shared" si="16"/>
        <v>346.28708118567357</v>
      </c>
      <c r="O66" s="15">
        <f t="shared" si="3"/>
        <v>371.44338508231755</v>
      </c>
      <c r="P66" s="47">
        <f t="shared" si="4"/>
        <v>346.28708118567357</v>
      </c>
      <c r="Q66" s="106">
        <f t="shared" si="5"/>
        <v>6.7725809388337721E-2</v>
      </c>
      <c r="S66" s="6">
        <f t="shared" si="17"/>
        <v>0.25653940253182705</v>
      </c>
      <c r="T66" s="73">
        <f t="shared" si="17"/>
        <v>0.23916506385535843</v>
      </c>
      <c r="U66" s="110">
        <f t="shared" si="7"/>
        <v>6.7725809388337943E-2</v>
      </c>
      <c r="Y66" s="115">
        <f t="shared" si="11"/>
        <v>6.7363913470699435E-2</v>
      </c>
      <c r="Z66" s="157">
        <f t="shared" si="8"/>
        <v>8.8155673215563318E-3</v>
      </c>
      <c r="AA66" s="158"/>
      <c r="AE66" s="117">
        <f t="shared" si="12"/>
        <v>0.46796030231764907</v>
      </c>
      <c r="AF66" s="85">
        <f>IF(J66&gt;0,J66/630,Tabla13[[#This Row],[Cargabilidad Antes]]-0.02)</f>
        <v>0.43793958184829362</v>
      </c>
      <c r="AG66" s="119">
        <f t="shared" si="9"/>
        <v>3.0020720469355444E-2</v>
      </c>
      <c r="AJ66" s="15">
        <f t="shared" si="18"/>
        <v>28.685101183798366</v>
      </c>
      <c r="AK66" s="47">
        <f t="shared" si="18"/>
        <v>28.202851030878559</v>
      </c>
      <c r="AL66" s="15">
        <f t="shared" si="14"/>
        <v>0.48225015291980711</v>
      </c>
      <c r="AM66" s="84">
        <f t="shared" si="13"/>
        <v>1.681186863625872E-2</v>
      </c>
    </row>
    <row r="67" spans="2:39" x14ac:dyDescent="0.25">
      <c r="B67" s="16" t="s">
        <v>82</v>
      </c>
      <c r="C67" s="8">
        <v>347.46</v>
      </c>
      <c r="D67" s="14">
        <v>256.48</v>
      </c>
      <c r="E67" s="8">
        <v>119.69</v>
      </c>
      <c r="F67" s="15">
        <f t="shared" si="0"/>
        <v>283.03301309211264</v>
      </c>
      <c r="G67" s="8">
        <v>0.9</v>
      </c>
      <c r="H67" s="8">
        <v>443.59</v>
      </c>
      <c r="I67" s="75">
        <f>'Datos y Cálculos'!R67</f>
        <v>59.69</v>
      </c>
      <c r="J67" s="47">
        <f>'Datos y Cálculos'!S67</f>
        <v>263.33417267798723</v>
      </c>
      <c r="K67" s="6">
        <f>'Datos y Cálculos'!T67</f>
        <v>0.97397157912213428</v>
      </c>
      <c r="L67" s="73">
        <f t="shared" si="15"/>
        <v>355.2373615180046</v>
      </c>
      <c r="M67" s="75">
        <f t="shared" si="16"/>
        <v>330.51316409231157</v>
      </c>
      <c r="O67" s="15">
        <f t="shared" si="3"/>
        <v>357.67825372404644</v>
      </c>
      <c r="P67" s="47">
        <f t="shared" si="4"/>
        <v>330.51316409231157</v>
      </c>
      <c r="Q67" s="106">
        <f t="shared" si="5"/>
        <v>7.5948395936570101E-2</v>
      </c>
      <c r="S67" s="6">
        <f t="shared" si="17"/>
        <v>0.24703243938146593</v>
      </c>
      <c r="T67" s="73">
        <f t="shared" si="17"/>
        <v>0.22827072186614555</v>
      </c>
      <c r="U67" s="110">
        <f t="shared" si="7"/>
        <v>7.5948395936570323E-2</v>
      </c>
      <c r="Y67" s="115">
        <f t="shared" si="11"/>
        <v>6.2087242844990558E-2</v>
      </c>
      <c r="Z67" s="157">
        <f t="shared" si="8"/>
        <v>9.0727239254036578E-3</v>
      </c>
      <c r="AA67" s="158"/>
      <c r="AE67" s="117">
        <f t="shared" si="12"/>
        <v>0.44925875093986134</v>
      </c>
      <c r="AF67" s="85">
        <f>IF(J67&gt;0,J67/630,Tabla13[[#This Row],[Cargabilidad Antes]]-0.02)</f>
        <v>0.41799075028251942</v>
      </c>
      <c r="AG67" s="119">
        <f t="shared" si="9"/>
        <v>3.1268000657341921E-2</v>
      </c>
      <c r="AJ67" s="15">
        <f t="shared" si="18"/>
        <v>28.417033471877225</v>
      </c>
      <c r="AK67" s="47">
        <f t="shared" si="18"/>
        <v>27.917707041621561</v>
      </c>
      <c r="AL67" s="15">
        <f t="shared" si="14"/>
        <v>0.49932643025566392</v>
      </c>
      <c r="AM67" s="84">
        <f t="shared" si="13"/>
        <v>1.7571377770653651E-2</v>
      </c>
    </row>
    <row r="68" spans="2:39" x14ac:dyDescent="0.25">
      <c r="B68" s="16" t="s">
        <v>83</v>
      </c>
      <c r="C68" s="8">
        <v>316.39999999999998</v>
      </c>
      <c r="D68" s="14">
        <v>251.48</v>
      </c>
      <c r="E68" s="8">
        <v>118.39</v>
      </c>
      <c r="F68" s="15">
        <f t="shared" ref="F68:F131" si="19">SQRT((D68)^2+(E68)^2)</f>
        <v>277.95392154096334</v>
      </c>
      <c r="G68" s="8">
        <v>0.9</v>
      </c>
      <c r="H68" s="8">
        <v>445.51</v>
      </c>
      <c r="I68" s="75">
        <f>'Datos y Cálculos'!R68</f>
        <v>58.39</v>
      </c>
      <c r="J68" s="47">
        <f>'Datos y Cálculos'!S68</f>
        <v>258.16967773152601</v>
      </c>
      <c r="K68" s="6">
        <f>'Datos y Cálculos'!T68</f>
        <v>0.97408805793807163</v>
      </c>
      <c r="L68" s="73">
        <f t="shared" si="15"/>
        <v>348.86254657388548</v>
      </c>
      <c r="M68" s="75">
        <f t="shared" si="16"/>
        <v>324.03115855412062</v>
      </c>
      <c r="O68" s="15">
        <f t="shared" ref="O68:O131" si="20">(D68)/(SQRT(3)*0.46*G68)</f>
        <v>350.70542438600745</v>
      </c>
      <c r="P68" s="47">
        <f t="shared" ref="P68:P131" si="21">(D68)/(SQRT(3)*0.46*K68)</f>
        <v>324.03115855412062</v>
      </c>
      <c r="Q68" s="106">
        <f t="shared" si="5"/>
        <v>7.6058891528656636E-2</v>
      </c>
      <c r="S68" s="6">
        <f t="shared" si="17"/>
        <v>0.24221661671729197</v>
      </c>
      <c r="T68" s="73">
        <f t="shared" si="17"/>
        <v>0.22379388933995326</v>
      </c>
      <c r="U68" s="110">
        <f t="shared" si="7"/>
        <v>7.6058891528656636E-2</v>
      </c>
      <c r="Y68" s="115">
        <f t="shared" si="11"/>
        <v>5.9878897589792056E-2</v>
      </c>
      <c r="Z68" s="157">
        <f t="shared" si="8"/>
        <v>8.7622484264320861E-3</v>
      </c>
      <c r="AA68" s="158"/>
      <c r="AE68" s="117">
        <f t="shared" si="12"/>
        <v>0.44119670085867196</v>
      </c>
      <c r="AF68" s="85">
        <f>IF(J68&gt;0,J68/630,Tabla13[[#This Row],[Cargabilidad Antes]]-0.02)</f>
        <v>0.40979313925639049</v>
      </c>
      <c r="AG68" s="119">
        <f t="shared" si="9"/>
        <v>3.1403561602281471E-2</v>
      </c>
      <c r="AJ68" s="15">
        <f t="shared" si="18"/>
        <v>28.285104024940427</v>
      </c>
      <c r="AK68" s="47">
        <f t="shared" si="18"/>
        <v>27.804385462444596</v>
      </c>
      <c r="AL68" s="15">
        <f t="shared" si="14"/>
        <v>0.48071856249583078</v>
      </c>
      <c r="AM68" s="84">
        <f t="shared" si="13"/>
        <v>1.6995467369395389E-2</v>
      </c>
    </row>
    <row r="69" spans="2:39" x14ac:dyDescent="0.25">
      <c r="B69" s="16" t="s">
        <v>84</v>
      </c>
      <c r="C69" s="8">
        <v>295.38</v>
      </c>
      <c r="D69" s="14">
        <v>226.17</v>
      </c>
      <c r="E69" s="8">
        <v>118.64</v>
      </c>
      <c r="F69" s="15">
        <f t="shared" si="19"/>
        <v>255.39835257886844</v>
      </c>
      <c r="G69" s="8">
        <v>0.88</v>
      </c>
      <c r="H69" s="8">
        <v>445.56</v>
      </c>
      <c r="I69" s="75">
        <f>'Datos y Cálculos'!R69</f>
        <v>58.64</v>
      </c>
      <c r="J69" s="47">
        <f>'Datos y Cálculos'!S69</f>
        <v>233.64827947151673</v>
      </c>
      <c r="K69" s="6">
        <f>'Datos y Cálculos'!T69</f>
        <v>0.96799343231445278</v>
      </c>
      <c r="L69" s="73">
        <f t="shared" si="15"/>
        <v>320.55284263477535</v>
      </c>
      <c r="M69" s="75">
        <f t="shared" si="16"/>
        <v>293.25412401863719</v>
      </c>
      <c r="O69" s="15">
        <f t="shared" si="20"/>
        <v>322.57734778314637</v>
      </c>
      <c r="P69" s="47">
        <f t="shared" si="21"/>
        <v>293.25412401863719</v>
      </c>
      <c r="Q69" s="106">
        <f t="shared" ref="Q69:Q132" si="22">(1-P69/O69)</f>
        <v>9.0902922868042801E-2</v>
      </c>
      <c r="S69" s="6">
        <f t="shared" si="17"/>
        <v>0.2227898069910445</v>
      </c>
      <c r="T69" s="73">
        <f t="shared" si="17"/>
        <v>0.20253756235035142</v>
      </c>
      <c r="U69" s="110">
        <f t="shared" ref="U69:U132" si="23">(1-T69/S69)</f>
        <v>9.0902922868042912E-2</v>
      </c>
      <c r="Y69" s="115">
        <f t="shared" ref="Y69:Y132" si="24">($AC$3)*(((D69)^2+(E69)^2)/(460)^2)</f>
        <v>5.0555029461247632E-2</v>
      </c>
      <c r="Z69" s="157">
        <f t="shared" ref="Z69:Z132" si="25">(Y69)*(1-(((G69)^2/(K69)^2)))</f>
        <v>8.7734464201996397E-3</v>
      </c>
      <c r="AA69" s="158"/>
      <c r="AE69" s="117">
        <f t="shared" si="12"/>
        <v>0.40539421044264834</v>
      </c>
      <c r="AF69" s="85">
        <f>IF(J69&gt;0,J69/630,Tabla13[[#This Row],[Cargabilidad Antes]]-0.02)</f>
        <v>0.37087028487542339</v>
      </c>
      <c r="AG69" s="119">
        <f t="shared" ref="AG69:AG132" si="26">AE69-AF69</f>
        <v>3.4523925567224945E-2</v>
      </c>
      <c r="AJ69" s="15">
        <f t="shared" si="18"/>
        <v>27.779277385224599</v>
      </c>
      <c r="AK69" s="47">
        <f t="shared" si="18"/>
        <v>27.296954627509034</v>
      </c>
      <c r="AL69" s="15">
        <f t="shared" si="14"/>
        <v>0.48232275771556488</v>
      </c>
      <c r="AM69" s="84">
        <f t="shared" si="13"/>
        <v>1.7362681938303592E-2</v>
      </c>
    </row>
    <row r="70" spans="2:39" x14ac:dyDescent="0.25">
      <c r="B70" s="16" t="s">
        <v>85</v>
      </c>
      <c r="C70" s="8">
        <v>369.52</v>
      </c>
      <c r="D70" s="14">
        <v>213.27</v>
      </c>
      <c r="E70" s="8">
        <v>116.78</v>
      </c>
      <c r="F70" s="15">
        <f t="shared" si="19"/>
        <v>243.1494628824008</v>
      </c>
      <c r="G70" s="8">
        <v>0.87</v>
      </c>
      <c r="H70" s="8">
        <v>446.82</v>
      </c>
      <c r="I70" s="75">
        <f>'Datos y Cálculos'!R70</f>
        <v>56.78</v>
      </c>
      <c r="J70" s="47">
        <f>'Datos y Cálculos'!S70</f>
        <v>220.69902876995178</v>
      </c>
      <c r="K70" s="6">
        <f>'Datos y Cálculos'!T70</f>
        <v>0.96633864312246021</v>
      </c>
      <c r="L70" s="73">
        <f t="shared" si="15"/>
        <v>305.17914749666744</v>
      </c>
      <c r="M70" s="75">
        <f t="shared" si="16"/>
        <v>277.00139928308835</v>
      </c>
      <c r="O70" s="15">
        <f t="shared" si="20"/>
        <v>307.67489232901426</v>
      </c>
      <c r="P70" s="47">
        <f t="shared" si="21"/>
        <v>277.00139928308835</v>
      </c>
      <c r="Q70" s="106">
        <f t="shared" si="22"/>
        <v>9.9694495100773439E-2</v>
      </c>
      <c r="S70" s="6">
        <f t="shared" si="17"/>
        <v>0.21249734474242221</v>
      </c>
      <c r="T70" s="73">
        <f t="shared" si="17"/>
        <v>0.19131252924807146</v>
      </c>
      <c r="U70" s="110">
        <f t="shared" si="23"/>
        <v>9.9694495100773328E-2</v>
      </c>
      <c r="Y70" s="115">
        <f t="shared" si="24"/>
        <v>4.5822081536862007E-2</v>
      </c>
      <c r="Z70" s="157">
        <f t="shared" si="25"/>
        <v>8.6809932485562083E-3</v>
      </c>
      <c r="AA70" s="158"/>
      <c r="AE70" s="117">
        <f t="shared" ref="AE70:AE133" si="27">F70/630</f>
        <v>0.38595152838476315</v>
      </c>
      <c r="AF70" s="85">
        <f>IF(J70&gt;0,J70/630,Tabla13[[#This Row],[Cargabilidad Antes]]-0.02)</f>
        <v>0.35031591868246315</v>
      </c>
      <c r="AG70" s="119">
        <f t="shared" si="26"/>
        <v>3.5635609702300008E-2</v>
      </c>
      <c r="AJ70" s="15">
        <f t="shared" si="18"/>
        <v>27.528414513078808</v>
      </c>
      <c r="AK70" s="47">
        <f t="shared" si="18"/>
        <v>27.049406389016799</v>
      </c>
      <c r="AL70" s="15">
        <f t="shared" si="14"/>
        <v>0.47900812406200899</v>
      </c>
      <c r="AM70" s="84">
        <f t="shared" ref="AM70:AM133" si="28">(1-AK70/AJ70)</f>
        <v>1.7400498086601823E-2</v>
      </c>
    </row>
    <row r="71" spans="2:39" x14ac:dyDescent="0.25">
      <c r="B71" s="16" t="s">
        <v>86</v>
      </c>
      <c r="C71" s="8">
        <v>328.12</v>
      </c>
      <c r="D71" s="14">
        <v>221.39</v>
      </c>
      <c r="E71" s="8">
        <v>116.43</v>
      </c>
      <c r="F71" s="15">
        <f t="shared" si="19"/>
        <v>250.1389154050205</v>
      </c>
      <c r="G71" s="8">
        <v>0.88</v>
      </c>
      <c r="H71" s="8">
        <v>442.73</v>
      </c>
      <c r="I71" s="75">
        <f>'Datos y Cálculos'!R71</f>
        <v>56.430000000000007</v>
      </c>
      <c r="J71" s="47">
        <f>'Datos y Cálculos'!S71</f>
        <v>228.46854706939422</v>
      </c>
      <c r="K71" s="6">
        <f>'Datos y Cálculos'!T71</f>
        <v>0.96901741110453943</v>
      </c>
      <c r="L71" s="73">
        <f t="shared" si="15"/>
        <v>313.951674225847</v>
      </c>
      <c r="M71" s="75">
        <f t="shared" si="16"/>
        <v>286.75299380842921</v>
      </c>
      <c r="O71" s="15">
        <f t="shared" si="20"/>
        <v>315.75982237127283</v>
      </c>
      <c r="P71" s="47">
        <f t="shared" si="21"/>
        <v>286.75299380842921</v>
      </c>
      <c r="Q71" s="106">
        <f t="shared" si="22"/>
        <v>9.1863582722494619E-2</v>
      </c>
      <c r="S71" s="6">
        <f t="shared" si="17"/>
        <v>0.21808124583166355</v>
      </c>
      <c r="T71" s="73">
        <f t="shared" si="17"/>
        <v>0.19804752126498182</v>
      </c>
      <c r="U71" s="110">
        <f t="shared" si="23"/>
        <v>9.186358272249473E-2</v>
      </c>
      <c r="Y71" s="115">
        <f t="shared" si="24"/>
        <v>4.8494301644612478E-2</v>
      </c>
      <c r="Z71" s="157">
        <f t="shared" si="25"/>
        <v>8.5004811545671063E-3</v>
      </c>
      <c r="AA71" s="158"/>
      <c r="AE71" s="117">
        <f t="shared" si="27"/>
        <v>0.3970458974682865</v>
      </c>
      <c r="AF71" s="85">
        <f>IF(J71&gt;0,J71/630,Tabla13[[#This Row],[Cargabilidad Antes]]-0.02)</f>
        <v>0.36264848741173683</v>
      </c>
      <c r="AG71" s="119">
        <f t="shared" si="26"/>
        <v>3.4397410056549671E-2</v>
      </c>
      <c r="AJ71" s="15">
        <f t="shared" si="18"/>
        <v>27.663041277348764</v>
      </c>
      <c r="AK71" s="47">
        <f t="shared" si="18"/>
        <v>27.19624143851755</v>
      </c>
      <c r="AL71" s="15">
        <f t="shared" ref="AL71:AL134" si="29">AJ71-AK71</f>
        <v>0.46679983883121423</v>
      </c>
      <c r="AM71" s="84">
        <f t="shared" si="28"/>
        <v>1.6874494534100393E-2</v>
      </c>
    </row>
    <row r="72" spans="2:39" x14ac:dyDescent="0.25">
      <c r="B72" s="16" t="s">
        <v>87</v>
      </c>
      <c r="C72" s="8">
        <v>271.32</v>
      </c>
      <c r="D72" s="14">
        <v>231.49</v>
      </c>
      <c r="E72" s="8">
        <v>115.15</v>
      </c>
      <c r="F72" s="15">
        <f t="shared" si="19"/>
        <v>258.5481436792769</v>
      </c>
      <c r="G72" s="8">
        <v>0.89</v>
      </c>
      <c r="H72" s="8">
        <v>441.02</v>
      </c>
      <c r="I72" s="75">
        <f>'Datos y Cálculos'!R72</f>
        <v>55.150000000000006</v>
      </c>
      <c r="J72" s="47">
        <f>'Datos y Cálculos'!S72</f>
        <v>237.96878492777159</v>
      </c>
      <c r="K72" s="6">
        <f>'Datos y Cálculos'!T72</f>
        <v>0.9727746438267606</v>
      </c>
      <c r="L72" s="73">
        <f t="shared" si="15"/>
        <v>324.50617467762731</v>
      </c>
      <c r="M72" s="75">
        <f t="shared" si="16"/>
        <v>298.67683051473284</v>
      </c>
      <c r="O72" s="15">
        <f t="shared" si="20"/>
        <v>326.45533418345502</v>
      </c>
      <c r="P72" s="47">
        <f t="shared" si="21"/>
        <v>298.67683051473279</v>
      </c>
      <c r="Q72" s="106">
        <f t="shared" si="22"/>
        <v>8.5091284350439889E-2</v>
      </c>
      <c r="S72" s="6">
        <f t="shared" si="17"/>
        <v>0.2254681594779013</v>
      </c>
      <c r="T72" s="73">
        <f t="shared" si="17"/>
        <v>0.20628278420779689</v>
      </c>
      <c r="U72" s="110">
        <f t="shared" si="23"/>
        <v>8.5091284350439778E-2</v>
      </c>
      <c r="Y72" s="115">
        <f t="shared" si="24"/>
        <v>5.1809694642722122E-2</v>
      </c>
      <c r="Z72" s="157">
        <f t="shared" si="25"/>
        <v>8.4419774419567314E-3</v>
      </c>
      <c r="AA72" s="158"/>
      <c r="AE72" s="117">
        <f t="shared" si="27"/>
        <v>0.4103938788559951</v>
      </c>
      <c r="AF72" s="85">
        <f>IF(J72&gt;0,J72/630,Tabla13[[#This Row],[Cargabilidad Antes]]-0.02)</f>
        <v>0.3777282300440819</v>
      </c>
      <c r="AG72" s="119">
        <f t="shared" si="26"/>
        <v>3.2665648811913195E-2</v>
      </c>
      <c r="AJ72" s="15">
        <f t="shared" si="18"/>
        <v>27.846503344466647</v>
      </c>
      <c r="AK72" s="47">
        <f t="shared" si="18"/>
        <v>27.382688276878376</v>
      </c>
      <c r="AL72" s="15">
        <f t="shared" si="29"/>
        <v>0.46381506758827129</v>
      </c>
      <c r="AM72" s="84">
        <f t="shared" si="28"/>
        <v>1.6656133154342223E-2</v>
      </c>
    </row>
    <row r="73" spans="2:39" x14ac:dyDescent="0.25">
      <c r="B73" s="16" t="s">
        <v>88</v>
      </c>
      <c r="C73" s="8">
        <v>310.45999999999998</v>
      </c>
      <c r="D73" s="14">
        <v>226.73</v>
      </c>
      <c r="E73" s="8">
        <v>118.38</v>
      </c>
      <c r="F73" s="15">
        <f t="shared" si="19"/>
        <v>255.77395743116614</v>
      </c>
      <c r="G73" s="8">
        <v>0.88</v>
      </c>
      <c r="H73" s="8">
        <v>443.12</v>
      </c>
      <c r="I73" s="75">
        <f>'Datos y Cálculos'!R73</f>
        <v>58.379999999999995</v>
      </c>
      <c r="J73" s="47">
        <f>'Datos y Cálculos'!S73</f>
        <v>234.12543069901653</v>
      </c>
      <c r="K73" s="6">
        <f>'Datos y Cálculos'!T73</f>
        <v>0.96841252709312109</v>
      </c>
      <c r="L73" s="73">
        <f t="shared" ref="L73:L136" si="30">(F73)/(SQRT(3)*0.46)</f>
        <v>321.02426777082536</v>
      </c>
      <c r="M73" s="75">
        <f t="shared" ref="M73:M136" si="31">(J73)/(SQRT(3)*0.46)</f>
        <v>293.85300095263972</v>
      </c>
      <c r="O73" s="15">
        <f t="shared" si="20"/>
        <v>323.37605368913995</v>
      </c>
      <c r="P73" s="47">
        <f t="shared" si="21"/>
        <v>293.85300095263972</v>
      </c>
      <c r="Q73" s="106">
        <f t="shared" si="22"/>
        <v>9.1296348012461781E-2</v>
      </c>
      <c r="S73" s="6">
        <f t="shared" si="17"/>
        <v>0.22334143758712263</v>
      </c>
      <c r="T73" s="73">
        <f t="shared" si="17"/>
        <v>0.20295117997556517</v>
      </c>
      <c r="U73" s="110">
        <f t="shared" si="23"/>
        <v>9.1296348012461781E-2</v>
      </c>
      <c r="Y73" s="115">
        <f t="shared" si="24"/>
        <v>5.0703837604914932E-2</v>
      </c>
      <c r="Z73" s="157">
        <f t="shared" si="25"/>
        <v>8.8355327463325566E-3</v>
      </c>
      <c r="AA73" s="158"/>
      <c r="AE73" s="117">
        <f t="shared" si="27"/>
        <v>0.40599040862089864</v>
      </c>
      <c r="AF73" s="85">
        <f>IF(J73&gt;0,J73/630,Tabla13[[#This Row],[Cargabilidad Antes]]-0.02)</f>
        <v>0.3716276677762167</v>
      </c>
      <c r="AG73" s="119">
        <f t="shared" si="26"/>
        <v>3.4362740844681938E-2</v>
      </c>
      <c r="AJ73" s="15">
        <f t="shared" si="18"/>
        <v>27.793057481291708</v>
      </c>
      <c r="AK73" s="47">
        <f t="shared" si="18"/>
        <v>27.306345784425002</v>
      </c>
      <c r="AL73" s="15">
        <f t="shared" si="29"/>
        <v>0.48671169686670623</v>
      </c>
      <c r="AM73" s="84">
        <f t="shared" si="28"/>
        <v>1.7511988279602764E-2</v>
      </c>
    </row>
    <row r="74" spans="2:39" x14ac:dyDescent="0.25">
      <c r="B74" s="16" t="s">
        <v>89</v>
      </c>
      <c r="C74" s="8">
        <v>307.83999999999997</v>
      </c>
      <c r="D74" s="14">
        <v>254.29</v>
      </c>
      <c r="E74" s="8">
        <v>115.63</v>
      </c>
      <c r="F74" s="15">
        <f t="shared" si="19"/>
        <v>279.34512882812186</v>
      </c>
      <c r="G74" s="8">
        <v>0.9</v>
      </c>
      <c r="H74" s="8">
        <v>439.74</v>
      </c>
      <c r="I74" s="75">
        <f>'Datos y Cálculos'!R74</f>
        <v>55.629999999999995</v>
      </c>
      <c r="J74" s="47">
        <f>'Datos y Cálculos'!S74</f>
        <v>260.30386282189511</v>
      </c>
      <c r="K74" s="6">
        <f>'Datos y Cálculos'!T74</f>
        <v>0.97689675920787267</v>
      </c>
      <c r="L74" s="73">
        <f t="shared" si="30"/>
        <v>350.60866375158014</v>
      </c>
      <c r="M74" s="75">
        <f t="shared" si="31"/>
        <v>326.70979406808817</v>
      </c>
      <c r="O74" s="15">
        <f t="shared" si="20"/>
        <v>354.62415447398536</v>
      </c>
      <c r="P74" s="47">
        <f t="shared" si="21"/>
        <v>326.70979406808817</v>
      </c>
      <c r="Q74" s="106">
        <f t="shared" si="22"/>
        <v>7.8715338630282017E-2</v>
      </c>
      <c r="S74" s="6">
        <f t="shared" si="17"/>
        <v>0.24492310905455769</v>
      </c>
      <c r="T74" s="73">
        <f t="shared" si="17"/>
        <v>0.22564390358694672</v>
      </c>
      <c r="U74" s="110">
        <f t="shared" si="23"/>
        <v>7.8715338630281906E-2</v>
      </c>
      <c r="Y74" s="115">
        <f t="shared" si="24"/>
        <v>6.0479806068052921E-2</v>
      </c>
      <c r="Z74" s="157">
        <f t="shared" si="25"/>
        <v>9.1466376291858206E-3</v>
      </c>
      <c r="AA74" s="158"/>
      <c r="AE74" s="117">
        <f t="shared" si="27"/>
        <v>0.44340496639384425</v>
      </c>
      <c r="AF74" s="85">
        <f>IF(J74&gt;0,J74/630,Tabla13[[#This Row],[Cargabilidad Antes]]-0.02)</f>
        <v>0.41318073463792876</v>
      </c>
      <c r="AG74" s="119">
        <f t="shared" si="26"/>
        <v>3.0224231755915487E-2</v>
      </c>
      <c r="AJ74" s="15">
        <f t="shared" si="18"/>
        <v>28.358928710907826</v>
      </c>
      <c r="AK74" s="47">
        <f t="shared" si="18"/>
        <v>27.850942562500336</v>
      </c>
      <c r="AL74" s="15">
        <f t="shared" si="29"/>
        <v>0.50798614840748968</v>
      </c>
      <c r="AM74" s="84">
        <f t="shared" si="28"/>
        <v>1.7912741118887965E-2</v>
      </c>
    </row>
    <row r="75" spans="2:39" x14ac:dyDescent="0.25">
      <c r="B75" s="16" t="s">
        <v>90</v>
      </c>
      <c r="C75" s="8">
        <v>393.24</v>
      </c>
      <c r="D75" s="14">
        <v>253.01</v>
      </c>
      <c r="E75" s="8">
        <v>114.87</v>
      </c>
      <c r="F75" s="15">
        <f t="shared" si="19"/>
        <v>277.86539367110828</v>
      </c>
      <c r="G75" s="8">
        <v>0.91</v>
      </c>
      <c r="H75" s="8">
        <v>437.54</v>
      </c>
      <c r="I75" s="75">
        <f>'Datos y Cálculos'!R75</f>
        <v>54.870000000000005</v>
      </c>
      <c r="J75" s="47">
        <f>'Datos y Cálculos'!S75</f>
        <v>258.89143863789701</v>
      </c>
      <c r="K75" s="6">
        <f>'Datos y Cálculos'!T75</f>
        <v>0.97728222042087998</v>
      </c>
      <c r="L75" s="73">
        <f t="shared" si="30"/>
        <v>348.75143442281677</v>
      </c>
      <c r="M75" s="75">
        <f t="shared" si="31"/>
        <v>324.93704736625943</v>
      </c>
      <c r="O75" s="15">
        <f t="shared" si="20"/>
        <v>348.96175730450841</v>
      </c>
      <c r="P75" s="47">
        <f t="shared" si="21"/>
        <v>324.93704736625938</v>
      </c>
      <c r="Q75" s="106">
        <f t="shared" si="22"/>
        <v>6.8846254454423716E-2</v>
      </c>
      <c r="S75" s="6">
        <f t="shared" si="17"/>
        <v>0.24101234352447942</v>
      </c>
      <c r="T75" s="73">
        <f t="shared" si="17"/>
        <v>0.2244195463955361</v>
      </c>
      <c r="U75" s="110">
        <f t="shared" si="23"/>
        <v>6.8846254454423828E-2</v>
      </c>
      <c r="Y75" s="115">
        <f t="shared" si="24"/>
        <v>5.9840761001890362E-2</v>
      </c>
      <c r="Z75" s="157">
        <f t="shared" si="25"/>
        <v>7.9559908742992697E-3</v>
      </c>
      <c r="AA75" s="158"/>
      <c r="AE75" s="117">
        <f t="shared" si="27"/>
        <v>0.44105618043033062</v>
      </c>
      <c r="AF75" s="85">
        <f>IF(J75&gt;0,J75/630,Tabla13[[#This Row],[Cargabilidad Antes]]-0.02)</f>
        <v>0.41093879148872542</v>
      </c>
      <c r="AG75" s="119">
        <f t="shared" si="26"/>
        <v>3.0117388941605205E-2</v>
      </c>
      <c r="AJ75" s="15">
        <f t="shared" si="18"/>
        <v>28.252518911887037</v>
      </c>
      <c r="AK75" s="47">
        <f t="shared" si="18"/>
        <v>27.820087733736717</v>
      </c>
      <c r="AL75" s="15">
        <f t="shared" si="29"/>
        <v>0.43243117815032051</v>
      </c>
      <c r="AM75" s="84">
        <f t="shared" si="28"/>
        <v>1.5305933587690723E-2</v>
      </c>
    </row>
    <row r="76" spans="2:39" x14ac:dyDescent="0.25">
      <c r="B76" s="16" t="s">
        <v>91</v>
      </c>
      <c r="C76" s="8">
        <v>331.9</v>
      </c>
      <c r="D76" s="14">
        <v>215.42</v>
      </c>
      <c r="E76" s="8">
        <v>112.95</v>
      </c>
      <c r="F76" s="15">
        <f t="shared" si="19"/>
        <v>243.23543923532193</v>
      </c>
      <c r="G76" s="8">
        <v>0.88</v>
      </c>
      <c r="H76" s="8">
        <v>436.37</v>
      </c>
      <c r="I76" s="75">
        <f>'Datos y Cálculos'!R76</f>
        <v>52.95</v>
      </c>
      <c r="J76" s="47">
        <f>'Datos y Cálculos'!S76</f>
        <v>221.8320961898886</v>
      </c>
      <c r="K76" s="6">
        <f>'Datos y Cálculos'!T76</f>
        <v>0.97109482216495913</v>
      </c>
      <c r="L76" s="73">
        <f t="shared" si="30"/>
        <v>305.28705721515217</v>
      </c>
      <c r="M76" s="75">
        <f t="shared" si="31"/>
        <v>278.42352271767641</v>
      </c>
      <c r="O76" s="15">
        <f t="shared" si="20"/>
        <v>307.24504690916297</v>
      </c>
      <c r="P76" s="47">
        <f t="shared" si="21"/>
        <v>278.42352271767646</v>
      </c>
      <c r="Q76" s="106">
        <f t="shared" si="22"/>
        <v>9.3806310244628932E-2</v>
      </c>
      <c r="S76" s="6">
        <f t="shared" si="17"/>
        <v>0.21220046965561659</v>
      </c>
      <c r="T76" s="73">
        <f t="shared" si="17"/>
        <v>0.19229472656504584</v>
      </c>
      <c r="U76" s="110">
        <f t="shared" si="23"/>
        <v>9.3806310244628932E-2</v>
      </c>
      <c r="Y76" s="115">
        <f t="shared" si="24"/>
        <v>4.585449215311909E-2</v>
      </c>
      <c r="Z76" s="157">
        <f t="shared" si="25"/>
        <v>8.1993791516506397E-3</v>
      </c>
      <c r="AA76" s="158"/>
      <c r="AE76" s="117">
        <f t="shared" si="27"/>
        <v>0.38608799878622529</v>
      </c>
      <c r="AF76" s="85">
        <f>IF(J76&gt;0,J76/630,Tabla13[[#This Row],[Cargabilidad Antes]]-0.02)</f>
        <v>0.35211443839664858</v>
      </c>
      <c r="AG76" s="119">
        <f t="shared" si="26"/>
        <v>3.3973560389576718E-2</v>
      </c>
      <c r="AJ76" s="15">
        <f t="shared" si="18"/>
        <v>27.521354670144596</v>
      </c>
      <c r="AK76" s="47">
        <f t="shared" si="18"/>
        <v>27.070503685964756</v>
      </c>
      <c r="AL76" s="15">
        <f t="shared" si="29"/>
        <v>0.45085098417984071</v>
      </c>
      <c r="AM76" s="84">
        <f t="shared" si="28"/>
        <v>1.6381860180339491E-2</v>
      </c>
    </row>
    <row r="77" spans="2:39" x14ac:dyDescent="0.25">
      <c r="B77" s="16" t="s">
        <v>92</v>
      </c>
      <c r="C77" s="8">
        <v>304.58</v>
      </c>
      <c r="D77" s="14">
        <v>237.72</v>
      </c>
      <c r="E77" s="8">
        <v>114.62</v>
      </c>
      <c r="F77" s="15">
        <f t="shared" si="19"/>
        <v>263.91010363379422</v>
      </c>
      <c r="G77" s="8">
        <v>0.9</v>
      </c>
      <c r="H77" s="8">
        <v>437.66</v>
      </c>
      <c r="I77" s="75">
        <f>'Datos y Cálculos'!R77</f>
        <v>54.620000000000005</v>
      </c>
      <c r="J77" s="47">
        <f>'Datos y Cálculos'!S77</f>
        <v>243.91421196806061</v>
      </c>
      <c r="K77" s="6">
        <f>'Datos y Cálculos'!T77</f>
        <v>0.97460495672604874</v>
      </c>
      <c r="L77" s="73">
        <f t="shared" si="30"/>
        <v>331.23602038007203</v>
      </c>
      <c r="M77" s="75">
        <f t="shared" si="31"/>
        <v>306.13899117159838</v>
      </c>
      <c r="O77" s="15">
        <f t="shared" si="20"/>
        <v>331.51619804772423</v>
      </c>
      <c r="P77" s="47">
        <f t="shared" si="21"/>
        <v>306.13899117159838</v>
      </c>
      <c r="Q77" s="106">
        <f t="shared" si="22"/>
        <v>7.65489198584276E-2</v>
      </c>
      <c r="S77" s="6">
        <f t="shared" si="17"/>
        <v>0.22896347274548531</v>
      </c>
      <c r="T77" s="73">
        <f t="shared" si="17"/>
        <v>0.21143656621978385</v>
      </c>
      <c r="U77" s="110">
        <f t="shared" si="23"/>
        <v>7.6548919858427711E-2</v>
      </c>
      <c r="Y77" s="115">
        <f t="shared" si="24"/>
        <v>5.3980912189035918E-2</v>
      </c>
      <c r="Z77" s="157">
        <f t="shared" si="25"/>
        <v>7.9480470865407639E-3</v>
      </c>
      <c r="AA77" s="158"/>
      <c r="AE77" s="117">
        <f t="shared" si="27"/>
        <v>0.41890492640284799</v>
      </c>
      <c r="AF77" s="85">
        <f>IF(J77&gt;0,J77/630,Tabla13[[#This Row],[Cargabilidad Antes]]-0.02)</f>
        <v>0.38716541582231845</v>
      </c>
      <c r="AG77" s="119">
        <f t="shared" si="26"/>
        <v>3.173951058052954E-2</v>
      </c>
      <c r="AJ77" s="15">
        <f t="shared" si="18"/>
        <v>27.935443097436377</v>
      </c>
      <c r="AK77" s="47">
        <f t="shared" si="18"/>
        <v>27.503234025522541</v>
      </c>
      <c r="AL77" s="15">
        <f t="shared" si="29"/>
        <v>0.43220907191383517</v>
      </c>
      <c r="AM77" s="84">
        <f t="shared" si="28"/>
        <v>1.5471709913686627E-2</v>
      </c>
    </row>
    <row r="78" spans="2:39" x14ac:dyDescent="0.25">
      <c r="B78" s="16" t="s">
        <v>93</v>
      </c>
      <c r="C78" s="8">
        <v>297.72000000000003</v>
      </c>
      <c r="D78" s="14">
        <v>260.33</v>
      </c>
      <c r="E78" s="8">
        <v>116.57</v>
      </c>
      <c r="F78" s="15">
        <f t="shared" si="19"/>
        <v>285.23722372789985</v>
      </c>
      <c r="G78" s="8">
        <v>0.91</v>
      </c>
      <c r="H78" s="8">
        <v>436.16</v>
      </c>
      <c r="I78" s="75">
        <f>'Datos y Cálculos'!R78</f>
        <v>56.569999999999993</v>
      </c>
      <c r="J78" s="47">
        <f>'Datos y Cálculos'!S78</f>
        <v>266.4054687877109</v>
      </c>
      <c r="K78" s="6">
        <f>'Datos y Cálculos'!T78</f>
        <v>0.97719465439145226</v>
      </c>
      <c r="L78" s="73">
        <f t="shared" si="30"/>
        <v>358.00388674392281</v>
      </c>
      <c r="M78" s="75">
        <f t="shared" si="31"/>
        <v>334.3679763438551</v>
      </c>
      <c r="O78" s="15">
        <f t="shared" si="20"/>
        <v>359.05780119000303</v>
      </c>
      <c r="P78" s="47">
        <f t="shared" si="21"/>
        <v>334.3679763438551</v>
      </c>
      <c r="Q78" s="106">
        <f t="shared" si="22"/>
        <v>6.8762814132766303E-2</v>
      </c>
      <c r="S78" s="6">
        <f t="shared" si="17"/>
        <v>0.24798523137317782</v>
      </c>
      <c r="T78" s="73">
        <f t="shared" si="17"/>
        <v>0.23093306900059296</v>
      </c>
      <c r="U78" s="110">
        <f t="shared" si="23"/>
        <v>6.8762814132766303E-2</v>
      </c>
      <c r="Y78" s="115">
        <f t="shared" si="24"/>
        <v>6.3058057198487713E-2</v>
      </c>
      <c r="Z78" s="157">
        <f t="shared" si="25"/>
        <v>8.3739399698758536E-3</v>
      </c>
      <c r="AA78" s="158"/>
      <c r="AE78" s="117">
        <f t="shared" si="27"/>
        <v>0.4527574979807934</v>
      </c>
      <c r="AF78" s="85">
        <f>IF(J78&gt;0,J78/630,Tabla13[[#This Row],[Cargabilidad Antes]]-0.02)</f>
        <v>0.42286582347255697</v>
      </c>
      <c r="AG78" s="119">
        <f t="shared" si="26"/>
        <v>2.9891674508236432E-2</v>
      </c>
      <c r="AJ78" s="15">
        <f t="shared" si="18"/>
        <v>28.443442964620719</v>
      </c>
      <c r="AK78" s="47">
        <f t="shared" si="18"/>
        <v>27.986163023618719</v>
      </c>
      <c r="AL78" s="15">
        <f t="shared" si="29"/>
        <v>0.45727994100199965</v>
      </c>
      <c r="AM78" s="84">
        <f t="shared" si="28"/>
        <v>1.6076813962739522E-2</v>
      </c>
    </row>
    <row r="79" spans="2:39" x14ac:dyDescent="0.25">
      <c r="B79" s="16" t="s">
        <v>94</v>
      </c>
      <c r="C79" s="8">
        <v>275.98</v>
      </c>
      <c r="D79" s="14">
        <v>242.95</v>
      </c>
      <c r="E79" s="8">
        <v>117.43</v>
      </c>
      <c r="F79" s="15">
        <f t="shared" si="19"/>
        <v>269.84163392627164</v>
      </c>
      <c r="G79" s="8">
        <v>0.89</v>
      </c>
      <c r="H79" s="8">
        <v>436.41</v>
      </c>
      <c r="I79" s="75">
        <f>'Datos y Cálculos'!R79</f>
        <v>57.430000000000007</v>
      </c>
      <c r="J79" s="47">
        <f>'Datos y Cálculos'!S79</f>
        <v>249.64556354960524</v>
      </c>
      <c r="K79" s="6">
        <f>'Datos y Cálculos'!T79</f>
        <v>0.97317972146428777</v>
      </c>
      <c r="L79" s="73">
        <f t="shared" si="30"/>
        <v>338.68073909978563</v>
      </c>
      <c r="M79" s="75">
        <f t="shared" si="31"/>
        <v>313.33246373339222</v>
      </c>
      <c r="O79" s="15">
        <f t="shared" si="20"/>
        <v>342.61662896829404</v>
      </c>
      <c r="P79" s="47">
        <f t="shared" si="21"/>
        <v>313.33246373339222</v>
      </c>
      <c r="Q79" s="106">
        <f t="shared" si="22"/>
        <v>8.5472107186051915E-2</v>
      </c>
      <c r="S79" s="6">
        <f t="shared" si="17"/>
        <v>0.23663004598538212</v>
      </c>
      <c r="T79" s="73">
        <f t="shared" si="17"/>
        <v>0.21640477733147914</v>
      </c>
      <c r="U79" s="110">
        <f t="shared" si="23"/>
        <v>8.5472107186051915E-2</v>
      </c>
      <c r="Y79" s="115">
        <f t="shared" si="24"/>
        <v>5.6434684374291111E-2</v>
      </c>
      <c r="Z79" s="157">
        <f t="shared" si="25"/>
        <v>9.2349002632348826E-3</v>
      </c>
      <c r="AA79" s="158"/>
      <c r="AE79" s="117">
        <f t="shared" si="27"/>
        <v>0.42832005385122485</v>
      </c>
      <c r="AF79" s="85">
        <f>IF(J79&gt;0,J79/630,Tabla13[[#This Row],[Cargabilidad Antes]]-0.02)</f>
        <v>0.39626279928508767</v>
      </c>
      <c r="AG79" s="119">
        <f t="shared" si="26"/>
        <v>3.2057254566137172E-2</v>
      </c>
      <c r="AJ79" s="15">
        <f t="shared" si="18"/>
        <v>28.135313954209341</v>
      </c>
      <c r="AK79" s="47">
        <f t="shared" si="18"/>
        <v>27.622255150353567</v>
      </c>
      <c r="AL79" s="15">
        <f t="shared" si="29"/>
        <v>0.51305880385577396</v>
      </c>
      <c r="AM79" s="84">
        <f t="shared" si="28"/>
        <v>1.823540354626163E-2</v>
      </c>
    </row>
    <row r="80" spans="2:39" x14ac:dyDescent="0.25">
      <c r="B80" s="16" t="s">
        <v>95</v>
      </c>
      <c r="C80" s="8">
        <v>360.12</v>
      </c>
      <c r="D80" s="14">
        <v>264.82</v>
      </c>
      <c r="E80" s="8">
        <v>116.98</v>
      </c>
      <c r="F80" s="15">
        <f t="shared" si="19"/>
        <v>289.50639509344177</v>
      </c>
      <c r="G80" s="8">
        <v>0.91</v>
      </c>
      <c r="H80" s="8">
        <v>438.35</v>
      </c>
      <c r="I80" s="75">
        <f>'Datos y Cálculos'!R80</f>
        <v>56.980000000000004</v>
      </c>
      <c r="J80" s="47">
        <f>'Datos y Cálculos'!S80</f>
        <v>270.88069846336413</v>
      </c>
      <c r="K80" s="6">
        <f>'Datos y Cálculos'!T80</f>
        <v>0.97762594936536673</v>
      </c>
      <c r="L80" s="73">
        <f t="shared" si="30"/>
        <v>363.36216334634082</v>
      </c>
      <c r="M80" s="75">
        <f t="shared" si="31"/>
        <v>339.9848786436894</v>
      </c>
      <c r="O80" s="15">
        <f t="shared" si="20"/>
        <v>365.25059313616032</v>
      </c>
      <c r="P80" s="47">
        <f t="shared" si="21"/>
        <v>339.9848786436894</v>
      </c>
      <c r="Q80" s="106">
        <f t="shared" si="22"/>
        <v>6.9173643978319932E-2</v>
      </c>
      <c r="S80" s="6">
        <f t="shared" si="17"/>
        <v>0.25226231695250245</v>
      </c>
      <c r="T80" s="73">
        <f t="shared" si="17"/>
        <v>0.23481241325048396</v>
      </c>
      <c r="U80" s="110">
        <f t="shared" si="23"/>
        <v>6.9173643978319821E-2</v>
      </c>
      <c r="Y80" s="115">
        <f t="shared" si="24"/>
        <v>6.4959774381852547E-2</v>
      </c>
      <c r="Z80" s="157">
        <f t="shared" si="25"/>
        <v>8.6761765449260425E-3</v>
      </c>
      <c r="AA80" s="158"/>
      <c r="AE80" s="117">
        <f t="shared" si="27"/>
        <v>0.4595339604657806</v>
      </c>
      <c r="AF80" s="85">
        <f>IF(J80&gt;0,J80/630,Tabla13[[#This Row],[Cargabilidad Antes]]-0.02)</f>
        <v>0.42996936264026053</v>
      </c>
      <c r="AG80" s="119">
        <f t="shared" si="26"/>
        <v>2.9564597825520067E-2</v>
      </c>
      <c r="AJ80" s="15">
        <f t="shared" si="18"/>
        <v>28.56324775070291</v>
      </c>
      <c r="AK80" s="47">
        <f t="shared" si="18"/>
        <v>28.087332203695624</v>
      </c>
      <c r="AL80" s="15">
        <f t="shared" si="29"/>
        <v>0.47591554700728622</v>
      </c>
      <c r="AM80" s="84">
        <f t="shared" si="28"/>
        <v>1.6661814901478555E-2</v>
      </c>
    </row>
    <row r="81" spans="2:39" x14ac:dyDescent="0.25">
      <c r="B81" s="16" t="s">
        <v>96</v>
      </c>
      <c r="C81" s="8">
        <v>372.38</v>
      </c>
      <c r="D81" s="14">
        <v>216.77</v>
      </c>
      <c r="E81" s="8">
        <v>116.96</v>
      </c>
      <c r="F81" s="15">
        <f t="shared" si="19"/>
        <v>246.310524541685</v>
      </c>
      <c r="G81" s="8">
        <v>0.88</v>
      </c>
      <c r="H81" s="8">
        <v>438.57</v>
      </c>
      <c r="I81" s="75">
        <f>'Datos y Cálculos'!R81</f>
        <v>56.959999999999994</v>
      </c>
      <c r="J81" s="47">
        <f>'Datos y Cálculos'!S81</f>
        <v>224.12870075026089</v>
      </c>
      <c r="K81" s="6">
        <f>'Datos y Cálculos'!T81</f>
        <v>0.9671675214926605</v>
      </c>
      <c r="L81" s="73">
        <f t="shared" si="30"/>
        <v>309.14662532256472</v>
      </c>
      <c r="M81" s="75">
        <f t="shared" si="31"/>
        <v>281.30601241583526</v>
      </c>
      <c r="O81" s="15">
        <f t="shared" si="20"/>
        <v>309.17049864682605</v>
      </c>
      <c r="P81" s="47">
        <f t="shared" si="21"/>
        <v>281.30601241583526</v>
      </c>
      <c r="Q81" s="106">
        <f t="shared" si="22"/>
        <v>9.0126601189142397E-2</v>
      </c>
      <c r="S81" s="6">
        <f t="shared" si="17"/>
        <v>0.21353029341401919</v>
      </c>
      <c r="T81" s="73">
        <f t="shared" si="17"/>
        <v>0.19428553381769331</v>
      </c>
      <c r="U81" s="110">
        <f t="shared" si="23"/>
        <v>9.0126601189142397E-2</v>
      </c>
      <c r="Y81" s="115">
        <f t="shared" si="24"/>
        <v>4.702124488657846E-2</v>
      </c>
      <c r="Z81" s="157">
        <f t="shared" si="25"/>
        <v>8.0937856031948995E-3</v>
      </c>
      <c r="AA81" s="158"/>
      <c r="AE81" s="117">
        <f t="shared" si="27"/>
        <v>0.39096908657410318</v>
      </c>
      <c r="AF81" s="85">
        <f>IF(J81&gt;0,J81/630,Tabla13[[#This Row],[Cargabilidad Antes]]-0.02)</f>
        <v>0.35575984246073156</v>
      </c>
      <c r="AG81" s="119">
        <f t="shared" si="26"/>
        <v>3.5209244113371618E-2</v>
      </c>
      <c r="AJ81" s="15">
        <f t="shared" si="18"/>
        <v>27.553055481664718</v>
      </c>
      <c r="AK81" s="47">
        <f t="shared" si="18"/>
        <v>27.113597025141509</v>
      </c>
      <c r="AL81" s="15">
        <f t="shared" si="29"/>
        <v>0.4394584565232087</v>
      </c>
      <c r="AM81" s="84">
        <f t="shared" si="28"/>
        <v>1.5949536225325245E-2</v>
      </c>
    </row>
    <row r="82" spans="2:39" x14ac:dyDescent="0.25">
      <c r="B82" s="16" t="s">
        <v>97</v>
      </c>
      <c r="C82" s="8">
        <v>330.68</v>
      </c>
      <c r="D82" s="14">
        <v>249.77</v>
      </c>
      <c r="E82" s="8">
        <v>114.34</v>
      </c>
      <c r="F82" s="15">
        <f t="shared" si="19"/>
        <v>274.69744902346656</v>
      </c>
      <c r="G82" s="8">
        <v>0.91</v>
      </c>
      <c r="H82" s="8">
        <v>438.7</v>
      </c>
      <c r="I82" s="75">
        <f>'Datos y Cálculos'!R82</f>
        <v>54.34</v>
      </c>
      <c r="J82" s="47">
        <f>'Datos y Cálculos'!S82</f>
        <v>255.61277061211163</v>
      </c>
      <c r="K82" s="6">
        <f>'Datos y Cálculos'!T82</f>
        <v>0.97714210210186281</v>
      </c>
      <c r="L82" s="73">
        <f t="shared" si="30"/>
        <v>344.775317694352</v>
      </c>
      <c r="M82" s="75">
        <f t="shared" si="31"/>
        <v>320.82196069827984</v>
      </c>
      <c r="O82" s="15">
        <f t="shared" si="20"/>
        <v>344.4930165683059</v>
      </c>
      <c r="P82" s="47">
        <f t="shared" si="21"/>
        <v>320.82196069827978</v>
      </c>
      <c r="Q82" s="106">
        <f t="shared" si="22"/>
        <v>6.8712730684143297E-2</v>
      </c>
      <c r="S82" s="6">
        <f t="shared" si="17"/>
        <v>0.23792598332915391</v>
      </c>
      <c r="T82" s="73">
        <f t="shared" si="17"/>
        <v>0.22157743931389778</v>
      </c>
      <c r="U82" s="110">
        <f t="shared" si="23"/>
        <v>6.8712730684143297E-2</v>
      </c>
      <c r="Y82" s="115">
        <f t="shared" si="24"/>
        <v>5.848404968809074E-2</v>
      </c>
      <c r="Z82" s="157">
        <f t="shared" si="25"/>
        <v>7.7610686170548832E-3</v>
      </c>
      <c r="AA82" s="158"/>
      <c r="AE82" s="117">
        <f t="shared" si="27"/>
        <v>0.43602769686264531</v>
      </c>
      <c r="AF82" s="85">
        <f>IF(J82&gt;0,J82/630,Tabla13[[#This Row],[Cargabilidad Antes]]-0.02)</f>
        <v>0.40573455652716134</v>
      </c>
      <c r="AG82" s="119">
        <f t="shared" si="26"/>
        <v>3.029314033548397E-2</v>
      </c>
      <c r="AJ82" s="15">
        <f t="shared" si="18"/>
        <v>28.169749958983203</v>
      </c>
      <c r="AK82" s="47">
        <f t="shared" si="18"/>
        <v>27.749111390659415</v>
      </c>
      <c r="AL82" s="15">
        <f t="shared" si="29"/>
        <v>0.42063856832378832</v>
      </c>
      <c r="AM82" s="84">
        <f t="shared" si="28"/>
        <v>1.493227909144601E-2</v>
      </c>
    </row>
    <row r="83" spans="2:39" x14ac:dyDescent="0.25">
      <c r="B83" s="16" t="s">
        <v>98</v>
      </c>
      <c r="C83" s="8">
        <v>329.72</v>
      </c>
      <c r="D83" s="14">
        <v>217.51</v>
      </c>
      <c r="E83" s="8">
        <v>115.17</v>
      </c>
      <c r="F83" s="15">
        <f t="shared" si="19"/>
        <v>246.1193389394665</v>
      </c>
      <c r="G83" s="8">
        <v>0.88</v>
      </c>
      <c r="H83" s="8">
        <v>439.7</v>
      </c>
      <c r="I83" s="75">
        <f>'Datos y Cálculos'!R83</f>
        <v>55.17</v>
      </c>
      <c r="J83" s="47">
        <f>'Datos y Cálculos'!S83</f>
        <v>224.39770275116453</v>
      </c>
      <c r="K83" s="6">
        <f>'Datos y Cálculos'!T83</f>
        <v>0.96930582324720882</v>
      </c>
      <c r="L83" s="73">
        <f t="shared" si="30"/>
        <v>308.90666649885594</v>
      </c>
      <c r="M83" s="75">
        <f t="shared" si="31"/>
        <v>281.64363932373584</v>
      </c>
      <c r="O83" s="15">
        <f t="shared" si="20"/>
        <v>310.22593145117463</v>
      </c>
      <c r="P83" s="47">
        <f t="shared" si="21"/>
        <v>281.64363932373584</v>
      </c>
      <c r="Q83" s="106">
        <f t="shared" si="22"/>
        <v>9.2133794211646247E-2</v>
      </c>
      <c r="S83" s="6">
        <f t="shared" si="17"/>
        <v>0.21425923384455095</v>
      </c>
      <c r="T83" s="73">
        <f t="shared" si="17"/>
        <v>0.19451871768557211</v>
      </c>
      <c r="U83" s="110">
        <f t="shared" si="23"/>
        <v>9.2133794211646247E-2</v>
      </c>
      <c r="Y83" s="115">
        <f t="shared" si="24"/>
        <v>4.6948277674858221E-2</v>
      </c>
      <c r="Z83" s="157">
        <f t="shared" si="25"/>
        <v>8.252519066082098E-3</v>
      </c>
      <c r="AA83" s="158"/>
      <c r="AE83" s="117">
        <f t="shared" si="27"/>
        <v>0.39066561736423255</v>
      </c>
      <c r="AF83" s="85">
        <f>IF(J83&gt;0,J83/630,Tabla13[[#This Row],[Cargabilidad Antes]]-0.02)</f>
        <v>0.35618682976375321</v>
      </c>
      <c r="AG83" s="119">
        <f t="shared" si="26"/>
        <v>3.4478787600479344E-2</v>
      </c>
      <c r="AJ83" s="15">
        <f t="shared" si="18"/>
        <v>27.570516253866156</v>
      </c>
      <c r="AK83" s="47">
        <f t="shared" si="18"/>
        <v>27.118673599666629</v>
      </c>
      <c r="AL83" s="15">
        <f t="shared" si="29"/>
        <v>0.45184265419952752</v>
      </c>
      <c r="AM83" s="84">
        <f t="shared" si="28"/>
        <v>1.6388617827791552E-2</v>
      </c>
    </row>
    <row r="84" spans="2:39" x14ac:dyDescent="0.25">
      <c r="B84" s="16" t="s">
        <v>99</v>
      </c>
      <c r="C84" s="8">
        <v>297.24</v>
      </c>
      <c r="D84" s="14">
        <v>235.67</v>
      </c>
      <c r="E84" s="8">
        <v>115.31</v>
      </c>
      <c r="F84" s="15">
        <f t="shared" si="19"/>
        <v>262.36757612174563</v>
      </c>
      <c r="G84" s="8">
        <v>0.89</v>
      </c>
      <c r="H84" s="8">
        <v>439.87</v>
      </c>
      <c r="I84" s="75">
        <f>'Datos y Cálculos'!R84</f>
        <v>55.31</v>
      </c>
      <c r="J84" s="47">
        <f>'Datos y Cálculos'!S84</f>
        <v>242.07342894254214</v>
      </c>
      <c r="K84" s="6">
        <f>'Datos y Cálculos'!T84</f>
        <v>0.97354757616102494</v>
      </c>
      <c r="L84" s="73">
        <f t="shared" si="30"/>
        <v>329.29997978373797</v>
      </c>
      <c r="M84" s="75">
        <f t="shared" si="31"/>
        <v>303.82860731224446</v>
      </c>
      <c r="O84" s="15">
        <f t="shared" si="20"/>
        <v>332.35011709799488</v>
      </c>
      <c r="P84" s="47">
        <f t="shared" si="21"/>
        <v>303.82860731224446</v>
      </c>
      <c r="Q84" s="106">
        <f t="shared" si="22"/>
        <v>8.5817661310890192E-2</v>
      </c>
      <c r="S84" s="6">
        <f t="shared" si="17"/>
        <v>0.22953942349197373</v>
      </c>
      <c r="T84" s="73">
        <f t="shared" si="17"/>
        <v>0.2098408869892425</v>
      </c>
      <c r="U84" s="110">
        <f t="shared" si="23"/>
        <v>8.5817661310890414E-2</v>
      </c>
      <c r="Y84" s="115">
        <f t="shared" si="24"/>
        <v>5.3351730529300569E-2</v>
      </c>
      <c r="Z84" s="157">
        <f t="shared" si="25"/>
        <v>8.764123539578202E-3</v>
      </c>
      <c r="AA84" s="158"/>
      <c r="AE84" s="117">
        <f t="shared" si="27"/>
        <v>0.41645647003451686</v>
      </c>
      <c r="AF84" s="85">
        <f>IF(J84&gt;0,J84/630,Tabla13[[#This Row],[Cargabilidad Antes]]-0.02)</f>
        <v>0.38424353800403516</v>
      </c>
      <c r="AG84" s="119">
        <f t="shared" si="26"/>
        <v>3.22129320304817E-2</v>
      </c>
      <c r="AJ84" s="15">
        <f t="shared" si="18"/>
        <v>27.950229709803711</v>
      </c>
      <c r="AK84" s="47">
        <f t="shared" si="18"/>
        <v>27.465593552919284</v>
      </c>
      <c r="AL84" s="15">
        <f t="shared" si="29"/>
        <v>0.48463615688442729</v>
      </c>
      <c r="AM84" s="84">
        <f t="shared" si="28"/>
        <v>1.7339254879699229E-2</v>
      </c>
    </row>
    <row r="85" spans="2:39" x14ac:dyDescent="0.25">
      <c r="B85" s="16" t="s">
        <v>100</v>
      </c>
      <c r="C85" s="8">
        <v>342.58</v>
      </c>
      <c r="D85" s="14">
        <v>228.2</v>
      </c>
      <c r="E85" s="8">
        <v>111.99</v>
      </c>
      <c r="F85" s="15">
        <f t="shared" si="19"/>
        <v>254.19874134228124</v>
      </c>
      <c r="G85" s="8">
        <v>0.89</v>
      </c>
      <c r="H85" s="8">
        <v>438.87</v>
      </c>
      <c r="I85" s="75">
        <f>'Datos y Cálculos'!R85</f>
        <v>51.989999999999995</v>
      </c>
      <c r="J85" s="47">
        <f>'Datos y Cálculos'!S85</f>
        <v>234.04743130399871</v>
      </c>
      <c r="K85" s="6">
        <f>'Datos y Cálculos'!T85</f>
        <v>0.97501604152876331</v>
      </c>
      <c r="L85" s="73">
        <f t="shared" si="30"/>
        <v>319.0471994383264</v>
      </c>
      <c r="M85" s="75">
        <f t="shared" si="31"/>
        <v>293.75510318805243</v>
      </c>
      <c r="O85" s="15">
        <f t="shared" si="20"/>
        <v>321.81566054976207</v>
      </c>
      <c r="P85" s="47">
        <f t="shared" si="21"/>
        <v>293.75510318805243</v>
      </c>
      <c r="Q85" s="106">
        <f t="shared" si="22"/>
        <v>8.7194505431380853E-2</v>
      </c>
      <c r="S85" s="6">
        <f t="shared" ref="S85:T148" si="32">(SQRT(3)*(O85)*((($W$3)*($W$5))/(($W$4)*($W$6))))</f>
        <v>0.22226374354338013</v>
      </c>
      <c r="T85" s="73">
        <f t="shared" si="32"/>
        <v>0.20288356634978783</v>
      </c>
      <c r="U85" s="110">
        <f t="shared" si="23"/>
        <v>8.7194505431380853E-2</v>
      </c>
      <c r="Y85" s="115">
        <f t="shared" si="24"/>
        <v>5.0081228810964086E-2</v>
      </c>
      <c r="Z85" s="157">
        <f t="shared" si="25"/>
        <v>8.3528542932178422E-3</v>
      </c>
      <c r="AA85" s="158"/>
      <c r="AE85" s="117">
        <f t="shared" si="27"/>
        <v>0.40349006562266865</v>
      </c>
      <c r="AF85" s="85">
        <f>IF(J85&gt;0,J85/630,Tabla13[[#This Row],[Cargabilidad Antes]]-0.02)</f>
        <v>0.37150385921269635</v>
      </c>
      <c r="AG85" s="119">
        <f t="shared" si="26"/>
        <v>3.1986206409972295E-2</v>
      </c>
      <c r="AJ85" s="15">
        <f t="shared" ref="AJ85:AK148" si="33">$AO$4+($AO$5-$AO$4)*((O85/($AO$6*$AO$7))^2)</f>
        <v>27.766167718351486</v>
      </c>
      <c r="AK85" s="47">
        <f t="shared" si="33"/>
        <v>27.304809312206821</v>
      </c>
      <c r="AL85" s="15">
        <f t="shared" si="29"/>
        <v>0.46135840614466517</v>
      </c>
      <c r="AM85" s="84">
        <f t="shared" si="28"/>
        <v>1.6615847416341145E-2</v>
      </c>
    </row>
    <row r="86" spans="2:39" x14ac:dyDescent="0.25">
      <c r="B86" s="16" t="s">
        <v>101</v>
      </c>
      <c r="C86" s="8">
        <v>390.34</v>
      </c>
      <c r="D86" s="14">
        <v>220.23</v>
      </c>
      <c r="E86" s="8">
        <v>114.48</v>
      </c>
      <c r="F86" s="15">
        <f t="shared" si="19"/>
        <v>248.20741991326528</v>
      </c>
      <c r="G86" s="8">
        <v>0.88</v>
      </c>
      <c r="H86" s="8">
        <v>437.88</v>
      </c>
      <c r="I86" s="75">
        <f>'Datos y Cálculos'!R86</f>
        <v>54.480000000000004</v>
      </c>
      <c r="J86" s="47">
        <f>'Datos y Cálculos'!S86</f>
        <v>226.86851544451906</v>
      </c>
      <c r="K86" s="6">
        <f>'Datos y Cálculos'!T86</f>
        <v>0.97073848951005048</v>
      </c>
      <c r="L86" s="73">
        <f t="shared" si="30"/>
        <v>311.52743630823085</v>
      </c>
      <c r="M86" s="75">
        <f t="shared" si="31"/>
        <v>284.74477926639969</v>
      </c>
      <c r="O86" s="15">
        <f t="shared" si="20"/>
        <v>314.10536013742905</v>
      </c>
      <c r="P86" s="47">
        <f t="shared" si="21"/>
        <v>284.74477926639969</v>
      </c>
      <c r="Q86" s="106">
        <f t="shared" si="22"/>
        <v>9.3473670293889199E-2</v>
      </c>
      <c r="S86" s="6">
        <f t="shared" si="32"/>
        <v>0.21693858245407319</v>
      </c>
      <c r="T86" s="73">
        <f t="shared" si="32"/>
        <v>0.19666053692373744</v>
      </c>
      <c r="U86" s="110">
        <f t="shared" si="23"/>
        <v>9.3473670293889199E-2</v>
      </c>
      <c r="Y86" s="115">
        <f t="shared" si="24"/>
        <v>4.774827703780718E-2</v>
      </c>
      <c r="Z86" s="157">
        <f t="shared" si="25"/>
        <v>8.5092210978761334E-3</v>
      </c>
      <c r="AA86" s="158"/>
      <c r="AE86" s="117">
        <f t="shared" si="27"/>
        <v>0.39398003160835759</v>
      </c>
      <c r="AF86" s="85">
        <f>IF(J86&gt;0,J86/630,Tabla13[[#This Row],[Cargabilidad Antes]]-0.02)</f>
        <v>0.36010875467383979</v>
      </c>
      <c r="AG86" s="119">
        <f t="shared" si="26"/>
        <v>3.3871276934517802E-2</v>
      </c>
      <c r="AJ86" s="15">
        <f t="shared" si="33"/>
        <v>27.635207726150213</v>
      </c>
      <c r="AK86" s="47">
        <f t="shared" si="33"/>
        <v>27.16558732156706</v>
      </c>
      <c r="AL86" s="15">
        <f t="shared" si="29"/>
        <v>0.46962040458315357</v>
      </c>
      <c r="AM86" s="84">
        <f t="shared" si="28"/>
        <v>1.6993554354171492E-2</v>
      </c>
    </row>
    <row r="87" spans="2:39" x14ac:dyDescent="0.25">
      <c r="B87" s="16" t="s">
        <v>102</v>
      </c>
      <c r="C87" s="8">
        <v>360.86</v>
      </c>
      <c r="D87" s="14">
        <v>245.56</v>
      </c>
      <c r="E87" s="8">
        <v>112.87</v>
      </c>
      <c r="F87" s="15">
        <f t="shared" si="19"/>
        <v>270.25793327856263</v>
      </c>
      <c r="G87" s="8">
        <v>0.91</v>
      </c>
      <c r="H87" s="8">
        <v>437.34</v>
      </c>
      <c r="I87" s="75">
        <f>'Datos y Cálculos'!R87</f>
        <v>52.870000000000005</v>
      </c>
      <c r="J87" s="47">
        <f>'Datos y Cálculos'!S87</f>
        <v>251.18708266947169</v>
      </c>
      <c r="K87" s="6">
        <f>'Datos y Cálculos'!T87</f>
        <v>0.97759804123018468</v>
      </c>
      <c r="L87" s="73">
        <f t="shared" si="30"/>
        <v>339.20324028045667</v>
      </c>
      <c r="M87" s="75">
        <f t="shared" si="31"/>
        <v>315.26723868733973</v>
      </c>
      <c r="O87" s="15">
        <f t="shared" si="20"/>
        <v>338.68641209317849</v>
      </c>
      <c r="P87" s="47">
        <f t="shared" si="21"/>
        <v>315.26723868733973</v>
      </c>
      <c r="Q87" s="106">
        <f t="shared" si="22"/>
        <v>6.9147071065241761E-2</v>
      </c>
      <c r="S87" s="6">
        <f t="shared" si="32"/>
        <v>0.23391562023584508</v>
      </c>
      <c r="T87" s="73">
        <f t="shared" si="32"/>
        <v>0.217741040220127</v>
      </c>
      <c r="U87" s="110">
        <f t="shared" si="23"/>
        <v>6.9147071065241761E-2</v>
      </c>
      <c r="Y87" s="115">
        <f t="shared" si="24"/>
        <v>5.6608948402646506E-2</v>
      </c>
      <c r="Z87" s="157">
        <f t="shared" si="25"/>
        <v>7.558020604170556E-3</v>
      </c>
      <c r="AA87" s="158"/>
      <c r="AE87" s="117">
        <f t="shared" si="27"/>
        <v>0.42898084647390894</v>
      </c>
      <c r="AF87" s="85">
        <f>IF(J87&gt;0,J87/630,Tabla13[[#This Row],[Cargabilidad Antes]]-0.02)</f>
        <v>0.39870965503090744</v>
      </c>
      <c r="AG87" s="119">
        <f t="shared" si="26"/>
        <v>3.0271191443001499E-2</v>
      </c>
      <c r="AJ87" s="15">
        <f t="shared" si="33"/>
        <v>28.063795025014699</v>
      </c>
      <c r="AK87" s="47">
        <f t="shared" si="33"/>
        <v>27.654739096942841</v>
      </c>
      <c r="AL87" s="15">
        <f t="shared" si="29"/>
        <v>0.40905592807185798</v>
      </c>
      <c r="AM87" s="84">
        <f t="shared" si="28"/>
        <v>1.4575930579141083E-2</v>
      </c>
    </row>
    <row r="88" spans="2:39" x14ac:dyDescent="0.25">
      <c r="B88" s="16" t="s">
        <v>103</v>
      </c>
      <c r="C88" s="8">
        <v>379.2</v>
      </c>
      <c r="D88" s="14">
        <v>221.63</v>
      </c>
      <c r="E88" s="8">
        <v>115.01</v>
      </c>
      <c r="F88" s="15">
        <f t="shared" si="19"/>
        <v>249.69412688327293</v>
      </c>
      <c r="G88" s="8">
        <v>0.88</v>
      </c>
      <c r="H88" s="8">
        <v>436.32</v>
      </c>
      <c r="I88" s="75">
        <f>'Datos y Cálculos'!R88</f>
        <v>55.010000000000005</v>
      </c>
      <c r="J88" s="47">
        <f>'Datos y Cálculos'!S88</f>
        <v>228.35489265614609</v>
      </c>
      <c r="K88" s="6">
        <f>'Datos y Cálculos'!T88</f>
        <v>0.97055069598936794</v>
      </c>
      <c r="L88" s="73">
        <f t="shared" si="30"/>
        <v>313.39341602418739</v>
      </c>
      <c r="M88" s="75">
        <f t="shared" si="31"/>
        <v>286.61034509955226</v>
      </c>
      <c r="O88" s="15">
        <f t="shared" si="20"/>
        <v>316.10212490241292</v>
      </c>
      <c r="P88" s="47">
        <f t="shared" si="21"/>
        <v>286.61034509955226</v>
      </c>
      <c r="Q88" s="106">
        <f t="shared" si="22"/>
        <v>9.3298264957773935E-2</v>
      </c>
      <c r="S88" s="6">
        <f t="shared" si="32"/>
        <v>0.21831765894426844</v>
      </c>
      <c r="T88" s="73">
        <f t="shared" si="32"/>
        <v>0.19794900015512518</v>
      </c>
      <c r="U88" s="110">
        <f t="shared" si="23"/>
        <v>9.3298264957773824E-2</v>
      </c>
      <c r="Y88" s="115">
        <f t="shared" si="24"/>
        <v>4.8321993137996226E-2</v>
      </c>
      <c r="Z88" s="157">
        <f t="shared" si="25"/>
        <v>8.5960942478348814E-3</v>
      </c>
      <c r="AA88" s="158"/>
      <c r="AE88" s="117">
        <f t="shared" si="27"/>
        <v>0.39633988394170305</v>
      </c>
      <c r="AF88" s="85">
        <f>IF(J88&gt;0,J88/630,Tabla13[[#This Row],[Cargabilidad Antes]]-0.02)</f>
        <v>0.36246808358118426</v>
      </c>
      <c r="AG88" s="119">
        <f t="shared" si="26"/>
        <v>3.3871800360518789E-2</v>
      </c>
      <c r="AJ88" s="15">
        <f t="shared" si="33"/>
        <v>27.668818198926832</v>
      </c>
      <c r="AK88" s="47">
        <f t="shared" si="33"/>
        <v>27.194056888837725</v>
      </c>
      <c r="AL88" s="15">
        <f t="shared" si="29"/>
        <v>0.47476131008910727</v>
      </c>
      <c r="AM88" s="84">
        <f t="shared" si="28"/>
        <v>1.7158712984261859E-2</v>
      </c>
    </row>
    <row r="89" spans="2:39" x14ac:dyDescent="0.25">
      <c r="B89" s="16" t="s">
        <v>104</v>
      </c>
      <c r="C89" s="8">
        <v>381.86</v>
      </c>
      <c r="D89" s="14">
        <v>241.92</v>
      </c>
      <c r="E89" s="8">
        <v>113.62</v>
      </c>
      <c r="F89" s="15">
        <f t="shared" si="19"/>
        <v>267.27287703768224</v>
      </c>
      <c r="G89" s="8">
        <v>0.9</v>
      </c>
      <c r="H89" s="8">
        <v>436.82</v>
      </c>
      <c r="I89" s="75">
        <f>'Datos y Cálculos'!R89</f>
        <v>53.620000000000005</v>
      </c>
      <c r="J89" s="47">
        <f>'Datos y Cálculos'!S89</f>
        <v>247.79102243624567</v>
      </c>
      <c r="K89" s="6">
        <f>'Datos y Cálculos'!T89</f>
        <v>0.97630655712009806</v>
      </c>
      <c r="L89" s="73">
        <f t="shared" si="30"/>
        <v>335.45666848867739</v>
      </c>
      <c r="M89" s="75">
        <f t="shared" si="31"/>
        <v>311.00481197030228</v>
      </c>
      <c r="O89" s="15">
        <f t="shared" si="20"/>
        <v>337.37337469167693</v>
      </c>
      <c r="P89" s="47">
        <f t="shared" si="21"/>
        <v>311.00481197030228</v>
      </c>
      <c r="Q89" s="106">
        <f t="shared" si="22"/>
        <v>7.8158398674681107E-2</v>
      </c>
      <c r="S89" s="6">
        <f t="shared" si="32"/>
        <v>0.23300876378339136</v>
      </c>
      <c r="T89" s="73">
        <f t="shared" si="32"/>
        <v>0.21479717192891448</v>
      </c>
      <c r="U89" s="110">
        <f t="shared" si="23"/>
        <v>7.8158398674680996E-2</v>
      </c>
      <c r="Y89" s="115">
        <f t="shared" si="24"/>
        <v>5.5365338805293013E-2</v>
      </c>
      <c r="Z89" s="157">
        <f t="shared" si="25"/>
        <v>8.3163202475690177E-3</v>
      </c>
      <c r="AA89" s="158"/>
      <c r="AE89" s="117">
        <f t="shared" si="27"/>
        <v>0.424242661964575</v>
      </c>
      <c r="AF89" s="85">
        <f>IF(J89&gt;0,J89/630,Tabla13[[#This Row],[Cargabilidad Antes]]-0.02)</f>
        <v>0.39331908323213599</v>
      </c>
      <c r="AG89" s="119">
        <f t="shared" si="26"/>
        <v>3.0923578732439005E-2</v>
      </c>
      <c r="AJ89" s="15">
        <f t="shared" si="33"/>
        <v>28.040085308516311</v>
      </c>
      <c r="AK89" s="47">
        <f t="shared" si="33"/>
        <v>27.583439985808845</v>
      </c>
      <c r="AL89" s="15">
        <f t="shared" si="29"/>
        <v>0.45664532270746605</v>
      </c>
      <c r="AM89" s="84">
        <f t="shared" si="28"/>
        <v>1.6285446983600127E-2</v>
      </c>
    </row>
    <row r="90" spans="2:39" x14ac:dyDescent="0.25">
      <c r="B90" s="16" t="s">
        <v>105</v>
      </c>
      <c r="C90" s="8">
        <v>316.36</v>
      </c>
      <c r="D90" s="14">
        <v>199.7</v>
      </c>
      <c r="E90" s="8">
        <v>102.05</v>
      </c>
      <c r="F90" s="15">
        <f t="shared" si="19"/>
        <v>224.2638903167427</v>
      </c>
      <c r="G90" s="8">
        <v>0.89</v>
      </c>
      <c r="H90" s="8">
        <v>435.5</v>
      </c>
      <c r="I90" s="75">
        <f>'Datos y Cálculos'!R90</f>
        <v>42.05</v>
      </c>
      <c r="J90" s="47">
        <f>'Datos y Cálculos'!S90</f>
        <v>204.07913293622158</v>
      </c>
      <c r="K90" s="6">
        <f>'Datos y Cálculos'!T90</f>
        <v>0.97854198578161267</v>
      </c>
      <c r="L90" s="73">
        <f t="shared" si="30"/>
        <v>281.47569009540024</v>
      </c>
      <c r="M90" s="75">
        <f t="shared" si="31"/>
        <v>256.14161377546293</v>
      </c>
      <c r="O90" s="15">
        <f t="shared" si="20"/>
        <v>281.62395885971733</v>
      </c>
      <c r="P90" s="47">
        <f t="shared" si="21"/>
        <v>256.14161377546293</v>
      </c>
      <c r="Q90" s="106">
        <f t="shared" si="22"/>
        <v>9.0483583809528367E-2</v>
      </c>
      <c r="S90" s="6">
        <f t="shared" si="32"/>
        <v>0.19450512526561359</v>
      </c>
      <c r="T90" s="73">
        <f t="shared" si="32"/>
        <v>0.17690560446225961</v>
      </c>
      <c r="U90" s="110">
        <f t="shared" si="23"/>
        <v>9.0483583809528478E-2</v>
      </c>
      <c r="Y90" s="115">
        <f t="shared" si="24"/>
        <v>3.8980453544423442E-2</v>
      </c>
      <c r="Z90" s="157">
        <f t="shared" si="25"/>
        <v>6.7350384241029668E-3</v>
      </c>
      <c r="AA90" s="158"/>
      <c r="AE90" s="117">
        <f t="shared" si="27"/>
        <v>0.35597442907419474</v>
      </c>
      <c r="AF90" s="85">
        <f>IF(J90&gt;0,J90/630,Tabla13[[#This Row],[Cargabilidad Antes]]-0.02)</f>
        <v>0.32393513164479615</v>
      </c>
      <c r="AG90" s="119">
        <f t="shared" si="26"/>
        <v>3.2039297429398594E-2</v>
      </c>
      <c r="AJ90" s="15">
        <f t="shared" si="33"/>
        <v>27.118377516127666</v>
      </c>
      <c r="AK90" s="47">
        <f t="shared" si="33"/>
        <v>26.752364484708824</v>
      </c>
      <c r="AL90" s="15">
        <f t="shared" si="29"/>
        <v>0.36601303141884145</v>
      </c>
      <c r="AM90" s="84">
        <f t="shared" si="28"/>
        <v>1.3496863195490483E-2</v>
      </c>
    </row>
    <row r="91" spans="2:39" x14ac:dyDescent="0.25">
      <c r="B91" s="16" t="s">
        <v>106</v>
      </c>
      <c r="C91" s="8">
        <v>361.68</v>
      </c>
      <c r="D91" s="14">
        <v>205.12</v>
      </c>
      <c r="E91" s="8">
        <v>105.65</v>
      </c>
      <c r="F91" s="15">
        <f t="shared" si="19"/>
        <v>230.72957526073679</v>
      </c>
      <c r="G91" s="8">
        <v>0.89</v>
      </c>
      <c r="H91" s="8">
        <v>435.68</v>
      </c>
      <c r="I91" s="75">
        <f>'Datos y Cálculos'!R91</f>
        <v>45.650000000000006</v>
      </c>
      <c r="J91" s="47">
        <f>'Datos y Cálculos'!S91</f>
        <v>210.13837560045999</v>
      </c>
      <c r="K91" s="6">
        <f>'Datos y Cálculos'!T91</f>
        <v>0.97611870946408419</v>
      </c>
      <c r="L91" s="73">
        <f t="shared" si="30"/>
        <v>289.59083127564003</v>
      </c>
      <c r="M91" s="75">
        <f t="shared" si="31"/>
        <v>263.74662547825278</v>
      </c>
      <c r="O91" s="15">
        <f t="shared" si="20"/>
        <v>289.26743335656096</v>
      </c>
      <c r="P91" s="47">
        <f t="shared" si="21"/>
        <v>263.74662547825278</v>
      </c>
      <c r="Q91" s="106">
        <f t="shared" si="22"/>
        <v>8.822565188957987E-2</v>
      </c>
      <c r="S91" s="6">
        <f t="shared" si="32"/>
        <v>0.19978413267142042</v>
      </c>
      <c r="T91" s="73">
        <f t="shared" si="32"/>
        <v>0.18215804732929006</v>
      </c>
      <c r="U91" s="110">
        <f t="shared" si="23"/>
        <v>8.8225651889579759E-2</v>
      </c>
      <c r="Y91" s="115">
        <f t="shared" si="24"/>
        <v>4.1260521982986777E-2</v>
      </c>
      <c r="Z91" s="157">
        <f t="shared" si="25"/>
        <v>6.9593106647391038E-3</v>
      </c>
      <c r="AA91" s="158"/>
      <c r="AE91" s="117">
        <f t="shared" si="27"/>
        <v>0.36623742104878854</v>
      </c>
      <c r="AF91" s="85">
        <f>IF(J91&gt;0,J91/630,Tabla13[[#This Row],[Cargabilidad Antes]]-0.02)</f>
        <v>0.33355297714358728</v>
      </c>
      <c r="AG91" s="119">
        <f t="shared" si="26"/>
        <v>3.2684443905201255E-2</v>
      </c>
      <c r="AJ91" s="15">
        <f t="shared" si="33"/>
        <v>27.23492649574499</v>
      </c>
      <c r="AK91" s="47">
        <f t="shared" si="33"/>
        <v>26.85796694581105</v>
      </c>
      <c r="AL91" s="15">
        <f t="shared" si="29"/>
        <v>0.37695954993393954</v>
      </c>
      <c r="AM91" s="84">
        <f t="shared" si="28"/>
        <v>1.3841034232012106E-2</v>
      </c>
    </row>
    <row r="92" spans="2:39" x14ac:dyDescent="0.25">
      <c r="B92" s="16" t="s">
        <v>107</v>
      </c>
      <c r="C92" s="8">
        <v>347.66</v>
      </c>
      <c r="D92" s="14">
        <v>223.46</v>
      </c>
      <c r="E92" s="8">
        <v>103.28</v>
      </c>
      <c r="F92" s="15">
        <f t="shared" si="19"/>
        <v>246.17296764673412</v>
      </c>
      <c r="G92" s="8">
        <v>0.9</v>
      </c>
      <c r="H92" s="8">
        <v>435.02</v>
      </c>
      <c r="I92" s="75">
        <f>'Datos y Cálculos'!R92</f>
        <v>43.28</v>
      </c>
      <c r="J92" s="47">
        <f>'Datos y Cálculos'!S92</f>
        <v>227.61267539396835</v>
      </c>
      <c r="K92" s="6">
        <f>'Datos y Cálculos'!T92</f>
        <v>0.98175551784723503</v>
      </c>
      <c r="L92" s="73">
        <f t="shared" si="30"/>
        <v>308.97397638706735</v>
      </c>
      <c r="M92" s="75">
        <f t="shared" si="31"/>
        <v>285.67878132538812</v>
      </c>
      <c r="O92" s="15">
        <f t="shared" si="20"/>
        <v>311.62968877563713</v>
      </c>
      <c r="P92" s="47">
        <f t="shared" si="21"/>
        <v>285.67878132538812</v>
      </c>
      <c r="Q92" s="106">
        <f t="shared" si="22"/>
        <v>8.3274823885386651E-2</v>
      </c>
      <c r="S92" s="6">
        <f t="shared" si="32"/>
        <v>0.21522874650726126</v>
      </c>
      <c r="T92" s="73">
        <f t="shared" si="32"/>
        <v>0.19730561054679657</v>
      </c>
      <c r="U92" s="110">
        <f t="shared" si="23"/>
        <v>8.327482388538654E-2</v>
      </c>
      <c r="Y92" s="115">
        <f t="shared" si="24"/>
        <v>4.6968739697542533E-2</v>
      </c>
      <c r="Z92" s="157">
        <f t="shared" si="25"/>
        <v>7.4969131077887293E-3</v>
      </c>
      <c r="AA92" s="158"/>
      <c r="AE92" s="117">
        <f t="shared" si="27"/>
        <v>0.39075074229640339</v>
      </c>
      <c r="AF92" s="85">
        <f>IF(J92&gt;0,J92/630,Tabla13[[#This Row],[Cargabilidad Antes]]-0.02)</f>
        <v>0.36128996094280691</v>
      </c>
      <c r="AG92" s="119">
        <f t="shared" si="26"/>
        <v>2.9460781353596477E-2</v>
      </c>
      <c r="AJ92" s="15">
        <f t="shared" si="33"/>
        <v>27.593831808931636</v>
      </c>
      <c r="AK92" s="47">
        <f t="shared" si="33"/>
        <v>27.179817470607876</v>
      </c>
      <c r="AL92" s="15">
        <f t="shared" si="29"/>
        <v>0.41401433832376</v>
      </c>
      <c r="AM92" s="84">
        <f t="shared" si="28"/>
        <v>1.5003872647717964E-2</v>
      </c>
    </row>
    <row r="93" spans="2:39" x14ac:dyDescent="0.25">
      <c r="B93" s="16" t="s">
        <v>108</v>
      </c>
      <c r="C93" s="8">
        <v>343.82</v>
      </c>
      <c r="D93" s="14">
        <v>251.32</v>
      </c>
      <c r="E93" s="8">
        <v>113.85</v>
      </c>
      <c r="F93" s="15">
        <f t="shared" si="19"/>
        <v>275.90499252460074</v>
      </c>
      <c r="G93" s="8">
        <v>0.91</v>
      </c>
      <c r="H93" s="8">
        <v>435.67</v>
      </c>
      <c r="I93" s="75">
        <f>'Datos y Cálculos'!R93</f>
        <v>53.849999999999994</v>
      </c>
      <c r="J93" s="47">
        <f>'Datos y Cálculos'!S93</f>
        <v>257.02444416825415</v>
      </c>
      <c r="K93" s="6">
        <f>'Datos y Cálculos'!T93</f>
        <v>0.97780583015473854</v>
      </c>
      <c r="L93" s="73">
        <f t="shared" si="30"/>
        <v>346.29091674965201</v>
      </c>
      <c r="M93" s="75">
        <f t="shared" si="31"/>
        <v>322.59376528012064</v>
      </c>
      <c r="O93" s="15">
        <f t="shared" si="20"/>
        <v>346.63084006864966</v>
      </c>
      <c r="P93" s="47">
        <f t="shared" si="21"/>
        <v>322.59376528012064</v>
      </c>
      <c r="Q93" s="106">
        <f t="shared" si="22"/>
        <v>6.9344882249278594E-2</v>
      </c>
      <c r="S93" s="6">
        <f t="shared" si="32"/>
        <v>0.23940248280531268</v>
      </c>
      <c r="T93" s="73">
        <f t="shared" si="32"/>
        <v>0.22280114582499333</v>
      </c>
      <c r="U93" s="110">
        <f t="shared" si="23"/>
        <v>6.9344882249278594E-2</v>
      </c>
      <c r="Y93" s="115">
        <f t="shared" si="24"/>
        <v>5.8999360319470701E-2</v>
      </c>
      <c r="Z93" s="157">
        <f t="shared" si="25"/>
        <v>7.8988964153569891E-3</v>
      </c>
      <c r="AA93" s="158"/>
      <c r="AE93" s="117">
        <f t="shared" si="27"/>
        <v>0.43794443257873134</v>
      </c>
      <c r="AF93" s="85">
        <f>IF(J93&gt;0,J93/630,Tabla13[[#This Row],[Cargabilidad Antes]]-0.02)</f>
        <v>0.40797530820357802</v>
      </c>
      <c r="AG93" s="119">
        <f t="shared" si="26"/>
        <v>2.9969124375153311E-2</v>
      </c>
      <c r="AJ93" s="15">
        <f t="shared" si="33"/>
        <v>28.209213121973765</v>
      </c>
      <c r="AK93" s="47">
        <f t="shared" si="33"/>
        <v>27.779560293739465</v>
      </c>
      <c r="AL93" s="15">
        <f t="shared" si="29"/>
        <v>0.42965282823429973</v>
      </c>
      <c r="AM93" s="84">
        <f t="shared" si="28"/>
        <v>1.5230939848499991E-2</v>
      </c>
    </row>
    <row r="94" spans="2:39" x14ac:dyDescent="0.25">
      <c r="B94" s="16" t="s">
        <v>109</v>
      </c>
      <c r="C94" s="8">
        <v>377.7</v>
      </c>
      <c r="D94" s="14">
        <v>252.07</v>
      </c>
      <c r="E94" s="8">
        <v>114.09</v>
      </c>
      <c r="F94" s="15">
        <f t="shared" si="19"/>
        <v>276.6872114861834</v>
      </c>
      <c r="G94" s="8">
        <v>0.91</v>
      </c>
      <c r="H94" s="8">
        <v>434.03</v>
      </c>
      <c r="I94" s="75">
        <f>'Datos y Cálculos'!R94</f>
        <v>54.09</v>
      </c>
      <c r="J94" s="47">
        <f>'Datos y Cálculos'!S94</f>
        <v>257.80809335627924</v>
      </c>
      <c r="K94" s="6">
        <f>'Datos y Cálculos'!T94</f>
        <v>0.97774277261207054</v>
      </c>
      <c r="L94" s="73">
        <f t="shared" si="30"/>
        <v>347.27268702798892</v>
      </c>
      <c r="M94" s="75">
        <f t="shared" si="31"/>
        <v>323.57733064893915</v>
      </c>
      <c r="O94" s="15">
        <f t="shared" si="20"/>
        <v>347.66527079462247</v>
      </c>
      <c r="P94" s="47">
        <f t="shared" si="21"/>
        <v>323.57733064893915</v>
      </c>
      <c r="Q94" s="106">
        <f t="shared" si="22"/>
        <v>6.9284861529677721E-2</v>
      </c>
      <c r="S94" s="6">
        <f t="shared" si="32"/>
        <v>0.24011691803571214</v>
      </c>
      <c r="T94" s="73">
        <f t="shared" si="32"/>
        <v>0.22348045061867483</v>
      </c>
      <c r="U94" s="110">
        <f t="shared" si="23"/>
        <v>6.9284861529677833E-2</v>
      </c>
      <c r="Y94" s="115">
        <f t="shared" si="24"/>
        <v>5.9334373024574671E-2</v>
      </c>
      <c r="Z94" s="157">
        <f t="shared" si="25"/>
        <v>7.9371193861171793E-3</v>
      </c>
      <c r="AA94" s="158"/>
      <c r="AE94" s="117">
        <f t="shared" si="27"/>
        <v>0.43918604997806887</v>
      </c>
      <c r="AF94" s="85">
        <f>IF(J94&gt;0,J94/630,Tabla13[[#This Row],[Cargabilidad Antes]]-0.02)</f>
        <v>0.40921919580361787</v>
      </c>
      <c r="AG94" s="119">
        <f t="shared" si="26"/>
        <v>2.9966854174450996E-2</v>
      </c>
      <c r="AJ94" s="15">
        <f t="shared" si="33"/>
        <v>28.228395847134031</v>
      </c>
      <c r="AK94" s="47">
        <f t="shared" si="33"/>
        <v>27.796535494388166</v>
      </c>
      <c r="AL94" s="15">
        <f t="shared" si="29"/>
        <v>0.43186035274586487</v>
      </c>
      <c r="AM94" s="84">
        <f t="shared" si="28"/>
        <v>1.529879186491967E-2</v>
      </c>
    </row>
    <row r="95" spans="2:39" x14ac:dyDescent="0.25">
      <c r="B95" s="16" t="s">
        <v>110</v>
      </c>
      <c r="C95" s="8">
        <v>315.36</v>
      </c>
      <c r="D95" s="14">
        <v>216.43</v>
      </c>
      <c r="E95" s="8">
        <v>114.19</v>
      </c>
      <c r="F95" s="15">
        <f t="shared" si="19"/>
        <v>244.70656100726029</v>
      </c>
      <c r="G95" s="8">
        <v>0.88</v>
      </c>
      <c r="H95" s="8">
        <v>435.4</v>
      </c>
      <c r="I95" s="75">
        <f>'Datos y Cálculos'!R95</f>
        <v>54.19</v>
      </c>
      <c r="J95" s="47">
        <f>'Datos y Cálculos'!S95</f>
        <v>223.11096118299523</v>
      </c>
      <c r="K95" s="6">
        <f>'Datos y Cálculos'!T95</f>
        <v>0.97005543274265438</v>
      </c>
      <c r="L95" s="73">
        <f t="shared" si="30"/>
        <v>307.13347580436806</v>
      </c>
      <c r="M95" s="75">
        <f t="shared" si="31"/>
        <v>280.02863803947486</v>
      </c>
      <c r="O95" s="15">
        <f t="shared" si="20"/>
        <v>308.68557006104425</v>
      </c>
      <c r="P95" s="47">
        <f t="shared" si="21"/>
        <v>280.02863803947491</v>
      </c>
      <c r="Q95" s="106">
        <f t="shared" si="22"/>
        <v>9.2835347035827631E-2</v>
      </c>
      <c r="S95" s="6">
        <f t="shared" si="32"/>
        <v>0.21319537483782891</v>
      </c>
      <c r="T95" s="73">
        <f t="shared" si="32"/>
        <v>0.19340330822832572</v>
      </c>
      <c r="U95" s="110">
        <f t="shared" si="23"/>
        <v>9.2835347035827631E-2</v>
      </c>
      <c r="Y95" s="115">
        <f t="shared" si="24"/>
        <v>4.6410838204158797E-2</v>
      </c>
      <c r="Z95" s="157">
        <f t="shared" si="25"/>
        <v>8.2171452968269817E-3</v>
      </c>
      <c r="AA95" s="158"/>
      <c r="AE95" s="117">
        <f t="shared" si="27"/>
        <v>0.38842311270993696</v>
      </c>
      <c r="AF95" s="85">
        <f>IF(J95&gt;0,J95/630,Tabla13[[#This Row],[Cargabilidad Antes]]-0.02)</f>
        <v>0.35414438283015115</v>
      </c>
      <c r="AG95" s="119">
        <f t="shared" si="26"/>
        <v>3.4278729879785808E-2</v>
      </c>
      <c r="AJ95" s="15">
        <f t="shared" si="33"/>
        <v>27.545052915702776</v>
      </c>
      <c r="AK95" s="47">
        <f t="shared" si="33"/>
        <v>27.094445462666755</v>
      </c>
      <c r="AL95" s="15">
        <f t="shared" si="29"/>
        <v>0.4506074530360209</v>
      </c>
      <c r="AM95" s="84">
        <f t="shared" si="28"/>
        <v>1.6358924937085129E-2</v>
      </c>
    </row>
    <row r="96" spans="2:39" x14ac:dyDescent="0.25">
      <c r="B96" s="16" t="s">
        <v>111</v>
      </c>
      <c r="C96" s="8">
        <v>364.14</v>
      </c>
      <c r="D96" s="14">
        <v>262.18</v>
      </c>
      <c r="E96" s="8">
        <v>111.16</v>
      </c>
      <c r="F96" s="15">
        <f t="shared" si="19"/>
        <v>284.77165940451306</v>
      </c>
      <c r="G96" s="8">
        <v>0.92</v>
      </c>
      <c r="H96" s="8">
        <v>433.06</v>
      </c>
      <c r="I96" s="75">
        <f>'Datos y Cálculos'!R96</f>
        <v>51.16</v>
      </c>
      <c r="J96" s="47">
        <f>'Datos y Cálculos'!S96</f>
        <v>267.12487342065322</v>
      </c>
      <c r="K96" s="6">
        <f>'Datos y Cálculos'!T96</f>
        <v>0.98148853247048129</v>
      </c>
      <c r="L96" s="73">
        <f t="shared" si="30"/>
        <v>357.41955264080877</v>
      </c>
      <c r="M96" s="75">
        <f t="shared" si="31"/>
        <v>335.27090777534534</v>
      </c>
      <c r="O96" s="15">
        <f t="shared" si="20"/>
        <v>357.67886005703235</v>
      </c>
      <c r="P96" s="47">
        <f t="shared" si="21"/>
        <v>335.27090777534539</v>
      </c>
      <c r="Q96" s="106">
        <f t="shared" si="22"/>
        <v>6.2648243393847669E-2</v>
      </c>
      <c r="S96" s="6">
        <f t="shared" si="32"/>
        <v>0.24703285814865411</v>
      </c>
      <c r="T96" s="73">
        <f t="shared" si="32"/>
        <v>0.23155668352507935</v>
      </c>
      <c r="U96" s="110">
        <f t="shared" si="23"/>
        <v>6.264824339384778E-2</v>
      </c>
      <c r="Y96" s="115">
        <f t="shared" si="24"/>
        <v>6.28523784120983E-2</v>
      </c>
      <c r="Z96" s="157">
        <f t="shared" si="25"/>
        <v>7.6284990356281709E-3</v>
      </c>
      <c r="AA96" s="158"/>
      <c r="AE96" s="117">
        <f t="shared" si="27"/>
        <v>0.45201850699129059</v>
      </c>
      <c r="AF96" s="85">
        <f>IF(J96&gt;0,J96/630,Tabla13[[#This Row],[Cargabilidad Antes]]-0.02)</f>
        <v>0.42400773558833843</v>
      </c>
      <c r="AG96" s="119">
        <f t="shared" si="26"/>
        <v>2.8010771402952162E-2</v>
      </c>
      <c r="AJ96" s="15">
        <f t="shared" si="33"/>
        <v>28.417045056936381</v>
      </c>
      <c r="AK96" s="47">
        <f t="shared" si="33"/>
        <v>28.002312542748509</v>
      </c>
      <c r="AL96" s="15">
        <f t="shared" si="29"/>
        <v>0.41473251418787171</v>
      </c>
      <c r="AM96" s="84">
        <f t="shared" si="28"/>
        <v>1.459449824416692E-2</v>
      </c>
    </row>
    <row r="97" spans="2:39" x14ac:dyDescent="0.25">
      <c r="B97" s="16" t="s">
        <v>112</v>
      </c>
      <c r="C97" s="8">
        <v>278.66000000000003</v>
      </c>
      <c r="D97" s="14">
        <v>250.99</v>
      </c>
      <c r="E97" s="8">
        <v>111.57</v>
      </c>
      <c r="F97" s="15">
        <f t="shared" si="19"/>
        <v>274.6704297881372</v>
      </c>
      <c r="G97" s="8">
        <v>0.91</v>
      </c>
      <c r="H97" s="8">
        <v>435.18</v>
      </c>
      <c r="I97" s="75">
        <f>'Datos y Cálculos'!R97</f>
        <v>51.569999999999993</v>
      </c>
      <c r="J97" s="47">
        <f>'Datos y Cálculos'!S97</f>
        <v>256.23318481414543</v>
      </c>
      <c r="K97" s="6">
        <f>'Datos y Cálculos'!T97</f>
        <v>0.97953744821168076</v>
      </c>
      <c r="L97" s="73">
        <f t="shared" si="30"/>
        <v>344.74140560132872</v>
      </c>
      <c r="M97" s="75">
        <f t="shared" si="31"/>
        <v>321.60064832122174</v>
      </c>
      <c r="O97" s="15">
        <f t="shared" si="20"/>
        <v>346.17569054922166</v>
      </c>
      <c r="P97" s="47">
        <f t="shared" si="21"/>
        <v>321.60064832122174</v>
      </c>
      <c r="Q97" s="106">
        <f t="shared" si="22"/>
        <v>7.0990086533836649E-2</v>
      </c>
      <c r="S97" s="6">
        <f t="shared" si="32"/>
        <v>0.23908813130393697</v>
      </c>
      <c r="T97" s="73">
        <f t="shared" si="32"/>
        <v>0.22211524417345715</v>
      </c>
      <c r="U97" s="110">
        <f t="shared" si="23"/>
        <v>7.099008653383676E-2</v>
      </c>
      <c r="Y97" s="115">
        <f t="shared" si="24"/>
        <v>5.8472545274102082E-2</v>
      </c>
      <c r="Z97" s="157">
        <f t="shared" si="25"/>
        <v>8.0072643037661963E-3</v>
      </c>
      <c r="AA97" s="158"/>
      <c r="AE97" s="117">
        <f t="shared" si="27"/>
        <v>0.43598480918751936</v>
      </c>
      <c r="AF97" s="85">
        <f>IF(J97&gt;0,J97/630,Tabla13[[#This Row],[Cargabilidad Antes]]-0.02)</f>
        <v>0.40671934097483403</v>
      </c>
      <c r="AG97" s="119">
        <f t="shared" si="26"/>
        <v>2.926546821268533E-2</v>
      </c>
      <c r="AJ97" s="15">
        <f t="shared" si="33"/>
        <v>28.200790831389703</v>
      </c>
      <c r="AK97" s="47">
        <f t="shared" si="33"/>
        <v>27.762472676298881</v>
      </c>
      <c r="AL97" s="15">
        <f t="shared" si="29"/>
        <v>0.43831815509082261</v>
      </c>
      <c r="AM97" s="84">
        <f t="shared" si="28"/>
        <v>1.5542761113030212E-2</v>
      </c>
    </row>
    <row r="98" spans="2:39" x14ac:dyDescent="0.25">
      <c r="B98" s="16" t="s">
        <v>113</v>
      </c>
      <c r="C98" s="8">
        <v>393.1</v>
      </c>
      <c r="D98" s="14">
        <v>235.43</v>
      </c>
      <c r="E98" s="8">
        <v>111.91</v>
      </c>
      <c r="F98" s="15">
        <f t="shared" si="19"/>
        <v>260.674381173141</v>
      </c>
      <c r="G98" s="8">
        <v>0.9</v>
      </c>
      <c r="H98" s="8">
        <v>433.9</v>
      </c>
      <c r="I98" s="75">
        <f>'Datos y Cálculos'!R98</f>
        <v>51.91</v>
      </c>
      <c r="J98" s="47">
        <f>'Datos y Cálculos'!S98</f>
        <v>241.08490827922017</v>
      </c>
      <c r="K98" s="6">
        <f>'Datos y Cálculos'!T98</f>
        <v>0.97654391425998865</v>
      </c>
      <c r="L98" s="73">
        <f t="shared" si="30"/>
        <v>327.17483508946106</v>
      </c>
      <c r="M98" s="75">
        <f t="shared" si="31"/>
        <v>302.5879058534</v>
      </c>
      <c r="O98" s="15">
        <f t="shared" si="20"/>
        <v>328.32264221090242</v>
      </c>
      <c r="P98" s="47">
        <f t="shared" si="21"/>
        <v>302.58790585340006</v>
      </c>
      <c r="Q98" s="106">
        <f t="shared" si="22"/>
        <v>7.8382459961355067E-2</v>
      </c>
      <c r="S98" s="6">
        <f t="shared" si="32"/>
        <v>0.22675782596529365</v>
      </c>
      <c r="T98" s="73">
        <f t="shared" si="32"/>
        <v>0.20898398975064511</v>
      </c>
      <c r="U98" s="110">
        <f t="shared" si="23"/>
        <v>7.8382459961354956E-2</v>
      </c>
      <c r="Y98" s="115">
        <f t="shared" si="24"/>
        <v>5.266533937618148E-2</v>
      </c>
      <c r="Z98" s="157">
        <f t="shared" si="25"/>
        <v>7.9325118697381302E-3</v>
      </c>
      <c r="AA98" s="158"/>
      <c r="AE98" s="117">
        <f t="shared" si="27"/>
        <v>0.41376885900498572</v>
      </c>
      <c r="AF98" s="85">
        <f>IF(J98&gt;0,J98/630,Tabla13[[#This Row],[Cargabilidad Antes]]-0.02)</f>
        <v>0.38267445758606378</v>
      </c>
      <c r="AG98" s="119">
        <f t="shared" si="26"/>
        <v>3.1094401418921946E-2</v>
      </c>
      <c r="AJ98" s="15">
        <f t="shared" si="33"/>
        <v>27.879160186654602</v>
      </c>
      <c r="AK98" s="47">
        <f t="shared" si="33"/>
        <v>27.445497883780611</v>
      </c>
      <c r="AL98" s="15">
        <f t="shared" si="29"/>
        <v>0.43366230287399077</v>
      </c>
      <c r="AM98" s="84">
        <f t="shared" si="28"/>
        <v>1.5555070524741921E-2</v>
      </c>
    </row>
    <row r="99" spans="2:39" x14ac:dyDescent="0.25">
      <c r="B99" s="16" t="s">
        <v>114</v>
      </c>
      <c r="C99" s="8">
        <v>311.44</v>
      </c>
      <c r="D99" s="14">
        <v>250.7</v>
      </c>
      <c r="E99" s="8">
        <v>112.44</v>
      </c>
      <c r="F99" s="15">
        <f t="shared" si="19"/>
        <v>274.76033847700796</v>
      </c>
      <c r="G99" s="8">
        <v>0.91</v>
      </c>
      <c r="H99" s="8">
        <v>435.56</v>
      </c>
      <c r="I99" s="75">
        <f>'Datos y Cálculos'!R99</f>
        <v>52.44</v>
      </c>
      <c r="J99" s="47">
        <f>'Datos y Cálculos'!S99</f>
        <v>256.12583547935958</v>
      </c>
      <c r="K99" s="6">
        <f>'Datos y Cálculos'!T99</f>
        <v>0.97881574317091158</v>
      </c>
      <c r="L99" s="73">
        <f t="shared" si="30"/>
        <v>344.85425083115922</v>
      </c>
      <c r="M99" s="75">
        <f t="shared" si="31"/>
        <v>321.46591317483927</v>
      </c>
      <c r="O99" s="15">
        <f t="shared" si="20"/>
        <v>345.77571066851215</v>
      </c>
      <c r="P99" s="47">
        <f t="shared" si="21"/>
        <v>321.46591317483927</v>
      </c>
      <c r="Q99" s="106">
        <f t="shared" si="22"/>
        <v>7.0305104562356502E-2</v>
      </c>
      <c r="S99" s="6">
        <f t="shared" si="32"/>
        <v>0.23881188301484915</v>
      </c>
      <c r="T99" s="73">
        <f t="shared" si="32"/>
        <v>0.22202218860875697</v>
      </c>
      <c r="U99" s="110">
        <f t="shared" si="23"/>
        <v>7.0305104562356391E-2</v>
      </c>
      <c r="Y99" s="115">
        <f t="shared" si="24"/>
        <v>5.8510831523629479E-2</v>
      </c>
      <c r="Z99" s="157">
        <f t="shared" si="25"/>
        <v>7.9380124663995348E-3</v>
      </c>
      <c r="AA99" s="158"/>
      <c r="AE99" s="117">
        <f t="shared" si="27"/>
        <v>0.43612752139207611</v>
      </c>
      <c r="AF99" s="85">
        <f>IF(J99&gt;0,J99/630,Tabla13[[#This Row],[Cargabilidad Antes]]-0.02)</f>
        <v>0.40654894520533269</v>
      </c>
      <c r="AG99" s="119">
        <f t="shared" si="26"/>
        <v>2.9578576186743422E-2</v>
      </c>
      <c r="AJ99" s="15">
        <f t="shared" si="33"/>
        <v>28.19339856005114</v>
      </c>
      <c r="AK99" s="47">
        <f t="shared" si="33"/>
        <v>27.760158475783474</v>
      </c>
      <c r="AL99" s="15">
        <f t="shared" si="29"/>
        <v>0.43324008426766625</v>
      </c>
      <c r="AM99" s="84">
        <f t="shared" si="28"/>
        <v>1.5366720806818557E-2</v>
      </c>
    </row>
    <row r="100" spans="2:39" x14ac:dyDescent="0.25">
      <c r="B100" s="16" t="s">
        <v>115</v>
      </c>
      <c r="C100" s="8">
        <v>318.56</v>
      </c>
      <c r="D100" s="14">
        <v>206.08</v>
      </c>
      <c r="E100" s="8">
        <v>106.99</v>
      </c>
      <c r="F100" s="15">
        <f t="shared" si="19"/>
        <v>232.19781760386982</v>
      </c>
      <c r="G100" s="8">
        <v>0.88</v>
      </c>
      <c r="H100" s="8">
        <v>435.46</v>
      </c>
      <c r="I100" s="75">
        <f>'Datos y Cálculos'!R100</f>
        <v>46.989999999999995</v>
      </c>
      <c r="J100" s="47">
        <f>'Datos y Cálculos'!S100</f>
        <v>211.36940767291753</v>
      </c>
      <c r="K100" s="6">
        <f>'Datos y Cálculos'!T100</f>
        <v>0.97497552871462556</v>
      </c>
      <c r="L100" s="73">
        <f t="shared" si="30"/>
        <v>291.43363586703884</v>
      </c>
      <c r="M100" s="75">
        <f t="shared" si="31"/>
        <v>265.29170525741455</v>
      </c>
      <c r="O100" s="15">
        <f t="shared" si="20"/>
        <v>293.92377340562768</v>
      </c>
      <c r="P100" s="47">
        <f t="shared" si="21"/>
        <v>265.29170525741455</v>
      </c>
      <c r="Q100" s="106">
        <f t="shared" si="22"/>
        <v>9.7413243632727964E-2</v>
      </c>
      <c r="S100" s="6">
        <f t="shared" si="32"/>
        <v>0.20300005935674253</v>
      </c>
      <c r="T100" s="73">
        <f t="shared" si="32"/>
        <v>0.18322516511716594</v>
      </c>
      <c r="U100" s="110">
        <f t="shared" si="23"/>
        <v>9.7413243632727964E-2</v>
      </c>
      <c r="Y100" s="115">
        <f t="shared" si="24"/>
        <v>4.178731354442345E-2</v>
      </c>
      <c r="Z100" s="157">
        <f t="shared" si="25"/>
        <v>7.744741482745978E-3</v>
      </c>
      <c r="AA100" s="158"/>
      <c r="AE100" s="117">
        <f t="shared" si="27"/>
        <v>0.36856796445058704</v>
      </c>
      <c r="AF100" s="85">
        <f>IF(J100&gt;0,J100/630,Tabla13[[#This Row],[Cargabilidad Antes]]-0.02)</f>
        <v>0.33550699630621833</v>
      </c>
      <c r="AG100" s="119">
        <f t="shared" si="26"/>
        <v>3.3060968144368708E-2</v>
      </c>
      <c r="AJ100" s="15">
        <f t="shared" si="33"/>
        <v>27.3074568529114</v>
      </c>
      <c r="AK100" s="47">
        <f t="shared" si="33"/>
        <v>26.879799382435547</v>
      </c>
      <c r="AL100" s="15">
        <f t="shared" si="29"/>
        <v>0.42765747047585378</v>
      </c>
      <c r="AM100" s="84">
        <f t="shared" si="28"/>
        <v>1.5660831134125086E-2</v>
      </c>
    </row>
    <row r="101" spans="2:39" x14ac:dyDescent="0.25">
      <c r="B101" s="16" t="s">
        <v>116</v>
      </c>
      <c r="C101" s="8">
        <v>332.18</v>
      </c>
      <c r="D101" s="14">
        <v>210.83</v>
      </c>
      <c r="E101" s="8">
        <v>107.32</v>
      </c>
      <c r="F101" s="15">
        <f t="shared" si="19"/>
        <v>236.57318381422695</v>
      </c>
      <c r="G101" s="8">
        <v>0.89</v>
      </c>
      <c r="H101" s="8">
        <v>438.31</v>
      </c>
      <c r="I101" s="75">
        <f>'Datos y Cálculos'!R101</f>
        <v>47.319999999999993</v>
      </c>
      <c r="J101" s="47">
        <f>'Datos y Cálculos'!S101</f>
        <v>216.07515197264124</v>
      </c>
      <c r="K101" s="6">
        <f>'Datos y Cálculos'!T101</f>
        <v>0.97572533479784229</v>
      </c>
      <c r="L101" s="73">
        <f t="shared" si="30"/>
        <v>296.9251986047625</v>
      </c>
      <c r="M101" s="75">
        <f t="shared" si="31"/>
        <v>271.1979286012907</v>
      </c>
      <c r="O101" s="15">
        <f t="shared" si="20"/>
        <v>297.31987604604012</v>
      </c>
      <c r="P101" s="47">
        <f t="shared" si="21"/>
        <v>271.1979286012907</v>
      </c>
      <c r="Q101" s="106">
        <f t="shared" si="22"/>
        <v>8.7858059784420295E-2</v>
      </c>
      <c r="S101" s="6">
        <f t="shared" si="32"/>
        <v>0.20534559619303613</v>
      </c>
      <c r="T101" s="73">
        <f t="shared" si="32"/>
        <v>0.18730433052624093</v>
      </c>
      <c r="U101" s="110">
        <f t="shared" si="23"/>
        <v>8.7858059784420295E-2</v>
      </c>
      <c r="Y101" s="115">
        <f t="shared" si="24"/>
        <v>4.3376970194707001E-2</v>
      </c>
      <c r="Z101" s="157">
        <f t="shared" si="25"/>
        <v>7.2872043709865724E-3</v>
      </c>
      <c r="AA101" s="158"/>
      <c r="AE101" s="117">
        <f t="shared" si="27"/>
        <v>0.37551299018131262</v>
      </c>
      <c r="AF101" s="85">
        <f>IF(J101&gt;0,J101/630,Tabla13[[#This Row],[Cargabilidad Antes]]-0.02)</f>
        <v>0.34297643170260511</v>
      </c>
      <c r="AG101" s="119">
        <f t="shared" si="26"/>
        <v>3.2536558478707511E-2</v>
      </c>
      <c r="AJ101" s="15">
        <f t="shared" si="33"/>
        <v>27.361087304808564</v>
      </c>
      <c r="AK101" s="47">
        <f t="shared" si="33"/>
        <v>26.96443152985125</v>
      </c>
      <c r="AL101" s="15">
        <f t="shared" si="29"/>
        <v>0.39665577495731341</v>
      </c>
      <c r="AM101" s="84">
        <f t="shared" si="28"/>
        <v>1.4497076469896064E-2</v>
      </c>
    </row>
    <row r="102" spans="2:39" x14ac:dyDescent="0.25">
      <c r="B102" s="16" t="s">
        <v>117</v>
      </c>
      <c r="C102" s="8">
        <v>317.64</v>
      </c>
      <c r="D102" s="14">
        <v>202.59</v>
      </c>
      <c r="E102" s="8">
        <v>106.24</v>
      </c>
      <c r="F102" s="15">
        <f t="shared" si="19"/>
        <v>228.75673913570284</v>
      </c>
      <c r="G102" s="8">
        <v>0.88</v>
      </c>
      <c r="H102" s="8">
        <v>438.59</v>
      </c>
      <c r="I102" s="75">
        <f>'Datos y Cálculos'!R102</f>
        <v>46.239999999999995</v>
      </c>
      <c r="J102" s="47">
        <f>'Datos y Cálculos'!S102</f>
        <v>207.80001371511025</v>
      </c>
      <c r="K102" s="6">
        <f>'Datos y Cálculos'!T102</f>
        <v>0.97492775086024264</v>
      </c>
      <c r="L102" s="73">
        <f t="shared" si="30"/>
        <v>287.11470634551966</v>
      </c>
      <c r="M102" s="75">
        <f t="shared" si="31"/>
        <v>260.81172577397138</v>
      </c>
      <c r="O102" s="15">
        <f t="shared" si="20"/>
        <v>288.94612409863214</v>
      </c>
      <c r="P102" s="47">
        <f t="shared" si="21"/>
        <v>260.81172577397138</v>
      </c>
      <c r="Q102" s="106">
        <f t="shared" si="22"/>
        <v>9.7369010961562696E-2</v>
      </c>
      <c r="S102" s="6">
        <f t="shared" si="32"/>
        <v>0.1995622186776129</v>
      </c>
      <c r="T102" s="73">
        <f t="shared" si="32"/>
        <v>0.18013104281967865</v>
      </c>
      <c r="U102" s="110">
        <f t="shared" si="23"/>
        <v>9.7369010961562585E-2</v>
      </c>
      <c r="Y102" s="115">
        <f t="shared" si="24"/>
        <v>4.0557948463137997E-2</v>
      </c>
      <c r="Z102" s="157">
        <f t="shared" si="25"/>
        <v>7.5136559295960548E-3</v>
      </c>
      <c r="AA102" s="158"/>
      <c r="AE102" s="117">
        <f t="shared" si="27"/>
        <v>0.36310593513603628</v>
      </c>
      <c r="AF102" s="85">
        <f>IF(J102&gt;0,J102/630,Tabla13[[#This Row],[Cargabilidad Antes]]-0.02)</f>
        <v>0.32984129161128611</v>
      </c>
      <c r="AG102" s="119">
        <f t="shared" si="26"/>
        <v>3.326464352475017E-2</v>
      </c>
      <c r="AJ102" s="15">
        <f t="shared" si="33"/>
        <v>27.229964279690762</v>
      </c>
      <c r="AK102" s="47">
        <f t="shared" si="33"/>
        <v>26.816847123429415</v>
      </c>
      <c r="AL102" s="15">
        <f t="shared" si="29"/>
        <v>0.41311715626134671</v>
      </c>
      <c r="AM102" s="84">
        <f t="shared" si="28"/>
        <v>1.5171417487663263E-2</v>
      </c>
    </row>
    <row r="103" spans="2:39" x14ac:dyDescent="0.25">
      <c r="B103" s="16" t="s">
        <v>118</v>
      </c>
      <c r="C103" s="8">
        <v>277.14</v>
      </c>
      <c r="D103" s="14">
        <v>214.52</v>
      </c>
      <c r="E103" s="8">
        <v>107.31</v>
      </c>
      <c r="F103" s="15">
        <f t="shared" si="19"/>
        <v>239.86301611544872</v>
      </c>
      <c r="G103" s="8">
        <v>0.89</v>
      </c>
      <c r="H103" s="8">
        <v>438.13</v>
      </c>
      <c r="I103" s="75">
        <f>'Datos y Cálculos'!R103</f>
        <v>47.31</v>
      </c>
      <c r="J103" s="47">
        <f>'Datos y Cálculos'!S103</f>
        <v>219.67491094797333</v>
      </c>
      <c r="K103" s="6">
        <f>'Datos y Cálculos'!T103</f>
        <v>0.97653391128860323</v>
      </c>
      <c r="L103" s="73">
        <f t="shared" si="30"/>
        <v>301.05429765845622</v>
      </c>
      <c r="M103" s="75">
        <f t="shared" si="31"/>
        <v>275.71601950004236</v>
      </c>
      <c r="O103" s="15">
        <f t="shared" si="20"/>
        <v>302.52364373854061</v>
      </c>
      <c r="P103" s="47">
        <f t="shared" si="21"/>
        <v>275.71601950004236</v>
      </c>
      <c r="Q103" s="106">
        <f t="shared" si="22"/>
        <v>8.8613319300315685E-2</v>
      </c>
      <c r="S103" s="6">
        <f t="shared" si="32"/>
        <v>0.20893960677005219</v>
      </c>
      <c r="T103" s="73">
        <f t="shared" si="32"/>
        <v>0.19042477468085514</v>
      </c>
      <c r="U103" s="110">
        <f t="shared" si="23"/>
        <v>8.8613319300315796E-2</v>
      </c>
      <c r="Y103" s="115">
        <f t="shared" si="24"/>
        <v>4.4591775548204163E-2</v>
      </c>
      <c r="Z103" s="157">
        <f t="shared" si="25"/>
        <v>7.5527015827314024E-3</v>
      </c>
      <c r="AA103" s="158"/>
      <c r="AE103" s="117">
        <f t="shared" si="27"/>
        <v>0.38073494621499798</v>
      </c>
      <c r="AF103" s="85">
        <f>IF(J103&gt;0,J103/630,Tabla13[[#This Row],[Cargabilidad Antes]]-0.02)</f>
        <v>0.3486903348380529</v>
      </c>
      <c r="AG103" s="119">
        <f t="shared" si="26"/>
        <v>3.2044611376945087E-2</v>
      </c>
      <c r="AJ103" s="15">
        <f t="shared" si="33"/>
        <v>27.444459268719108</v>
      </c>
      <c r="AK103" s="47">
        <f t="shared" si="33"/>
        <v>27.030430646606511</v>
      </c>
      <c r="AL103" s="15">
        <f t="shared" si="29"/>
        <v>0.41402862211259617</v>
      </c>
      <c r="AM103" s="84">
        <f t="shared" si="28"/>
        <v>1.5086055005080756E-2</v>
      </c>
    </row>
    <row r="104" spans="2:39" x14ac:dyDescent="0.25">
      <c r="B104" s="16" t="s">
        <v>119</v>
      </c>
      <c r="C104" s="8">
        <v>332.32</v>
      </c>
      <c r="D104" s="14">
        <v>201.31</v>
      </c>
      <c r="E104" s="8">
        <v>104.97</v>
      </c>
      <c r="F104" s="15">
        <f t="shared" si="19"/>
        <v>227.03395561016859</v>
      </c>
      <c r="G104" s="8">
        <v>0.88</v>
      </c>
      <c r="H104" s="8">
        <v>436.71</v>
      </c>
      <c r="I104" s="75">
        <f>'Datos y Cálculos'!R104</f>
        <v>44.97</v>
      </c>
      <c r="J104" s="47">
        <f>'Datos y Cálculos'!S104</f>
        <v>206.27170673652748</v>
      </c>
      <c r="K104" s="6">
        <f>'Datos y Cálculos'!T104</f>
        <v>0.97594577164736851</v>
      </c>
      <c r="L104" s="73">
        <f t="shared" si="30"/>
        <v>284.95242475373129</v>
      </c>
      <c r="M104" s="75">
        <f t="shared" si="31"/>
        <v>258.89353350116886</v>
      </c>
      <c r="O104" s="15">
        <f t="shared" si="20"/>
        <v>287.12051059921828</v>
      </c>
      <c r="P104" s="47">
        <f t="shared" si="21"/>
        <v>258.89353350116886</v>
      </c>
      <c r="Q104" s="106">
        <f t="shared" si="22"/>
        <v>9.8310556216063882E-2</v>
      </c>
      <c r="S104" s="6">
        <f t="shared" si="32"/>
        <v>0.19830134874372007</v>
      </c>
      <c r="T104" s="73">
        <f t="shared" si="32"/>
        <v>0.17880623285032929</v>
      </c>
      <c r="U104" s="110">
        <f t="shared" si="23"/>
        <v>9.8310556216063882E-2</v>
      </c>
      <c r="Y104" s="115">
        <f t="shared" si="24"/>
        <v>3.9949359111531198E-2</v>
      </c>
      <c r="Z104" s="157">
        <f t="shared" si="25"/>
        <v>7.4687782533574432E-3</v>
      </c>
      <c r="AA104" s="158"/>
      <c r="AE104" s="117">
        <f t="shared" si="27"/>
        <v>0.36037135811137871</v>
      </c>
      <c r="AF104" s="85">
        <f>IF(J104&gt;0,J104/630,Tabla13[[#This Row],[Cargabilidad Antes]]-0.02)</f>
        <v>0.32741540751829756</v>
      </c>
      <c r="AG104" s="119">
        <f t="shared" si="26"/>
        <v>3.2955950593081151E-2</v>
      </c>
      <c r="AJ104" s="15">
        <f t="shared" si="33"/>
        <v>27.201874668983862</v>
      </c>
      <c r="AK104" s="47">
        <f t="shared" si="33"/>
        <v>26.790220664762842</v>
      </c>
      <c r="AL104" s="15">
        <f t="shared" si="29"/>
        <v>0.41165400422102039</v>
      </c>
      <c r="AM104" s="84">
        <f t="shared" si="28"/>
        <v>1.5133295378733425E-2</v>
      </c>
    </row>
    <row r="105" spans="2:39" x14ac:dyDescent="0.25">
      <c r="B105" s="16" t="s">
        <v>120</v>
      </c>
      <c r="C105" s="8">
        <v>291.27999999999997</v>
      </c>
      <c r="D105" s="14">
        <v>208.33</v>
      </c>
      <c r="E105" s="8">
        <v>105.52</v>
      </c>
      <c r="F105" s="15">
        <f t="shared" si="19"/>
        <v>233.5291401517164</v>
      </c>
      <c r="G105" s="8">
        <v>0.89</v>
      </c>
      <c r="H105" s="8">
        <v>437.83</v>
      </c>
      <c r="I105" s="75">
        <f>'Datos y Cálculos'!R105</f>
        <v>45.519999999999996</v>
      </c>
      <c r="J105" s="47">
        <f>'Datos y Cálculos'!S105</f>
        <v>213.24506864169217</v>
      </c>
      <c r="K105" s="6">
        <f>'Datos y Cálculos'!T105</f>
        <v>0.97695107946458182</v>
      </c>
      <c r="L105" s="73">
        <f t="shared" si="30"/>
        <v>293.104591152642</v>
      </c>
      <c r="M105" s="75">
        <f t="shared" si="31"/>
        <v>267.64586474704612</v>
      </c>
      <c r="O105" s="15">
        <f t="shared" si="20"/>
        <v>293.79428817849231</v>
      </c>
      <c r="P105" s="47">
        <f t="shared" si="21"/>
        <v>267.64586474704606</v>
      </c>
      <c r="Q105" s="106">
        <f t="shared" si="22"/>
        <v>8.9002490802544076E-2</v>
      </c>
      <c r="S105" s="6">
        <f t="shared" si="32"/>
        <v>0.20291062967744256</v>
      </c>
      <c r="T105" s="73">
        <f t="shared" si="32"/>
        <v>0.18485107822583755</v>
      </c>
      <c r="U105" s="110">
        <f t="shared" si="23"/>
        <v>8.9002490802544076E-2</v>
      </c>
      <c r="Y105" s="115">
        <f t="shared" si="24"/>
        <v>4.2267868266540651E-2</v>
      </c>
      <c r="Z105" s="157">
        <f t="shared" si="25"/>
        <v>7.1890685884676859E-3</v>
      </c>
      <c r="AA105" s="158"/>
      <c r="AE105" s="117">
        <f t="shared" si="27"/>
        <v>0.37068117484399427</v>
      </c>
      <c r="AF105" s="85">
        <f>IF(J105&gt;0,J105/630,Tabla13[[#This Row],[Cargabilidad Antes]]-0.02)</f>
        <v>0.33848423593919391</v>
      </c>
      <c r="AG105" s="119">
        <f t="shared" si="26"/>
        <v>3.2196938904800354E-2</v>
      </c>
      <c r="AJ105" s="15">
        <f t="shared" si="33"/>
        <v>27.305424245894951</v>
      </c>
      <c r="AK105" s="47">
        <f t="shared" si="33"/>
        <v>26.913309533018005</v>
      </c>
      <c r="AL105" s="15">
        <f t="shared" si="29"/>
        <v>0.39211471287694621</v>
      </c>
      <c r="AM105" s="84">
        <f t="shared" si="28"/>
        <v>1.4360323038595357E-2</v>
      </c>
    </row>
    <row r="106" spans="2:39" x14ac:dyDescent="0.25">
      <c r="B106" s="16" t="s">
        <v>121</v>
      </c>
      <c r="C106" s="8">
        <v>326.06</v>
      </c>
      <c r="D106" s="14">
        <v>206.17</v>
      </c>
      <c r="E106" s="8">
        <v>105.73</v>
      </c>
      <c r="F106" s="15">
        <f t="shared" si="19"/>
        <v>231.70002546396063</v>
      </c>
      <c r="G106" s="8">
        <v>0.89</v>
      </c>
      <c r="H106" s="8">
        <v>440.16</v>
      </c>
      <c r="I106" s="75">
        <f>'Datos y Cálculos'!R106</f>
        <v>45.730000000000004</v>
      </c>
      <c r="J106" s="47">
        <f>'Datos y Cálculos'!S106</f>
        <v>211.18073254916035</v>
      </c>
      <c r="K106" s="6">
        <f>'Datos y Cálculos'!T106</f>
        <v>0.97627277598351014</v>
      </c>
      <c r="L106" s="73">
        <f t="shared" si="30"/>
        <v>290.80885233230612</v>
      </c>
      <c r="M106" s="75">
        <f t="shared" si="31"/>
        <v>265.05489735852194</v>
      </c>
      <c r="O106" s="15">
        <f t="shared" si="20"/>
        <v>290.74818026093101</v>
      </c>
      <c r="P106" s="47">
        <f t="shared" si="21"/>
        <v>265.05489735852194</v>
      </c>
      <c r="Q106" s="106">
        <f t="shared" si="22"/>
        <v>8.8369539851808288E-2</v>
      </c>
      <c r="S106" s="6">
        <f t="shared" si="32"/>
        <v>0.2008068186079697</v>
      </c>
      <c r="T106" s="73">
        <f t="shared" si="32"/>
        <v>0.18306161244847791</v>
      </c>
      <c r="U106" s="110">
        <f t="shared" si="23"/>
        <v>8.8369539851808177E-2</v>
      </c>
      <c r="Y106" s="115">
        <f t="shared" si="24"/>
        <v>4.1608335988657846E-2</v>
      </c>
      <c r="Z106" s="157">
        <f t="shared" si="25"/>
        <v>7.0288922095726267E-3</v>
      </c>
      <c r="AA106" s="158"/>
      <c r="AE106" s="117">
        <f t="shared" si="27"/>
        <v>0.36777781819676292</v>
      </c>
      <c r="AF106" s="85">
        <f>IF(J106&gt;0,J106/630,Tabla13[[#This Row],[Cargabilidad Antes]]-0.02)</f>
        <v>0.33520751198279419</v>
      </c>
      <c r="AG106" s="119">
        <f t="shared" si="26"/>
        <v>3.2570306213968725E-2</v>
      </c>
      <c r="AJ106" s="15">
        <f t="shared" si="33"/>
        <v>27.257866034322724</v>
      </c>
      <c r="AK106" s="47">
        <f t="shared" si="33"/>
        <v>26.876444941606213</v>
      </c>
      <c r="AL106" s="15">
        <f t="shared" si="29"/>
        <v>0.38142109271651137</v>
      </c>
      <c r="AM106" s="84">
        <f t="shared" si="28"/>
        <v>1.3993065056385201E-2</v>
      </c>
    </row>
    <row r="107" spans="2:39" x14ac:dyDescent="0.25">
      <c r="B107" s="16" t="s">
        <v>122</v>
      </c>
      <c r="C107" s="8">
        <v>314.72000000000003</v>
      </c>
      <c r="D107" s="14">
        <v>200.82</v>
      </c>
      <c r="E107" s="8">
        <v>106.45</v>
      </c>
      <c r="F107" s="15">
        <f t="shared" si="19"/>
        <v>227.28896783610065</v>
      </c>
      <c r="G107" s="8">
        <v>0.88</v>
      </c>
      <c r="H107" s="8">
        <v>440.34</v>
      </c>
      <c r="I107" s="75">
        <f>'Datos y Cálculos'!R107</f>
        <v>46.45</v>
      </c>
      <c r="J107" s="47">
        <f>'Datos y Cálculos'!S107</f>
        <v>206.1219903358203</v>
      </c>
      <c r="K107" s="6">
        <f>'Datos y Cálculos'!T107</f>
        <v>0.97427741539278689</v>
      </c>
      <c r="L107" s="73">
        <f t="shared" si="30"/>
        <v>285.27249296522808</v>
      </c>
      <c r="M107" s="75">
        <f t="shared" si="31"/>
        <v>258.70562305714628</v>
      </c>
      <c r="O107" s="15">
        <f t="shared" si="20"/>
        <v>286.42164293147391</v>
      </c>
      <c r="P107" s="47">
        <f t="shared" si="21"/>
        <v>258.70562305714628</v>
      </c>
      <c r="Q107" s="106">
        <f t="shared" si="22"/>
        <v>9.6766499872911638E-2</v>
      </c>
      <c r="S107" s="6">
        <f t="shared" si="32"/>
        <v>0.19781867197215175</v>
      </c>
      <c r="T107" s="73">
        <f t="shared" si="32"/>
        <v>0.17867645147589895</v>
      </c>
      <c r="U107" s="110">
        <f t="shared" si="23"/>
        <v>9.676649987291186E-2</v>
      </c>
      <c r="Y107" s="115">
        <f t="shared" si="24"/>
        <v>4.0039154459357275E-2</v>
      </c>
      <c r="Z107" s="157">
        <f t="shared" si="25"/>
        <v>7.3739808171155458E-3</v>
      </c>
      <c r="AA107" s="158"/>
      <c r="AE107" s="117">
        <f t="shared" si="27"/>
        <v>0.36077613942238201</v>
      </c>
      <c r="AF107" s="85">
        <f>IF(J107&gt;0,J107/630,Tabla13[[#This Row],[Cargabilidad Antes]]-0.02)</f>
        <v>0.32717776243780999</v>
      </c>
      <c r="AG107" s="119">
        <f t="shared" si="26"/>
        <v>3.359837698457202E-2</v>
      </c>
      <c r="AJ107" s="15">
        <f t="shared" si="33"/>
        <v>27.19116873770205</v>
      </c>
      <c r="AK107" s="47">
        <f t="shared" si="33"/>
        <v>26.78762284725925</v>
      </c>
      <c r="AL107" s="15">
        <f t="shared" si="29"/>
        <v>0.40354589044279976</v>
      </c>
      <c r="AM107" s="84">
        <f t="shared" si="28"/>
        <v>1.4841064550611294E-2</v>
      </c>
    </row>
    <row r="108" spans="2:39" x14ac:dyDescent="0.25">
      <c r="B108" s="16" t="s">
        <v>123</v>
      </c>
      <c r="C108" s="8">
        <v>362.36</v>
      </c>
      <c r="D108" s="14">
        <v>242.05</v>
      </c>
      <c r="E108" s="8">
        <v>110.82</v>
      </c>
      <c r="F108" s="15">
        <f t="shared" si="19"/>
        <v>266.2128375942828</v>
      </c>
      <c r="G108" s="8">
        <v>0.91</v>
      </c>
      <c r="H108" s="8">
        <v>438.83</v>
      </c>
      <c r="I108" s="75">
        <f>'Datos y Cálculos'!R108</f>
        <v>50.819999999999993</v>
      </c>
      <c r="J108" s="47">
        <f>'Datos y Cálculos'!S108</f>
        <v>247.32746491241124</v>
      </c>
      <c r="K108" s="6">
        <f>'Datos y Cálculos'!T108</f>
        <v>0.97866203450441625</v>
      </c>
      <c r="L108" s="73">
        <f t="shared" si="30"/>
        <v>334.12620314520285</v>
      </c>
      <c r="M108" s="75">
        <f t="shared" si="31"/>
        <v>310.42299661993121</v>
      </c>
      <c r="O108" s="15">
        <f t="shared" si="20"/>
        <v>333.84527629562575</v>
      </c>
      <c r="P108" s="47">
        <f t="shared" si="21"/>
        <v>310.42299661993121</v>
      </c>
      <c r="Q108" s="106">
        <f t="shared" si="22"/>
        <v>7.0159086675091076E-2</v>
      </c>
      <c r="S108" s="6">
        <f t="shared" si="32"/>
        <v>0.23057206335757577</v>
      </c>
      <c r="T108" s="73">
        <f t="shared" si="32"/>
        <v>0.21439533797961705</v>
      </c>
      <c r="U108" s="110">
        <f t="shared" si="23"/>
        <v>7.0159086675090965E-2</v>
      </c>
      <c r="Y108" s="115">
        <f t="shared" si="24"/>
        <v>5.4927037257088848E-2</v>
      </c>
      <c r="Z108" s="157">
        <f t="shared" si="25"/>
        <v>7.4368943204054056E-3</v>
      </c>
      <c r="AA108" s="158"/>
      <c r="AE108" s="117">
        <f t="shared" si="27"/>
        <v>0.42256005967346477</v>
      </c>
      <c r="AF108" s="85">
        <f>IF(J108&gt;0,J108/630,Tabla13[[#This Row],[Cargabilidad Antes]]-0.02)</f>
        <v>0.39258327763874801</v>
      </c>
      <c r="AG108" s="119">
        <f t="shared" si="26"/>
        <v>2.9976782034716765E-2</v>
      </c>
      <c r="AJ108" s="15">
        <f t="shared" si="33"/>
        <v>27.976834094682232</v>
      </c>
      <c r="AK108" s="47">
        <f t="shared" si="33"/>
        <v>27.573783035002613</v>
      </c>
      <c r="AL108" s="15">
        <f t="shared" si="29"/>
        <v>0.40305105967961907</v>
      </c>
      <c r="AM108" s="84">
        <f t="shared" si="28"/>
        <v>1.4406600057589425E-2</v>
      </c>
    </row>
    <row r="109" spans="2:39" x14ac:dyDescent="0.25">
      <c r="B109" s="16" t="s">
        <v>124</v>
      </c>
      <c r="C109" s="8">
        <v>340.36</v>
      </c>
      <c r="D109" s="14">
        <v>221.93</v>
      </c>
      <c r="E109" s="8">
        <v>108.99</v>
      </c>
      <c r="F109" s="15">
        <f t="shared" si="19"/>
        <v>247.24834680943775</v>
      </c>
      <c r="G109" s="8">
        <v>0.89</v>
      </c>
      <c r="H109" s="8">
        <v>439.99</v>
      </c>
      <c r="I109" s="75">
        <f>'Datos y Cálculos'!R109</f>
        <v>48.989999999999995</v>
      </c>
      <c r="J109" s="47">
        <f>'Datos y Cálculos'!S109</f>
        <v>227.27284263633436</v>
      </c>
      <c r="K109" s="6">
        <f>'Datos y Cálculos'!T109</f>
        <v>0.97649150433303822</v>
      </c>
      <c r="L109" s="73">
        <f t="shared" si="30"/>
        <v>310.32369475460615</v>
      </c>
      <c r="M109" s="75">
        <f t="shared" si="31"/>
        <v>285.25225407734587</v>
      </c>
      <c r="O109" s="15">
        <f t="shared" si="20"/>
        <v>312.97348617795228</v>
      </c>
      <c r="P109" s="47">
        <f t="shared" si="21"/>
        <v>285.25225407734587</v>
      </c>
      <c r="Q109" s="106">
        <f t="shared" si="22"/>
        <v>8.8573739709198573E-2</v>
      </c>
      <c r="S109" s="6">
        <f t="shared" si="32"/>
        <v>0.21615684752227152</v>
      </c>
      <c r="T109" s="73">
        <f t="shared" si="32"/>
        <v>0.19701102717347291</v>
      </c>
      <c r="U109" s="110">
        <f t="shared" si="23"/>
        <v>8.8573739709198573E-2</v>
      </c>
      <c r="Y109" s="115">
        <f t="shared" si="24"/>
        <v>4.7379991398865784E-2</v>
      </c>
      <c r="Z109" s="157">
        <f t="shared" si="25"/>
        <v>8.0215354556484111E-3</v>
      </c>
      <c r="AA109" s="158"/>
      <c r="AE109" s="117">
        <f t="shared" si="27"/>
        <v>0.39245769334831387</v>
      </c>
      <c r="AF109" s="85">
        <f>IF(J109&gt;0,J109/630,Tabla13[[#This Row],[Cargabilidad Antes]]-0.02)</f>
        <v>0.3607505438671974</v>
      </c>
      <c r="AG109" s="119">
        <f t="shared" si="26"/>
        <v>3.170714948111647E-2</v>
      </c>
      <c r="AJ109" s="15">
        <f t="shared" si="33"/>
        <v>27.616250081473851</v>
      </c>
      <c r="AK109" s="47">
        <f t="shared" si="33"/>
        <v>27.173313260048257</v>
      </c>
      <c r="AL109" s="15">
        <f t="shared" si="29"/>
        <v>0.44293682142559376</v>
      </c>
      <c r="AM109" s="84">
        <f t="shared" si="28"/>
        <v>1.6038992264294949E-2</v>
      </c>
    </row>
    <row r="110" spans="2:39" x14ac:dyDescent="0.25">
      <c r="B110" s="16" t="s">
        <v>125</v>
      </c>
      <c r="C110" s="8">
        <v>305.7</v>
      </c>
      <c r="D110" s="14">
        <v>249.24</v>
      </c>
      <c r="E110" s="8">
        <v>112.56</v>
      </c>
      <c r="F110" s="15">
        <f t="shared" si="19"/>
        <v>273.47820973525478</v>
      </c>
      <c r="G110" s="8">
        <v>0.91</v>
      </c>
      <c r="H110" s="8">
        <v>441.36</v>
      </c>
      <c r="I110" s="75">
        <f>'Datos y Cálculos'!R110</f>
        <v>52.56</v>
      </c>
      <c r="J110" s="47">
        <f>'Datos y Cálculos'!S110</f>
        <v>254.72167398947425</v>
      </c>
      <c r="K110" s="6">
        <f>'Datos y Cálculos'!T110</f>
        <v>0.97847975045224944</v>
      </c>
      <c r="L110" s="73">
        <f t="shared" si="30"/>
        <v>343.24503914814409</v>
      </c>
      <c r="M110" s="75">
        <f t="shared" si="31"/>
        <v>319.70353705707623</v>
      </c>
      <c r="O110" s="15">
        <f t="shared" si="20"/>
        <v>343.76201885528508</v>
      </c>
      <c r="P110" s="47">
        <f t="shared" si="21"/>
        <v>319.70353705707623</v>
      </c>
      <c r="Q110" s="106">
        <f t="shared" si="22"/>
        <v>6.998586370397375E-2</v>
      </c>
      <c r="S110" s="6">
        <f t="shared" si="32"/>
        <v>0.23742111576633826</v>
      </c>
      <c r="T110" s="73">
        <f t="shared" si="32"/>
        <v>0.22080499391786998</v>
      </c>
      <c r="U110" s="110">
        <f t="shared" si="23"/>
        <v>6.9985863703973528E-2</v>
      </c>
      <c r="Y110" s="115">
        <f t="shared" si="24"/>
        <v>5.7966041194706996E-2</v>
      </c>
      <c r="Z110" s="157">
        <f t="shared" si="25"/>
        <v>7.8296880231021795E-3</v>
      </c>
      <c r="AA110" s="158"/>
      <c r="AE110" s="117">
        <f t="shared" si="27"/>
        <v>0.43409239640516634</v>
      </c>
      <c r="AF110" s="85">
        <f>IF(J110&gt;0,J110/630,Tabla13[[#This Row],[Cargabilidad Antes]]-0.02)</f>
        <v>0.40432011744360991</v>
      </c>
      <c r="AG110" s="119">
        <f t="shared" si="26"/>
        <v>2.9772278961556431E-2</v>
      </c>
      <c r="AJ110" s="15">
        <f t="shared" si="33"/>
        <v>28.156312115583905</v>
      </c>
      <c r="AK110" s="47">
        <f t="shared" si="33"/>
        <v>27.729977339925355</v>
      </c>
      <c r="AL110" s="15">
        <f t="shared" si="29"/>
        <v>0.4263347756585496</v>
      </c>
      <c r="AM110" s="84">
        <f t="shared" si="28"/>
        <v>1.5141712235196558E-2</v>
      </c>
    </row>
    <row r="111" spans="2:39" x14ac:dyDescent="0.25">
      <c r="B111" s="16" t="s">
        <v>126</v>
      </c>
      <c r="C111" s="8">
        <v>345.48</v>
      </c>
      <c r="D111" s="14">
        <v>268.17</v>
      </c>
      <c r="E111" s="8">
        <v>114.21</v>
      </c>
      <c r="F111" s="15">
        <f t="shared" si="19"/>
        <v>291.47739706536424</v>
      </c>
      <c r="G111" s="8">
        <v>0.92</v>
      </c>
      <c r="H111" s="8">
        <v>440.46</v>
      </c>
      <c r="I111" s="75">
        <f>'Datos y Cálculos'!R111</f>
        <v>54.209999999999994</v>
      </c>
      <c r="J111" s="47">
        <f>'Datos y Cálculos'!S111</f>
        <v>273.59435849446902</v>
      </c>
      <c r="K111" s="6">
        <f>'Datos y Cálculos'!T111</f>
        <v>0.98017371950094989</v>
      </c>
      <c r="L111" s="73">
        <f t="shared" si="30"/>
        <v>365.83598621386847</v>
      </c>
      <c r="M111" s="75">
        <f t="shared" si="31"/>
        <v>343.39081853379275</v>
      </c>
      <c r="O111" s="15">
        <f t="shared" si="20"/>
        <v>365.85071287472107</v>
      </c>
      <c r="P111" s="47">
        <f t="shared" si="21"/>
        <v>343.39081853379275</v>
      </c>
      <c r="Q111" s="106">
        <f t="shared" si="22"/>
        <v>6.1390872152323195E-2</v>
      </c>
      <c r="S111" s="6">
        <f t="shared" si="32"/>
        <v>0.25267679292747186</v>
      </c>
      <c r="T111" s="73">
        <f t="shared" si="32"/>
        <v>0.23716474423700237</v>
      </c>
      <c r="U111" s="110">
        <f t="shared" si="23"/>
        <v>6.1390872152323306E-2</v>
      </c>
      <c r="Y111" s="115">
        <f t="shared" si="24"/>
        <v>6.5847296654064288E-2</v>
      </c>
      <c r="Z111" s="157">
        <f t="shared" si="25"/>
        <v>7.836678069166032E-3</v>
      </c>
      <c r="AA111" s="158"/>
      <c r="AE111" s="117">
        <f t="shared" si="27"/>
        <v>0.4626625350243877</v>
      </c>
      <c r="AF111" s="85">
        <f>IF(J111&gt;0,J111/630,Tabla13[[#This Row],[Cargabilidad Antes]]-0.02)</f>
        <v>0.4342767595150302</v>
      </c>
      <c r="AG111" s="119">
        <f t="shared" si="26"/>
        <v>2.8385775509357503E-2</v>
      </c>
      <c r="AJ111" s="15">
        <f t="shared" si="33"/>
        <v>28.574966455954637</v>
      </c>
      <c r="AK111" s="47">
        <f t="shared" si="33"/>
        <v>28.149499312321264</v>
      </c>
      <c r="AL111" s="15">
        <f t="shared" si="29"/>
        <v>0.42546714363337301</v>
      </c>
      <c r="AM111" s="84">
        <f t="shared" si="28"/>
        <v>1.4889506319777701E-2</v>
      </c>
    </row>
    <row r="112" spans="2:39" x14ac:dyDescent="0.25">
      <c r="B112" s="16" t="s">
        <v>127</v>
      </c>
      <c r="C112" s="8">
        <v>346.04</v>
      </c>
      <c r="D112" s="14">
        <v>225.64</v>
      </c>
      <c r="E112" s="8">
        <v>114.25</v>
      </c>
      <c r="F112" s="15">
        <f t="shared" si="19"/>
        <v>252.91593880180821</v>
      </c>
      <c r="G112" s="8">
        <v>0.89</v>
      </c>
      <c r="H112" s="8">
        <v>442.53</v>
      </c>
      <c r="I112" s="75">
        <f>'Datos y Cálculos'!R112</f>
        <v>54.25</v>
      </c>
      <c r="J112" s="47">
        <f>'Datos y Cálculos'!S112</f>
        <v>232.06997242211236</v>
      </c>
      <c r="K112" s="6">
        <f>'Datos y Cálculos'!T112</f>
        <v>0.97229295821858031</v>
      </c>
      <c r="L112" s="73">
        <f t="shared" si="30"/>
        <v>317.43714206428456</v>
      </c>
      <c r="M112" s="75">
        <f t="shared" si="31"/>
        <v>291.27317619290346</v>
      </c>
      <c r="O112" s="15">
        <f t="shared" si="20"/>
        <v>318.20545857339317</v>
      </c>
      <c r="P112" s="47">
        <f t="shared" si="21"/>
        <v>291.27317619290352</v>
      </c>
      <c r="Q112" s="106">
        <f t="shared" si="22"/>
        <v>8.4638027585179798E-2</v>
      </c>
      <c r="S112" s="6">
        <f t="shared" si="32"/>
        <v>0.21977033783141237</v>
      </c>
      <c r="T112" s="73">
        <f t="shared" si="32"/>
        <v>0.20116940991563298</v>
      </c>
      <c r="U112" s="110">
        <f t="shared" si="23"/>
        <v>8.4638027585179909E-2</v>
      </c>
      <c r="Y112" s="115">
        <f t="shared" si="24"/>
        <v>4.9577038867674852E-2</v>
      </c>
      <c r="Z112" s="157">
        <f t="shared" si="25"/>
        <v>8.0370557034266134E-3</v>
      </c>
      <c r="AA112" s="158"/>
      <c r="AE112" s="117">
        <f t="shared" si="27"/>
        <v>0.40145387111398129</v>
      </c>
      <c r="AF112" s="85">
        <f>IF(J112&gt;0,J112/630,Tabla13[[#This Row],[Cargabilidad Antes]]-0.02)</f>
        <v>0.36836503559065453</v>
      </c>
      <c r="AG112" s="119">
        <f t="shared" si="26"/>
        <v>3.3088835523326754E-2</v>
      </c>
      <c r="AJ112" s="15">
        <f t="shared" si="33"/>
        <v>27.704452827614944</v>
      </c>
      <c r="AK112" s="47">
        <f t="shared" si="33"/>
        <v>27.266027328245251</v>
      </c>
      <c r="AL112" s="15">
        <f t="shared" si="29"/>
        <v>0.43842549936969277</v>
      </c>
      <c r="AM112" s="84">
        <f t="shared" si="28"/>
        <v>1.5825091442798089E-2</v>
      </c>
    </row>
    <row r="113" spans="2:39" x14ac:dyDescent="0.25">
      <c r="B113" s="16" t="s">
        <v>128</v>
      </c>
      <c r="C113" s="8">
        <v>308.54000000000002</v>
      </c>
      <c r="D113" s="14">
        <v>227.67</v>
      </c>
      <c r="E113" s="8">
        <v>109.8</v>
      </c>
      <c r="F113" s="15">
        <f t="shared" si="19"/>
        <v>252.76405776929599</v>
      </c>
      <c r="G113" s="8">
        <v>0.9</v>
      </c>
      <c r="H113" s="8">
        <v>441.67</v>
      </c>
      <c r="I113" s="75">
        <f>'Datos y Cálculos'!R113</f>
        <v>49.8</v>
      </c>
      <c r="J113" s="47">
        <f>'Datos y Cálculos'!S113</f>
        <v>233.05293154131314</v>
      </c>
      <c r="K113" s="6">
        <f>'Datos y Cálculos'!T113</f>
        <v>0.97690253666532867</v>
      </c>
      <c r="L113" s="73">
        <f t="shared" si="30"/>
        <v>317.24651477079385</v>
      </c>
      <c r="M113" s="75">
        <f t="shared" si="31"/>
        <v>292.5068973061056</v>
      </c>
      <c r="O113" s="15">
        <f t="shared" si="20"/>
        <v>317.50081107826594</v>
      </c>
      <c r="P113" s="47">
        <f t="shared" si="21"/>
        <v>292.5068973061056</v>
      </c>
      <c r="Q113" s="106">
        <f t="shared" si="22"/>
        <v>7.8720787160443506E-2</v>
      </c>
      <c r="S113" s="6">
        <f t="shared" si="32"/>
        <v>0.21928366919049569</v>
      </c>
      <c r="T113" s="73">
        <f t="shared" si="32"/>
        <v>0.20202148614038962</v>
      </c>
      <c r="U113" s="110">
        <f t="shared" si="23"/>
        <v>7.8720787160443284E-2</v>
      </c>
      <c r="Y113" s="115">
        <f t="shared" si="24"/>
        <v>4.9517512758034031E-2</v>
      </c>
      <c r="Z113" s="157">
        <f t="shared" si="25"/>
        <v>7.4892570037852161E-3</v>
      </c>
      <c r="AA113" s="158"/>
      <c r="AE113" s="117">
        <f t="shared" si="27"/>
        <v>0.40121279010999361</v>
      </c>
      <c r="AF113" s="85">
        <f>IF(J113&gt;0,J113/630,Tabla13[[#This Row],[Cargabilidad Antes]]-0.02)</f>
        <v>0.36992528816081449</v>
      </c>
      <c r="AG113" s="119">
        <f t="shared" si="26"/>
        <v>3.128750194917912E-2</v>
      </c>
      <c r="AJ113" s="15">
        <f t="shared" si="33"/>
        <v>27.692488382354615</v>
      </c>
      <c r="AK113" s="47">
        <f t="shared" si="33"/>
        <v>27.285264021678543</v>
      </c>
      <c r="AL113" s="15">
        <f t="shared" si="29"/>
        <v>0.40722436067607148</v>
      </c>
      <c r="AM113" s="84">
        <f t="shared" si="28"/>
        <v>1.4705228185111441E-2</v>
      </c>
    </row>
    <row r="114" spans="2:39" x14ac:dyDescent="0.25">
      <c r="B114" s="16" t="s">
        <v>129</v>
      </c>
      <c r="C114" s="8">
        <v>339.64</v>
      </c>
      <c r="D114" s="14">
        <v>227.01</v>
      </c>
      <c r="E114" s="8">
        <v>112.6</v>
      </c>
      <c r="F114" s="15">
        <f t="shared" si="19"/>
        <v>253.40146033517644</v>
      </c>
      <c r="G114" s="8">
        <v>0.89</v>
      </c>
      <c r="H114" s="8">
        <v>444.41</v>
      </c>
      <c r="I114" s="75">
        <f>'Datos y Cálculos'!R114</f>
        <v>52.599999999999994</v>
      </c>
      <c r="J114" s="47">
        <f>'Datos y Cálculos'!S114</f>
        <v>233.02424787991484</v>
      </c>
      <c r="K114" s="6">
        <f>'Datos y Cálculos'!T114</f>
        <v>0.97419046329026582</v>
      </c>
      <c r="L114" s="73">
        <f t="shared" si="30"/>
        <v>318.04652464686609</v>
      </c>
      <c r="M114" s="75">
        <f t="shared" si="31"/>
        <v>292.47089617647589</v>
      </c>
      <c r="O114" s="15">
        <f t="shared" si="20"/>
        <v>320.13748072480934</v>
      </c>
      <c r="P114" s="47">
        <f t="shared" si="21"/>
        <v>292.47089617647595</v>
      </c>
      <c r="Q114" s="106">
        <f t="shared" si="22"/>
        <v>8.6420947918046553E-2</v>
      </c>
      <c r="S114" s="6">
        <f t="shared" si="32"/>
        <v>0.2211046994819576</v>
      </c>
      <c r="T114" s="73">
        <f t="shared" si="32"/>
        <v>0.20199662176359201</v>
      </c>
      <c r="U114" s="110">
        <f t="shared" si="23"/>
        <v>8.6420947918046553E-2</v>
      </c>
      <c r="Y114" s="115">
        <f t="shared" si="24"/>
        <v>4.9767567185255192E-2</v>
      </c>
      <c r="Z114" s="157">
        <f t="shared" si="25"/>
        <v>8.2302275946240788E-3</v>
      </c>
      <c r="AA114" s="158"/>
      <c r="AE114" s="117">
        <f t="shared" si="27"/>
        <v>0.40222454021456577</v>
      </c>
      <c r="AF114" s="85">
        <f>IF(J114&gt;0,J114/630,Tabla13[[#This Row],[Cargabilidad Antes]]-0.02)</f>
        <v>0.36987975853954735</v>
      </c>
      <c r="AG114" s="119">
        <f t="shared" si="26"/>
        <v>3.2344781675018419E-2</v>
      </c>
      <c r="AJ114" s="15">
        <f t="shared" si="33"/>
        <v>27.737393337735782</v>
      </c>
      <c r="AK114" s="47">
        <f t="shared" si="33"/>
        <v>27.28470152538117</v>
      </c>
      <c r="AL114" s="15">
        <f t="shared" si="29"/>
        <v>0.45269181235461176</v>
      </c>
      <c r="AM114" s="84">
        <f t="shared" si="28"/>
        <v>1.6320632831014481E-2</v>
      </c>
    </row>
    <row r="115" spans="2:39" x14ac:dyDescent="0.25">
      <c r="B115" s="16" t="s">
        <v>130</v>
      </c>
      <c r="C115" s="8">
        <v>336.84</v>
      </c>
      <c r="D115" s="14">
        <v>219.65</v>
      </c>
      <c r="E115" s="8">
        <v>112.95</v>
      </c>
      <c r="F115" s="15">
        <f t="shared" si="19"/>
        <v>246.98952406934185</v>
      </c>
      <c r="G115" s="8">
        <v>0.89</v>
      </c>
      <c r="H115" s="8">
        <v>445.86</v>
      </c>
      <c r="I115" s="75">
        <f>'Datos y Cálculos'!R115</f>
        <v>52.95</v>
      </c>
      <c r="J115" s="47">
        <f>'Datos y Cálculos'!S115</f>
        <v>225.9420832868459</v>
      </c>
      <c r="K115" s="6">
        <f>'Datos y Cálculos'!T115</f>
        <v>0.97215178688576687</v>
      </c>
      <c r="L115" s="73">
        <f t="shared" si="30"/>
        <v>309.99884393141758</v>
      </c>
      <c r="M115" s="75">
        <f t="shared" si="31"/>
        <v>283.582005667229</v>
      </c>
      <c r="O115" s="15">
        <f t="shared" si="20"/>
        <v>309.7581500427487</v>
      </c>
      <c r="P115" s="47">
        <f t="shared" si="21"/>
        <v>283.582005667229</v>
      </c>
      <c r="Q115" s="106">
        <f t="shared" si="22"/>
        <v>8.4505103003447046E-2</v>
      </c>
      <c r="S115" s="6">
        <f t="shared" si="32"/>
        <v>0.2139361580600502</v>
      </c>
      <c r="T115" s="73">
        <f t="shared" si="32"/>
        <v>0.19585746098702392</v>
      </c>
      <c r="U115" s="110">
        <f t="shared" si="23"/>
        <v>8.4505103003447157E-2</v>
      </c>
      <c r="Y115" s="115">
        <f t="shared" si="24"/>
        <v>4.7280847353497163E-2</v>
      </c>
      <c r="Z115" s="157">
        <f t="shared" si="25"/>
        <v>7.6533079044867726E-3</v>
      </c>
      <c r="AA115" s="158"/>
      <c r="AE115" s="117">
        <f t="shared" si="27"/>
        <v>0.39204686360212992</v>
      </c>
      <c r="AF115" s="85">
        <f>IF(J115&gt;0,J115/630,Tabla13[[#This Row],[Cargabilidad Antes]]-0.02)</f>
        <v>0.35863822743943796</v>
      </c>
      <c r="AG115" s="119">
        <f t="shared" si="26"/>
        <v>3.3408636162691963E-2</v>
      </c>
      <c r="AJ115" s="15">
        <f t="shared" si="33"/>
        <v>27.562770072593644</v>
      </c>
      <c r="AK115" s="47">
        <f t="shared" si="33"/>
        <v>27.147936803906205</v>
      </c>
      <c r="AL115" s="15">
        <f t="shared" si="29"/>
        <v>0.41483326868743831</v>
      </c>
      <c r="AM115" s="84">
        <f t="shared" si="28"/>
        <v>1.5050492660747428E-2</v>
      </c>
    </row>
    <row r="116" spans="2:39" x14ac:dyDescent="0.25">
      <c r="B116" s="16" t="s">
        <v>131</v>
      </c>
      <c r="C116" s="8">
        <v>326.60000000000002</v>
      </c>
      <c r="D116" s="14">
        <v>251.26</v>
      </c>
      <c r="E116" s="8">
        <v>115.02</v>
      </c>
      <c r="F116" s="15">
        <f t="shared" si="19"/>
        <v>276.33528185883176</v>
      </c>
      <c r="G116" s="8">
        <v>0.9</v>
      </c>
      <c r="H116" s="8">
        <v>444.73</v>
      </c>
      <c r="I116" s="75">
        <f>'Datos y Cálculos'!R116</f>
        <v>55.019999999999996</v>
      </c>
      <c r="J116" s="47">
        <f>'Datos y Cálculos'!S116</f>
        <v>257.21350664379969</v>
      </c>
      <c r="K116" s="6">
        <f>'Datos y Cálculos'!T116</f>
        <v>0.97685383352731792</v>
      </c>
      <c r="L116" s="73">
        <f t="shared" si="30"/>
        <v>346.83097688649485</v>
      </c>
      <c r="M116" s="75">
        <f t="shared" si="31"/>
        <v>322.83105934783771</v>
      </c>
      <c r="O116" s="15">
        <f t="shared" si="20"/>
        <v>350.39861989513372</v>
      </c>
      <c r="P116" s="47">
        <f t="shared" si="21"/>
        <v>322.83105934783771</v>
      </c>
      <c r="Q116" s="106">
        <f t="shared" si="22"/>
        <v>7.8674854814058226E-2</v>
      </c>
      <c r="S116" s="6">
        <f t="shared" si="32"/>
        <v>0.24200472052006827</v>
      </c>
      <c r="T116" s="73">
        <f t="shared" si="32"/>
        <v>0.22296503426883518</v>
      </c>
      <c r="U116" s="110">
        <f t="shared" si="23"/>
        <v>7.8674854814058115E-2</v>
      </c>
      <c r="Y116" s="115">
        <f t="shared" si="24"/>
        <v>5.9183529451795842E-2</v>
      </c>
      <c r="Z116" s="157">
        <f t="shared" si="25"/>
        <v>8.9461809417224949E-3</v>
      </c>
      <c r="AA116" s="158"/>
      <c r="AE116" s="117">
        <f t="shared" si="27"/>
        <v>0.43862743152195516</v>
      </c>
      <c r="AF116" s="85">
        <f>IF(J116&gt;0,J116/630,Tabla13[[#This Row],[Cargabilidad Antes]]-0.02)</f>
        <v>0.40827540737111062</v>
      </c>
      <c r="AG116" s="119">
        <f t="shared" si="26"/>
        <v>3.0352024150844537E-2</v>
      </c>
      <c r="AJ116" s="15">
        <f t="shared" si="33"/>
        <v>28.279358782703376</v>
      </c>
      <c r="AK116" s="47">
        <f t="shared" si="33"/>
        <v>27.783650985033312</v>
      </c>
      <c r="AL116" s="15">
        <f t="shared" si="29"/>
        <v>0.49570779767006456</v>
      </c>
      <c r="AM116" s="84">
        <f t="shared" si="28"/>
        <v>1.7528961723603742E-2</v>
      </c>
    </row>
    <row r="117" spans="2:39" x14ac:dyDescent="0.25">
      <c r="B117" s="16" t="s">
        <v>132</v>
      </c>
      <c r="C117" s="8">
        <v>391.82</v>
      </c>
      <c r="D117" s="14">
        <v>247.48</v>
      </c>
      <c r="E117" s="8">
        <v>115.93</v>
      </c>
      <c r="F117" s="15">
        <f t="shared" si="19"/>
        <v>273.28760546354823</v>
      </c>
      <c r="G117" s="8">
        <v>0.9</v>
      </c>
      <c r="H117" s="8">
        <v>445.76</v>
      </c>
      <c r="I117" s="75">
        <f>'Datos y Cálculos'!R117</f>
        <v>55.930000000000007</v>
      </c>
      <c r="J117" s="47">
        <f>'Datos y Cálculos'!S117</f>
        <v>253.72133394730525</v>
      </c>
      <c r="K117" s="6">
        <f>'Datos y Cálculos'!T117</f>
        <v>0.97540083109999132</v>
      </c>
      <c r="L117" s="73">
        <f t="shared" si="30"/>
        <v>343.00580995775613</v>
      </c>
      <c r="M117" s="75">
        <f t="shared" si="31"/>
        <v>318.44800098614701</v>
      </c>
      <c r="O117" s="15">
        <f t="shared" si="20"/>
        <v>345.12716091557627</v>
      </c>
      <c r="P117" s="47">
        <f t="shared" si="21"/>
        <v>318.44800098614701</v>
      </c>
      <c r="Q117" s="106">
        <f t="shared" si="22"/>
        <v>7.7302406042610516E-2</v>
      </c>
      <c r="S117" s="6">
        <f t="shared" si="32"/>
        <v>0.2383639585859528</v>
      </c>
      <c r="T117" s="73">
        <f t="shared" si="32"/>
        <v>0.21993785107341746</v>
      </c>
      <c r="U117" s="110">
        <f t="shared" si="23"/>
        <v>7.7302406042610627E-2</v>
      </c>
      <c r="Y117" s="115">
        <f t="shared" si="24"/>
        <v>5.7885268947069947E-2</v>
      </c>
      <c r="Z117" s="157">
        <f t="shared" si="25"/>
        <v>8.6034383272164984E-3</v>
      </c>
      <c r="AA117" s="158"/>
      <c r="AE117" s="117">
        <f t="shared" si="27"/>
        <v>0.43378984994214004</v>
      </c>
      <c r="AF117" s="85">
        <f>IF(J117&gt;0,J117/630,Tabla13[[#This Row],[Cargabilidad Antes]]-0.02)</f>
        <v>0.40273227610683376</v>
      </c>
      <c r="AG117" s="119">
        <f t="shared" si="26"/>
        <v>3.1057573835306274E-2</v>
      </c>
      <c r="AJ117" s="15">
        <f t="shared" si="33"/>
        <v>28.181430480813198</v>
      </c>
      <c r="AK117" s="47">
        <f t="shared" si="33"/>
        <v>27.708577172331012</v>
      </c>
      <c r="AL117" s="15">
        <f t="shared" si="29"/>
        <v>0.47285330848218621</v>
      </c>
      <c r="AM117" s="84">
        <f t="shared" si="28"/>
        <v>1.677889661435461E-2</v>
      </c>
    </row>
    <row r="118" spans="2:39" x14ac:dyDescent="0.25">
      <c r="B118" s="16" t="s">
        <v>133</v>
      </c>
      <c r="C118" s="8">
        <v>294.14</v>
      </c>
      <c r="D118" s="14">
        <v>232.69</v>
      </c>
      <c r="E118" s="8">
        <v>116.34</v>
      </c>
      <c r="F118" s="15">
        <f t="shared" si="19"/>
        <v>260.15309281267446</v>
      </c>
      <c r="G118" s="8">
        <v>0.89</v>
      </c>
      <c r="H118" s="8">
        <v>447.78</v>
      </c>
      <c r="I118" s="75">
        <f>'Datos y Cálculos'!R118</f>
        <v>56.34</v>
      </c>
      <c r="J118" s="47">
        <f>'Datos y Cálculos'!S118</f>
        <v>239.41351611803373</v>
      </c>
      <c r="K118" s="6">
        <f>'Datos y Cálculos'!T118</f>
        <v>0.97191672288577491</v>
      </c>
      <c r="L118" s="73">
        <f t="shared" si="30"/>
        <v>326.52056123024198</v>
      </c>
      <c r="M118" s="75">
        <f t="shared" si="31"/>
        <v>300.49012603995999</v>
      </c>
      <c r="O118" s="15">
        <f t="shared" si="20"/>
        <v>328.14761635987793</v>
      </c>
      <c r="P118" s="47">
        <f t="shared" si="21"/>
        <v>300.49012603995999</v>
      </c>
      <c r="Q118" s="106">
        <f t="shared" si="22"/>
        <v>8.4283684966908634E-2</v>
      </c>
      <c r="S118" s="6">
        <f t="shared" si="32"/>
        <v>0.22663694340538618</v>
      </c>
      <c r="T118" s="73">
        <f t="shared" si="32"/>
        <v>0.20753514666554354</v>
      </c>
      <c r="U118" s="110">
        <f t="shared" si="23"/>
        <v>8.4283684966908523E-2</v>
      </c>
      <c r="Y118" s="115">
        <f t="shared" si="24"/>
        <v>5.2454913037807187E-2</v>
      </c>
      <c r="Z118" s="157">
        <f t="shared" si="25"/>
        <v>8.4695606904677881E-3</v>
      </c>
      <c r="AA118" s="158"/>
      <c r="AE118" s="117">
        <f t="shared" si="27"/>
        <v>0.41294141716297533</v>
      </c>
      <c r="AF118" s="85">
        <f>IF(J118&gt;0,J118/630,Tabla13[[#This Row],[Cargabilidad Antes]]-0.02)</f>
        <v>0.38002145415560906</v>
      </c>
      <c r="AG118" s="119">
        <f t="shared" si="26"/>
        <v>3.2919963007366271E-2</v>
      </c>
      <c r="AJ118" s="15">
        <f t="shared" si="33"/>
        <v>27.876091296011474</v>
      </c>
      <c r="AK118" s="47">
        <f t="shared" si="33"/>
        <v>27.41170715404677</v>
      </c>
      <c r="AL118" s="15">
        <f t="shared" si="29"/>
        <v>0.4643841419647039</v>
      </c>
      <c r="AM118" s="84">
        <f t="shared" si="28"/>
        <v>1.6658868599384591E-2</v>
      </c>
    </row>
    <row r="119" spans="2:39" x14ac:dyDescent="0.25">
      <c r="B119" s="16" t="s">
        <v>134</v>
      </c>
      <c r="C119" s="8">
        <v>333.18</v>
      </c>
      <c r="D119" s="14">
        <v>211.91</v>
      </c>
      <c r="E119" s="8">
        <v>116.79</v>
      </c>
      <c r="F119" s="15">
        <f t="shared" si="19"/>
        <v>241.96229499655519</v>
      </c>
      <c r="G119" s="8">
        <v>0.87</v>
      </c>
      <c r="H119" s="8">
        <v>447.74</v>
      </c>
      <c r="I119" s="75">
        <f>'Datos y Cálculos'!R119</f>
        <v>56.790000000000006</v>
      </c>
      <c r="J119" s="47">
        <f>'Datos y Cálculos'!S119</f>
        <v>219.3876755882153</v>
      </c>
      <c r="K119" s="6">
        <f>'Datos y Cálculos'!T119</f>
        <v>0.96591569891897344</v>
      </c>
      <c r="L119" s="73">
        <f t="shared" si="30"/>
        <v>303.68912206521912</v>
      </c>
      <c r="M119" s="75">
        <f t="shared" si="31"/>
        <v>275.35550773422261</v>
      </c>
      <c r="O119" s="15">
        <f t="shared" si="20"/>
        <v>305.71288241872463</v>
      </c>
      <c r="P119" s="47">
        <f t="shared" si="21"/>
        <v>275.35550773422261</v>
      </c>
      <c r="Q119" s="106">
        <f t="shared" si="22"/>
        <v>9.9300279544394687E-2</v>
      </c>
      <c r="S119" s="6">
        <f t="shared" si="32"/>
        <v>0.21114227188243392</v>
      </c>
      <c r="T119" s="73">
        <f t="shared" si="32"/>
        <v>0.19017578526086967</v>
      </c>
      <c r="U119" s="110">
        <f t="shared" si="23"/>
        <v>9.9300279544394576E-2</v>
      </c>
      <c r="Y119" s="115">
        <f t="shared" si="24"/>
        <v>4.5375724767485817E-2</v>
      </c>
      <c r="Z119" s="157">
        <f t="shared" si="25"/>
        <v>8.5642149084180549E-3</v>
      </c>
      <c r="AA119" s="158"/>
      <c r="AE119" s="117">
        <f t="shared" si="27"/>
        <v>0.38406713491516697</v>
      </c>
      <c r="AF119" s="85">
        <f>IF(J119&gt;0,J119/630,Tabla13[[#This Row],[Cargabilidad Antes]]-0.02)</f>
        <v>0.34823440569557984</v>
      </c>
      <c r="AG119" s="119">
        <f t="shared" si="26"/>
        <v>3.5832729219587134E-2</v>
      </c>
      <c r="AJ119" s="15">
        <f t="shared" si="33"/>
        <v>27.496270472135816</v>
      </c>
      <c r="AK119" s="47">
        <f t="shared" si="33"/>
        <v>27.025124349347529</v>
      </c>
      <c r="AL119" s="15">
        <f t="shared" si="29"/>
        <v>0.47114612278828716</v>
      </c>
      <c r="AM119" s="84">
        <f t="shared" si="28"/>
        <v>1.7134910105926493E-2</v>
      </c>
    </row>
    <row r="120" spans="2:39" x14ac:dyDescent="0.25">
      <c r="B120" s="16" t="s">
        <v>135</v>
      </c>
      <c r="C120" s="8">
        <v>378.18</v>
      </c>
      <c r="D120" s="14">
        <v>236.24</v>
      </c>
      <c r="E120" s="8">
        <v>117.88</v>
      </c>
      <c r="F120" s="15">
        <f t="shared" si="19"/>
        <v>264.01710550644253</v>
      </c>
      <c r="G120" s="8">
        <v>0.89</v>
      </c>
      <c r="H120" s="8">
        <v>444.81</v>
      </c>
      <c r="I120" s="75">
        <f>'Datos y Cálculos'!R120</f>
        <v>57.879999999999995</v>
      </c>
      <c r="J120" s="47">
        <f>'Datos y Cálculos'!S120</f>
        <v>243.22712019838579</v>
      </c>
      <c r="K120" s="6">
        <f>'Datos y Cálculos'!T120</f>
        <v>0.97127326840573203</v>
      </c>
      <c r="L120" s="73">
        <f t="shared" si="30"/>
        <v>331.37031942350092</v>
      </c>
      <c r="M120" s="75">
        <f t="shared" si="31"/>
        <v>305.27661591468586</v>
      </c>
      <c r="O120" s="15">
        <f t="shared" si="20"/>
        <v>333.15395113179579</v>
      </c>
      <c r="P120" s="47">
        <f t="shared" si="21"/>
        <v>305.27661591468586</v>
      </c>
      <c r="Q120" s="106">
        <f t="shared" si="22"/>
        <v>8.3677036164225616E-2</v>
      </c>
      <c r="S120" s="6">
        <f t="shared" si="32"/>
        <v>0.23009459585752903</v>
      </c>
      <c r="T120" s="73">
        <f t="shared" si="32"/>
        <v>0.21084096203876571</v>
      </c>
      <c r="U120" s="110">
        <f t="shared" si="23"/>
        <v>8.3677036164225616E-2</v>
      </c>
      <c r="Y120" s="115">
        <f t="shared" si="24"/>
        <v>5.4024693988657849E-2</v>
      </c>
      <c r="Z120" s="157">
        <f t="shared" si="25"/>
        <v>8.6629799371987937E-3</v>
      </c>
      <c r="AA120" s="158"/>
      <c r="AE120" s="117">
        <f t="shared" si="27"/>
        <v>0.41907477064514687</v>
      </c>
      <c r="AF120" s="85">
        <f>IF(J120&gt;0,J120/630,Tabla13[[#This Row],[Cargabilidad Antes]]-0.02)</f>
        <v>0.38607479396569172</v>
      </c>
      <c r="AG120" s="119">
        <f t="shared" si="26"/>
        <v>3.2999976679455145E-2</v>
      </c>
      <c r="AJ120" s="15">
        <f t="shared" si="33"/>
        <v>27.96451803297882</v>
      </c>
      <c r="AK120" s="47">
        <f t="shared" si="33"/>
        <v>27.489150967529984</v>
      </c>
      <c r="AL120" s="15">
        <f t="shared" si="29"/>
        <v>0.475367065448836</v>
      </c>
      <c r="AM120" s="84">
        <f t="shared" si="28"/>
        <v>1.6998936469716064E-2</v>
      </c>
    </row>
    <row r="121" spans="2:39" x14ac:dyDescent="0.25">
      <c r="B121" s="16" t="s">
        <v>136</v>
      </c>
      <c r="C121" s="8">
        <v>303.02</v>
      </c>
      <c r="D121" s="14">
        <v>231.14</v>
      </c>
      <c r="E121" s="8">
        <v>114.93</v>
      </c>
      <c r="F121" s="15">
        <f t="shared" si="19"/>
        <v>258.13679416154525</v>
      </c>
      <c r="G121" s="8">
        <v>0.89</v>
      </c>
      <c r="H121" s="8">
        <v>445.52</v>
      </c>
      <c r="I121" s="75">
        <f>'Datos y Cálculos'!R121</f>
        <v>54.930000000000007</v>
      </c>
      <c r="J121" s="47">
        <f>'Datos y Cálculos'!S121</f>
        <v>237.57736529391852</v>
      </c>
      <c r="K121" s="6">
        <f>'Datos y Cálculos'!T121</f>
        <v>0.97290413046733404</v>
      </c>
      <c r="L121" s="73">
        <f t="shared" si="30"/>
        <v>323.98988608025041</v>
      </c>
      <c r="M121" s="75">
        <f t="shared" si="31"/>
        <v>298.18555609957809</v>
      </c>
      <c r="O121" s="15">
        <f t="shared" si="20"/>
        <v>325.96175188199828</v>
      </c>
      <c r="P121" s="47">
        <f t="shared" si="21"/>
        <v>298.18555609957809</v>
      </c>
      <c r="Q121" s="106">
        <f t="shared" si="22"/>
        <v>8.5213052212565921E-2</v>
      </c>
      <c r="S121" s="6">
        <f t="shared" si="32"/>
        <v>0.22512726416571816</v>
      </c>
      <c r="T121" s="73">
        <f t="shared" si="32"/>
        <v>0.20594348284989267</v>
      </c>
      <c r="U121" s="110">
        <f t="shared" si="23"/>
        <v>8.5213052212566032E-2</v>
      </c>
      <c r="Y121" s="115">
        <f t="shared" si="24"/>
        <v>5.1644967570888461E-2</v>
      </c>
      <c r="Z121" s="157">
        <f t="shared" si="25"/>
        <v>8.4266428786562222E-3</v>
      </c>
      <c r="AA121" s="158"/>
      <c r="AE121" s="117">
        <f t="shared" si="27"/>
        <v>0.4097409431135639</v>
      </c>
      <c r="AF121" s="85">
        <f>IF(J121&gt;0,J121/630,Tabla13[[#This Row],[Cargabilidad Antes]]-0.02)</f>
        <v>0.37710692903796589</v>
      </c>
      <c r="AG121" s="119">
        <f t="shared" si="26"/>
        <v>3.2634014075598017E-2</v>
      </c>
      <c r="AJ121" s="15">
        <f t="shared" si="33"/>
        <v>27.83790234214694</v>
      </c>
      <c r="AK121" s="47">
        <f t="shared" si="33"/>
        <v>27.374856460107228</v>
      </c>
      <c r="AL121" s="15">
        <f t="shared" si="29"/>
        <v>0.46304588203971164</v>
      </c>
      <c r="AM121" s="84">
        <f t="shared" si="28"/>
        <v>1.6633648482150654E-2</v>
      </c>
    </row>
    <row r="122" spans="2:39" x14ac:dyDescent="0.25">
      <c r="B122" s="16" t="s">
        <v>137</v>
      </c>
      <c r="C122" s="8">
        <v>395.5</v>
      </c>
      <c r="D122" s="14">
        <v>259.48</v>
      </c>
      <c r="E122" s="8">
        <v>114.44</v>
      </c>
      <c r="F122" s="15">
        <f t="shared" si="19"/>
        <v>283.59545835573607</v>
      </c>
      <c r="G122" s="8">
        <v>0.91</v>
      </c>
      <c r="H122" s="8">
        <v>444.48</v>
      </c>
      <c r="I122" s="75">
        <f>'Datos y Cálculos'!R122</f>
        <v>54.44</v>
      </c>
      <c r="J122" s="47">
        <f>'Datos y Cálculos'!S122</f>
        <v>265.12937219402909</v>
      </c>
      <c r="K122" s="6">
        <f>'Datos y Cálculos'!T122</f>
        <v>0.97869201685471985</v>
      </c>
      <c r="L122" s="73">
        <f t="shared" si="30"/>
        <v>355.94329178834681</v>
      </c>
      <c r="M122" s="75">
        <f t="shared" si="31"/>
        <v>332.76633566586781</v>
      </c>
      <c r="O122" s="15">
        <f t="shared" si="20"/>
        <v>357.8854463672339</v>
      </c>
      <c r="P122" s="47">
        <f t="shared" si="21"/>
        <v>332.76633566586781</v>
      </c>
      <c r="Q122" s="106">
        <f t="shared" si="22"/>
        <v>7.0187572465829851E-2</v>
      </c>
      <c r="S122" s="6">
        <f t="shared" si="32"/>
        <v>0.2471755381120585</v>
      </c>
      <c r="T122" s="73">
        <f t="shared" si="32"/>
        <v>0.2298268871190379</v>
      </c>
      <c r="U122" s="110">
        <f t="shared" si="23"/>
        <v>7.0187572465829851E-2</v>
      </c>
      <c r="Y122" s="115">
        <f t="shared" si="24"/>
        <v>6.2334248468809091E-2</v>
      </c>
      <c r="Z122" s="157">
        <f t="shared" si="25"/>
        <v>8.4431022459686041E-3</v>
      </c>
      <c r="AA122" s="158"/>
      <c r="AE122" s="117">
        <f t="shared" si="27"/>
        <v>0.45015152119958107</v>
      </c>
      <c r="AF122" s="85">
        <f>IF(J122&gt;0,J122/630,Tabla13[[#This Row],[Cargabilidad Antes]]-0.02)</f>
        <v>0.42084027332385571</v>
      </c>
      <c r="AG122" s="119">
        <f t="shared" si="26"/>
        <v>2.9311247875725366E-2</v>
      </c>
      <c r="AJ122" s="15">
        <f t="shared" si="33"/>
        <v>28.42099339533852</v>
      </c>
      <c r="AK122" s="47">
        <f t="shared" si="33"/>
        <v>27.95762377544041</v>
      </c>
      <c r="AL122" s="15">
        <f t="shared" si="29"/>
        <v>0.46336961989810987</v>
      </c>
      <c r="AM122" s="84">
        <f t="shared" si="28"/>
        <v>1.6303779866262857E-2</v>
      </c>
    </row>
    <row r="123" spans="2:39" x14ac:dyDescent="0.25">
      <c r="B123" s="16" t="s">
        <v>138</v>
      </c>
      <c r="C123" s="8">
        <v>389</v>
      </c>
      <c r="D123" s="14">
        <v>258.58</v>
      </c>
      <c r="E123" s="8">
        <v>116.85</v>
      </c>
      <c r="F123" s="15">
        <f t="shared" si="19"/>
        <v>283.75612574885497</v>
      </c>
      <c r="G123" s="8">
        <v>0.91</v>
      </c>
      <c r="H123" s="8">
        <v>444.61</v>
      </c>
      <c r="I123" s="75">
        <f>'Datos y Cálculos'!R123</f>
        <v>56.849999999999994</v>
      </c>
      <c r="J123" s="47">
        <f>'Datos y Cálculos'!S123</f>
        <v>264.75562109235756</v>
      </c>
      <c r="K123" s="6">
        <f>'Datos y Cálculos'!T123</f>
        <v>0.97667425882450565</v>
      </c>
      <c r="L123" s="73">
        <f t="shared" si="30"/>
        <v>356.14494692457981</v>
      </c>
      <c r="M123" s="75">
        <f t="shared" si="31"/>
        <v>332.29723718943308</v>
      </c>
      <c r="O123" s="15">
        <f t="shared" si="20"/>
        <v>356.64412949606645</v>
      </c>
      <c r="P123" s="47">
        <f t="shared" si="21"/>
        <v>332.29723718943308</v>
      </c>
      <c r="Q123" s="106">
        <f t="shared" si="22"/>
        <v>6.8266628532580143E-2</v>
      </c>
      <c r="S123" s="6">
        <f t="shared" si="32"/>
        <v>0.24631821583557914</v>
      </c>
      <c r="T123" s="73">
        <f t="shared" si="32"/>
        <v>0.22950290169432377</v>
      </c>
      <c r="U123" s="110">
        <f t="shared" si="23"/>
        <v>6.8266628532580031E-2</v>
      </c>
      <c r="Y123" s="115">
        <f t="shared" si="24"/>
        <v>6.2404897824196594E-2</v>
      </c>
      <c r="Z123" s="157">
        <f t="shared" si="25"/>
        <v>8.2295163788232567E-3</v>
      </c>
      <c r="AA123" s="158"/>
      <c r="AE123" s="117">
        <f t="shared" si="27"/>
        <v>0.45040654880770631</v>
      </c>
      <c r="AF123" s="85">
        <f>IF(J123&gt;0,J123/630,Tabla13[[#This Row],[Cargabilidad Antes]]-0.02)</f>
        <v>0.42024701760691674</v>
      </c>
      <c r="AG123" s="119">
        <f t="shared" si="26"/>
        <v>3.0159531200789569E-2</v>
      </c>
      <c r="AJ123" s="15">
        <f t="shared" si="33"/>
        <v>28.397303288034376</v>
      </c>
      <c r="AK123" s="47">
        <f t="shared" si="33"/>
        <v>27.949290968048352</v>
      </c>
      <c r="AL123" s="15">
        <f t="shared" si="29"/>
        <v>0.44801231998602375</v>
      </c>
      <c r="AM123" s="84">
        <f t="shared" si="28"/>
        <v>1.5776579749204545E-2</v>
      </c>
    </row>
    <row r="124" spans="2:39" x14ac:dyDescent="0.25">
      <c r="B124" s="16" t="s">
        <v>139</v>
      </c>
      <c r="C124" s="8">
        <v>367.82</v>
      </c>
      <c r="D124" s="14">
        <v>246.85</v>
      </c>
      <c r="E124" s="8">
        <v>117.81</v>
      </c>
      <c r="F124" s="15">
        <f t="shared" si="19"/>
        <v>273.52169676279794</v>
      </c>
      <c r="G124" s="8">
        <v>0.9</v>
      </c>
      <c r="H124" s="8">
        <v>444.27</v>
      </c>
      <c r="I124" s="75">
        <f>'Datos y Cálculos'!R124</f>
        <v>57.81</v>
      </c>
      <c r="J124" s="47">
        <f>'Datos y Cálculos'!S124</f>
        <v>253.52893049906555</v>
      </c>
      <c r="K124" s="6">
        <f>'Datos y Cálculos'!T124</f>
        <v>0.97365614059934602</v>
      </c>
      <c r="L124" s="73">
        <f t="shared" si="30"/>
        <v>343.29962012000999</v>
      </c>
      <c r="M124" s="75">
        <f t="shared" si="31"/>
        <v>318.20651363259441</v>
      </c>
      <c r="O124" s="15">
        <f t="shared" si="20"/>
        <v>344.24858441898334</v>
      </c>
      <c r="P124" s="47">
        <f t="shared" si="21"/>
        <v>318.20651363259441</v>
      </c>
      <c r="Q124" s="106">
        <f t="shared" si="22"/>
        <v>7.5649027955604464E-2</v>
      </c>
      <c r="S124" s="6">
        <f t="shared" si="32"/>
        <v>0.23775716493026686</v>
      </c>
      <c r="T124" s="73">
        <f t="shared" si="32"/>
        <v>0.21977106651381187</v>
      </c>
      <c r="U124" s="110">
        <f t="shared" si="23"/>
        <v>7.5649027955604353E-2</v>
      </c>
      <c r="Y124" s="115">
        <f t="shared" si="24"/>
        <v>5.7984477553875237E-2</v>
      </c>
      <c r="Z124" s="157">
        <f t="shared" si="25"/>
        <v>8.4411065834253604E-3</v>
      </c>
      <c r="AA124" s="158"/>
      <c r="AE124" s="117">
        <f t="shared" si="27"/>
        <v>0.43416142343301262</v>
      </c>
      <c r="AF124" s="85">
        <f>IF(J124&gt;0,J124/630,Tabla13[[#This Row],[Cargabilidad Antes]]-0.02)</f>
        <v>0.40242687380804054</v>
      </c>
      <c r="AG124" s="119">
        <f t="shared" si="26"/>
        <v>3.1734549624972075E-2</v>
      </c>
      <c r="AJ124" s="15">
        <f t="shared" si="33"/>
        <v>28.165253415450692</v>
      </c>
      <c r="AK124" s="47">
        <f t="shared" si="33"/>
        <v>27.704470761704339</v>
      </c>
      <c r="AL124" s="15">
        <f t="shared" si="29"/>
        <v>0.46078265374635308</v>
      </c>
      <c r="AM124" s="84">
        <f t="shared" si="28"/>
        <v>1.6359968325141416E-2</v>
      </c>
    </row>
    <row r="125" spans="2:39" x14ac:dyDescent="0.25">
      <c r="B125" s="16" t="s">
        <v>140</v>
      </c>
      <c r="C125" s="8">
        <v>394.62</v>
      </c>
      <c r="D125" s="14">
        <v>231.08</v>
      </c>
      <c r="E125" s="8">
        <v>114.62</v>
      </c>
      <c r="F125" s="15">
        <f t="shared" si="19"/>
        <v>257.94517014280382</v>
      </c>
      <c r="G125" s="8">
        <v>0.89</v>
      </c>
      <c r="H125" s="8">
        <v>445.88</v>
      </c>
      <c r="I125" s="75">
        <f>'Datos y Cálculos'!R125</f>
        <v>54.620000000000005</v>
      </c>
      <c r="J125" s="47">
        <f>'Datos y Cálculos'!S125</f>
        <v>237.44749061634661</v>
      </c>
      <c r="K125" s="6">
        <f>'Datos y Cálculos'!T125</f>
        <v>0.9731835842955493</v>
      </c>
      <c r="L125" s="73">
        <f t="shared" si="30"/>
        <v>323.74937699589481</v>
      </c>
      <c r="M125" s="75">
        <f t="shared" si="31"/>
        <v>298.02254918641057</v>
      </c>
      <c r="O125" s="15">
        <f t="shared" si="20"/>
        <v>325.8771377731772</v>
      </c>
      <c r="P125" s="47">
        <f t="shared" si="21"/>
        <v>298.02254918641063</v>
      </c>
      <c r="Q125" s="106">
        <f t="shared" si="22"/>
        <v>8.5475737196864743E-2</v>
      </c>
      <c r="S125" s="6">
        <f t="shared" si="32"/>
        <v>0.22506882496934397</v>
      </c>
      <c r="T125" s="73">
        <f t="shared" si="32"/>
        <v>0.20583090123505718</v>
      </c>
      <c r="U125" s="110">
        <f t="shared" si="23"/>
        <v>8.5475737196864743E-2</v>
      </c>
      <c r="Y125" s="115">
        <f t="shared" si="24"/>
        <v>5.1568320279773157E-2</v>
      </c>
      <c r="Z125" s="157">
        <f t="shared" si="25"/>
        <v>8.4389169939851558E-3</v>
      </c>
      <c r="AA125" s="158"/>
      <c r="AE125" s="117">
        <f t="shared" si="27"/>
        <v>0.4094367780044505</v>
      </c>
      <c r="AF125" s="85">
        <f>IF(J125&gt;0,J125/630,Tabla13[[#This Row],[Cargabilidad Antes]]-0.02)</f>
        <v>0.37690077875610573</v>
      </c>
      <c r="AG125" s="119">
        <f t="shared" si="26"/>
        <v>3.2535999248344771E-2</v>
      </c>
      <c r="AJ125" s="15">
        <f t="shared" si="33"/>
        <v>27.836429191325809</v>
      </c>
      <c r="AK125" s="47">
        <f t="shared" si="33"/>
        <v>27.372260679048253</v>
      </c>
      <c r="AL125" s="15">
        <f t="shared" si="29"/>
        <v>0.46416851227755629</v>
      </c>
      <c r="AM125" s="84">
        <f t="shared" si="28"/>
        <v>1.6674858297636708E-2</v>
      </c>
    </row>
    <row r="126" spans="2:39" x14ac:dyDescent="0.25">
      <c r="B126" s="16" t="s">
        <v>141</v>
      </c>
      <c r="C126" s="8">
        <v>359.3</v>
      </c>
      <c r="D126" s="14">
        <v>247.43</v>
      </c>
      <c r="E126" s="8">
        <v>117.9</v>
      </c>
      <c r="F126" s="15">
        <f t="shared" si="19"/>
        <v>274.08395593321404</v>
      </c>
      <c r="G126" s="8">
        <v>0.9</v>
      </c>
      <c r="H126" s="8">
        <v>447.11</v>
      </c>
      <c r="I126" s="75">
        <f>'Datos y Cálculos'!R126</f>
        <v>57.900000000000006</v>
      </c>
      <c r="J126" s="47">
        <f>'Datos y Cálculos'!S126</f>
        <v>254.11417689692169</v>
      </c>
      <c r="K126" s="6">
        <f>'Datos y Cálculos'!T126</f>
        <v>0.97369616690204164</v>
      </c>
      <c r="L126" s="73">
        <f t="shared" si="30"/>
        <v>344.00531682304057</v>
      </c>
      <c r="M126" s="75">
        <f t="shared" si="31"/>
        <v>318.94106181812595</v>
      </c>
      <c r="O126" s="15">
        <f t="shared" si="20"/>
        <v>345.0574326221959</v>
      </c>
      <c r="P126" s="47">
        <f t="shared" si="21"/>
        <v>318.94106181812595</v>
      </c>
      <c r="Q126" s="106">
        <f t="shared" si="22"/>
        <v>7.5687025796267404E-2</v>
      </c>
      <c r="S126" s="6">
        <f t="shared" si="32"/>
        <v>0.23831580035931105</v>
      </c>
      <c r="T126" s="73">
        <f t="shared" si="32"/>
        <v>0.22027838622985779</v>
      </c>
      <c r="U126" s="110">
        <f t="shared" si="23"/>
        <v>7.5687025796267293E-2</v>
      </c>
      <c r="Y126" s="115">
        <f t="shared" si="24"/>
        <v>5.8223111737240089E-2</v>
      </c>
      <c r="Z126" s="157">
        <f t="shared" si="25"/>
        <v>8.4799357179460386E-3</v>
      </c>
      <c r="AA126" s="158"/>
      <c r="AE126" s="117">
        <f t="shared" si="27"/>
        <v>0.43505389830668895</v>
      </c>
      <c r="AF126" s="85">
        <f>IF(J126&gt;0,J126/630,Tabla13[[#This Row],[Cargabilidad Antes]]-0.02)</f>
        <v>0.40335583634432015</v>
      </c>
      <c r="AG126" s="119">
        <f t="shared" si="26"/>
        <v>3.1698061962368795E-2</v>
      </c>
      <c r="AJ126" s="15">
        <f t="shared" si="33"/>
        <v>28.180145080337105</v>
      </c>
      <c r="AK126" s="47">
        <f t="shared" si="33"/>
        <v>27.716971178249832</v>
      </c>
      <c r="AL126" s="15">
        <f t="shared" si="29"/>
        <v>0.4631739020872736</v>
      </c>
      <c r="AM126" s="84">
        <f t="shared" si="28"/>
        <v>1.6436178762275322E-2</v>
      </c>
    </row>
    <row r="127" spans="2:39" x14ac:dyDescent="0.25">
      <c r="B127" s="16" t="s">
        <v>142</v>
      </c>
      <c r="C127" s="8">
        <v>321.06</v>
      </c>
      <c r="D127" s="14">
        <v>250.82</v>
      </c>
      <c r="E127" s="8">
        <v>116.62</v>
      </c>
      <c r="F127" s="15">
        <f t="shared" si="19"/>
        <v>276.6060317491287</v>
      </c>
      <c r="G127" s="8">
        <v>0.9</v>
      </c>
      <c r="H127" s="8">
        <v>448.58</v>
      </c>
      <c r="I127" s="75">
        <f>'Datos y Cálculos'!R127</f>
        <v>56.620000000000005</v>
      </c>
      <c r="J127" s="47">
        <f>'Datos y Cálculos'!S127</f>
        <v>257.13128319984713</v>
      </c>
      <c r="K127" s="6">
        <f>'Datos y Cálculos'!T127</f>
        <v>0.97545501612519903</v>
      </c>
      <c r="L127" s="73">
        <f t="shared" si="30"/>
        <v>347.17079758659486</v>
      </c>
      <c r="M127" s="75">
        <f t="shared" si="31"/>
        <v>322.72785994022968</v>
      </c>
      <c r="O127" s="15">
        <f t="shared" si="20"/>
        <v>349.78501091338632</v>
      </c>
      <c r="P127" s="47">
        <f t="shared" si="21"/>
        <v>322.72785994022962</v>
      </c>
      <c r="Q127" s="106">
        <f t="shared" si="22"/>
        <v>7.7353660474195007E-2</v>
      </c>
      <c r="S127" s="6">
        <f t="shared" si="32"/>
        <v>0.24158092812562099</v>
      </c>
      <c r="T127" s="73">
        <f t="shared" si="32"/>
        <v>0.22289375903435082</v>
      </c>
      <c r="U127" s="110">
        <f t="shared" si="23"/>
        <v>7.7353660474194896E-2</v>
      </c>
      <c r="Y127" s="115">
        <f t="shared" si="24"/>
        <v>5.9299560846880907E-2</v>
      </c>
      <c r="Z127" s="157">
        <f t="shared" si="25"/>
        <v>8.8192520045753675E-3</v>
      </c>
      <c r="AA127" s="158"/>
      <c r="AE127" s="117">
        <f t="shared" si="27"/>
        <v>0.43905719325258524</v>
      </c>
      <c r="AF127" s="85">
        <f>IF(J127&gt;0,J127/630,Tabla13[[#This Row],[Cargabilidad Antes]]-0.02)</f>
        <v>0.40814489396801135</v>
      </c>
      <c r="AG127" s="119">
        <f t="shared" si="26"/>
        <v>3.0912299284573896E-2</v>
      </c>
      <c r="AJ127" s="15">
        <f t="shared" si="33"/>
        <v>28.267883383004214</v>
      </c>
      <c r="AK127" s="47">
        <f t="shared" si="33"/>
        <v>27.78187157002138</v>
      </c>
      <c r="AL127" s="15">
        <f t="shared" si="29"/>
        <v>0.48601181298283436</v>
      </c>
      <c r="AM127" s="84">
        <f t="shared" si="28"/>
        <v>1.7193074076251591E-2</v>
      </c>
    </row>
    <row r="128" spans="2:39" x14ac:dyDescent="0.25">
      <c r="B128" s="16" t="s">
        <v>143</v>
      </c>
      <c r="C128" s="8">
        <v>267.68</v>
      </c>
      <c r="D128" s="14">
        <v>236.51</v>
      </c>
      <c r="E128" s="8">
        <v>117.75</v>
      </c>
      <c r="F128" s="15">
        <f t="shared" si="19"/>
        <v>264.2007619216871</v>
      </c>
      <c r="G128" s="8">
        <v>0.89</v>
      </c>
      <c r="H128" s="8">
        <v>449.25</v>
      </c>
      <c r="I128" s="75">
        <f>'Datos y Cálculos'!R128</f>
        <v>57.75</v>
      </c>
      <c r="J128" s="47">
        <f>'Datos y Cálculos'!S128</f>
        <v>243.45850282953765</v>
      </c>
      <c r="K128" s="6">
        <f>'Datos y Cálculos'!T128</f>
        <v>0.97145919017499749</v>
      </c>
      <c r="L128" s="73">
        <f t="shared" si="30"/>
        <v>331.60082829476147</v>
      </c>
      <c r="M128" s="75">
        <f t="shared" si="31"/>
        <v>305.56702640247141</v>
      </c>
      <c r="O128" s="15">
        <f t="shared" si="20"/>
        <v>333.53471462149093</v>
      </c>
      <c r="P128" s="47">
        <f t="shared" si="21"/>
        <v>305.56702640247141</v>
      </c>
      <c r="Q128" s="106">
        <f t="shared" si="22"/>
        <v>8.3852405740609037E-2</v>
      </c>
      <c r="S128" s="6">
        <f t="shared" si="32"/>
        <v>0.23035757224121314</v>
      </c>
      <c r="T128" s="73">
        <f t="shared" si="32"/>
        <v>0.21104153562822128</v>
      </c>
      <c r="U128" s="110">
        <f t="shared" si="23"/>
        <v>8.3852405740609037E-2</v>
      </c>
      <c r="Y128" s="115">
        <f t="shared" si="24"/>
        <v>5.4099881788279763E-2</v>
      </c>
      <c r="Z128" s="157">
        <f t="shared" si="25"/>
        <v>8.6924219838197831E-3</v>
      </c>
      <c r="AA128" s="158"/>
      <c r="AE128" s="117">
        <f t="shared" si="27"/>
        <v>0.41936628876458271</v>
      </c>
      <c r="AF128" s="85">
        <f>IF(J128&gt;0,J128/630,Tabla13[[#This Row],[Cargabilidad Antes]]-0.02)</f>
        <v>0.38644206798339309</v>
      </c>
      <c r="AG128" s="119">
        <f t="shared" si="26"/>
        <v>3.2924220781189617E-2</v>
      </c>
      <c r="AJ128" s="15">
        <f t="shared" si="33"/>
        <v>27.971298233377119</v>
      </c>
      <c r="AK128" s="47">
        <f t="shared" si="33"/>
        <v>27.493889092533351</v>
      </c>
      <c r="AL128" s="15">
        <f t="shared" si="29"/>
        <v>0.4774091408437684</v>
      </c>
      <c r="AM128" s="84">
        <f t="shared" si="28"/>
        <v>1.7067822053182136E-2</v>
      </c>
    </row>
    <row r="129" spans="2:39" x14ac:dyDescent="0.25">
      <c r="B129" s="16" t="s">
        <v>144</v>
      </c>
      <c r="C129" s="8">
        <v>346.36</v>
      </c>
      <c r="D129" s="14">
        <v>265.81</v>
      </c>
      <c r="E129" s="8">
        <v>117.08</v>
      </c>
      <c r="F129" s="15">
        <f t="shared" si="19"/>
        <v>290.45254775952645</v>
      </c>
      <c r="G129" s="8">
        <v>0.91</v>
      </c>
      <c r="H129" s="8">
        <v>449.55</v>
      </c>
      <c r="I129" s="75">
        <f>'Datos y Cálculos'!R129</f>
        <v>57.08</v>
      </c>
      <c r="J129" s="47">
        <f>'Datos y Cálculos'!S129</f>
        <v>271.86960569361185</v>
      </c>
      <c r="K129" s="6">
        <f>'Datos y Cálculos'!T129</f>
        <v>0.97771135291805722</v>
      </c>
      <c r="L129" s="73">
        <f t="shared" si="30"/>
        <v>364.54968833864183</v>
      </c>
      <c r="M129" s="75">
        <f t="shared" si="31"/>
        <v>341.22606528627006</v>
      </c>
      <c r="O129" s="15">
        <f t="shared" si="20"/>
        <v>366.61604169444445</v>
      </c>
      <c r="P129" s="47">
        <f t="shared" si="21"/>
        <v>341.22606528627006</v>
      </c>
      <c r="Q129" s="106">
        <f t="shared" si="22"/>
        <v>6.9254952104184309E-2</v>
      </c>
      <c r="S129" s="6">
        <f t="shared" si="32"/>
        <v>0.25320537145662969</v>
      </c>
      <c r="T129" s="73">
        <f t="shared" si="32"/>
        <v>0.2356696455838786</v>
      </c>
      <c r="U129" s="110">
        <f t="shared" si="23"/>
        <v>6.9254952104184309E-2</v>
      </c>
      <c r="Y129" s="115">
        <f t="shared" si="24"/>
        <v>6.538506583175803E-2</v>
      </c>
      <c r="Z129" s="157">
        <f t="shared" si="25"/>
        <v>8.742876188226752E-3</v>
      </c>
      <c r="AA129" s="158"/>
      <c r="AE129" s="117">
        <f t="shared" si="27"/>
        <v>0.46103579009448642</v>
      </c>
      <c r="AF129" s="85">
        <f>IF(J129&gt;0,J129/630,Tabla13[[#This Row],[Cargabilidad Antes]]-0.02)</f>
        <v>0.43153905665652675</v>
      </c>
      <c r="AG129" s="119">
        <f t="shared" si="26"/>
        <v>2.9496733437959666E-2</v>
      </c>
      <c r="AJ129" s="15">
        <f t="shared" si="33"/>
        <v>28.589939156722828</v>
      </c>
      <c r="AK129" s="47">
        <f t="shared" si="33"/>
        <v>28.109915267915326</v>
      </c>
      <c r="AL129" s="15">
        <f t="shared" si="29"/>
        <v>0.48002388880750146</v>
      </c>
      <c r="AM129" s="84">
        <f t="shared" si="28"/>
        <v>1.6789958389772375E-2</v>
      </c>
    </row>
    <row r="130" spans="2:39" x14ac:dyDescent="0.25">
      <c r="B130" s="16" t="s">
        <v>145</v>
      </c>
      <c r="C130" s="8">
        <v>402.14</v>
      </c>
      <c r="D130" s="14">
        <v>254.62</v>
      </c>
      <c r="E130" s="8">
        <v>117.23</v>
      </c>
      <c r="F130" s="15">
        <f t="shared" si="19"/>
        <v>280.3109296834499</v>
      </c>
      <c r="G130" s="8">
        <v>0.9</v>
      </c>
      <c r="H130" s="8">
        <v>451.22</v>
      </c>
      <c r="I130" s="75">
        <f>'Datos y Cálculos'!R130</f>
        <v>57.230000000000004</v>
      </c>
      <c r="J130" s="47">
        <f>'Datos y Cálculos'!S130</f>
        <v>260.97244548036099</v>
      </c>
      <c r="K130" s="6">
        <f>'Datos y Cálculos'!T130</f>
        <v>0.97565855863185746</v>
      </c>
      <c r="L130" s="73">
        <f t="shared" si="30"/>
        <v>351.82084936855233</v>
      </c>
      <c r="M130" s="75">
        <f t="shared" si="31"/>
        <v>327.5489383677421</v>
      </c>
      <c r="O130" s="15">
        <f t="shared" si="20"/>
        <v>355.08436121029592</v>
      </c>
      <c r="P130" s="47">
        <f t="shared" si="21"/>
        <v>327.5489383677421</v>
      </c>
      <c r="Q130" s="106">
        <f t="shared" si="22"/>
        <v>7.7546143538115953E-2</v>
      </c>
      <c r="S130" s="6">
        <f t="shared" si="32"/>
        <v>0.2452409533503932</v>
      </c>
      <c r="T130" s="73">
        <f t="shared" si="32"/>
        <v>0.22622346318045919</v>
      </c>
      <c r="U130" s="110">
        <f t="shared" si="23"/>
        <v>7.7546143538116064E-2</v>
      </c>
      <c r="Y130" s="115">
        <f t="shared" si="24"/>
        <v>6.0898731744801517E-2</v>
      </c>
      <c r="Z130" s="157">
        <f t="shared" si="25"/>
        <v>9.0787148862766544E-3</v>
      </c>
      <c r="AA130" s="158"/>
      <c r="AE130" s="117">
        <f t="shared" si="27"/>
        <v>0.44493798362452364</v>
      </c>
      <c r="AF130" s="85">
        <f>IF(J130&gt;0,J130/630,Tabla13[[#This Row],[Cargabilidad Antes]]-0.02)</f>
        <v>0.41424197695295395</v>
      </c>
      <c r="AG130" s="119">
        <f t="shared" si="26"/>
        <v>3.0696006671569687E-2</v>
      </c>
      <c r="AJ130" s="15">
        <f t="shared" si="33"/>
        <v>28.367652339105874</v>
      </c>
      <c r="AK130" s="47">
        <f t="shared" si="33"/>
        <v>27.865606491074651</v>
      </c>
      <c r="AL130" s="15">
        <f t="shared" si="29"/>
        <v>0.50204584803122287</v>
      </c>
      <c r="AM130" s="84">
        <f t="shared" si="28"/>
        <v>1.7697828570013008E-2</v>
      </c>
    </row>
    <row r="131" spans="2:39" x14ac:dyDescent="0.25">
      <c r="B131" s="16" t="s">
        <v>146</v>
      </c>
      <c r="C131" s="8">
        <v>361.42</v>
      </c>
      <c r="D131" s="14">
        <v>265.95999999999998</v>
      </c>
      <c r="E131" s="8">
        <v>120.98</v>
      </c>
      <c r="F131" s="15">
        <f t="shared" si="19"/>
        <v>292.18295980429792</v>
      </c>
      <c r="G131" s="8">
        <v>0.91</v>
      </c>
      <c r="H131" s="8">
        <v>451.45</v>
      </c>
      <c r="I131" s="75">
        <f>'Datos y Cálculos'!R131</f>
        <v>60.980000000000004</v>
      </c>
      <c r="J131" s="47">
        <f>'Datos y Cálculos'!S131</f>
        <v>272.86128710390557</v>
      </c>
      <c r="K131" s="6">
        <f>'Datos y Cálculos'!T131</f>
        <v>0.97470770889797353</v>
      </c>
      <c r="L131" s="73">
        <f t="shared" si="30"/>
        <v>366.72154455572394</v>
      </c>
      <c r="M131" s="75">
        <f t="shared" si="31"/>
        <v>342.47073382797316</v>
      </c>
      <c r="O131" s="15">
        <f t="shared" si="20"/>
        <v>366.82292783963896</v>
      </c>
      <c r="P131" s="47">
        <f t="shared" si="21"/>
        <v>342.47073382797316</v>
      </c>
      <c r="Q131" s="106">
        <f t="shared" si="22"/>
        <v>6.6386782732162364E-2</v>
      </c>
      <c r="S131" s="6">
        <f t="shared" si="32"/>
        <v>0.25334825850270959</v>
      </c>
      <c r="T131" s="73">
        <f t="shared" si="32"/>
        <v>0.23652928270991844</v>
      </c>
      <c r="U131" s="110">
        <f t="shared" si="23"/>
        <v>6.6386782732162586E-2</v>
      </c>
      <c r="Y131" s="115">
        <f t="shared" si="24"/>
        <v>6.6166468090737229E-2</v>
      </c>
      <c r="Z131" s="157">
        <f t="shared" si="25"/>
        <v>8.4935486987790729E-3</v>
      </c>
      <c r="AA131" s="158"/>
      <c r="AE131" s="117">
        <f t="shared" si="27"/>
        <v>0.46378247587983795</v>
      </c>
      <c r="AF131" s="85">
        <f>IF(J131&gt;0,J131/630,Tabla13[[#This Row],[Cargabilidad Antes]]-0.02)</f>
        <v>0.43311315413318346</v>
      </c>
      <c r="AG131" s="119">
        <f t="shared" si="26"/>
        <v>3.0669321746654488E-2</v>
      </c>
      <c r="AJ131" s="15">
        <f t="shared" si="33"/>
        <v>28.593991997565304</v>
      </c>
      <c r="AK131" s="47">
        <f t="shared" si="33"/>
        <v>28.132644325017907</v>
      </c>
      <c r="AL131" s="15">
        <f t="shared" si="29"/>
        <v>0.46134767254739728</v>
      </c>
      <c r="AM131" s="84">
        <f t="shared" si="28"/>
        <v>1.6134426860953122E-2</v>
      </c>
    </row>
    <row r="132" spans="2:39" x14ac:dyDescent="0.25">
      <c r="B132" s="16" t="s">
        <v>147</v>
      </c>
      <c r="C132" s="8">
        <v>413.94</v>
      </c>
      <c r="D132" s="14">
        <v>246.69</v>
      </c>
      <c r="E132" s="8">
        <v>120.89</v>
      </c>
      <c r="F132" s="15">
        <f t="shared" ref="F132:F195" si="34">SQRT((D132)^2+(E132)^2)</f>
        <v>274.71867100726882</v>
      </c>
      <c r="G132" s="8">
        <v>0.89</v>
      </c>
      <c r="H132" s="8">
        <v>452.65</v>
      </c>
      <c r="I132" s="75">
        <f>'Datos y Cálculos'!R132</f>
        <v>60.89</v>
      </c>
      <c r="J132" s="47">
        <f>'Datos y Cálculos'!S132</f>
        <v>254.09358157970067</v>
      </c>
      <c r="K132" s="6">
        <f>'Datos y Cálculos'!T132</f>
        <v>0.97086277609346694</v>
      </c>
      <c r="L132" s="73">
        <f t="shared" si="30"/>
        <v>344.80195360318021</v>
      </c>
      <c r="M132" s="75">
        <f t="shared" si="31"/>
        <v>318.91521244433983</v>
      </c>
      <c r="O132" s="15">
        <f t="shared" ref="O132:O195" si="35">(D132)/(SQRT(3)*0.46*G132)</f>
        <v>347.89090841814556</v>
      </c>
      <c r="P132" s="47">
        <f t="shared" ref="P132:P195" si="36">(D132)/(SQRT(3)*0.46*K132)</f>
        <v>318.91521244433983</v>
      </c>
      <c r="Q132" s="106">
        <f t="shared" si="22"/>
        <v>8.3289603932329648E-2</v>
      </c>
      <c r="S132" s="6">
        <f t="shared" si="32"/>
        <v>0.2402727558927101</v>
      </c>
      <c r="T132" s="73">
        <f t="shared" si="32"/>
        <v>0.22026053321867695</v>
      </c>
      <c r="U132" s="110">
        <f t="shared" si="23"/>
        <v>8.3289603932329648E-2</v>
      </c>
      <c r="Y132" s="115">
        <f t="shared" si="24"/>
        <v>5.8493086506616249E-2</v>
      </c>
      <c r="Z132" s="157">
        <f t="shared" si="25"/>
        <v>9.337956225620463E-3</v>
      </c>
      <c r="AA132" s="158"/>
      <c r="AE132" s="117">
        <f t="shared" si="27"/>
        <v>0.43606138255122034</v>
      </c>
      <c r="AF132" s="85">
        <f>IF(J132&gt;0,J132/630,Tabla13[[#This Row],[Cargabilidad Antes]]-0.02)</f>
        <v>0.40332314536460423</v>
      </c>
      <c r="AG132" s="119">
        <f t="shared" si="26"/>
        <v>3.2738237186616115E-2</v>
      </c>
      <c r="AJ132" s="15">
        <f t="shared" si="33"/>
        <v>28.232587717948785</v>
      </c>
      <c r="AK132" s="47">
        <f t="shared" si="33"/>
        <v>27.716530788686388</v>
      </c>
      <c r="AL132" s="15">
        <f t="shared" si="29"/>
        <v>0.51605692926239755</v>
      </c>
      <c r="AM132" s="84">
        <f t="shared" si="28"/>
        <v>1.8278768294920256E-2</v>
      </c>
    </row>
    <row r="133" spans="2:39" x14ac:dyDescent="0.25">
      <c r="B133" s="16" t="s">
        <v>148</v>
      </c>
      <c r="C133" s="8">
        <v>389.32</v>
      </c>
      <c r="D133" s="14">
        <v>240.65</v>
      </c>
      <c r="E133" s="8">
        <v>116.86</v>
      </c>
      <c r="F133" s="15">
        <f t="shared" si="34"/>
        <v>267.52323656086401</v>
      </c>
      <c r="G133" s="8">
        <v>0.9</v>
      </c>
      <c r="H133" s="8">
        <v>452.69</v>
      </c>
      <c r="I133" s="75">
        <f>'Datos y Cálculos'!R133</f>
        <v>56.86</v>
      </c>
      <c r="J133" s="47">
        <f>'Datos y Cálculos'!S133</f>
        <v>247.27612521228167</v>
      </c>
      <c r="K133" s="6">
        <f>'Datos y Cálculos'!T133</f>
        <v>0.97320353832545192</v>
      </c>
      <c r="L133" s="73">
        <f t="shared" si="30"/>
        <v>335.77089704977124</v>
      </c>
      <c r="M133" s="75">
        <f t="shared" si="31"/>
        <v>310.35855968582268</v>
      </c>
      <c r="O133" s="15">
        <f t="shared" si="35"/>
        <v>335.60227603981508</v>
      </c>
      <c r="P133" s="47">
        <f t="shared" si="36"/>
        <v>310.35855968582268</v>
      </c>
      <c r="Q133" s="106">
        <f t="shared" ref="Q133:Q196" si="37">(1-P133/O133)</f>
        <v>7.5219145268840659E-2</v>
      </c>
      <c r="S133" s="6">
        <f t="shared" si="32"/>
        <v>0.23178554482669123</v>
      </c>
      <c r="T133" s="73">
        <f t="shared" si="32"/>
        <v>0.21435083425915497</v>
      </c>
      <c r="U133" s="110">
        <f t="shared" ref="U133:U196" si="38">(1-T133/S133)</f>
        <v>7.5219145268840659E-2</v>
      </c>
      <c r="Y133" s="115">
        <f t="shared" ref="Y133:Y196" si="39">($AC$3)*(((D133)^2+(E133)^2)/(460)^2)</f>
        <v>5.5469110890359177E-2</v>
      </c>
      <c r="Z133" s="157">
        <f t="shared" ref="Z133:Z196" si="40">(Y133)*(1-(((G133)^2/(K133)^2)))</f>
        <v>8.0308384383651083E-3</v>
      </c>
      <c r="AA133" s="158"/>
      <c r="AE133" s="117">
        <f t="shared" si="27"/>
        <v>0.4246400580331175</v>
      </c>
      <c r="AF133" s="85">
        <f>IF(J133&gt;0,J133/630,Tabla13[[#This Row],[Cargabilidad Antes]]-0.02)</f>
        <v>0.39250178605124075</v>
      </c>
      <c r="AG133" s="119">
        <f t="shared" ref="AG133:AG196" si="41">AE133-AF133</f>
        <v>3.2138271981876743E-2</v>
      </c>
      <c r="AJ133" s="15">
        <f t="shared" si="33"/>
        <v>28.00825020521112</v>
      </c>
      <c r="AK133" s="47">
        <f t="shared" si="33"/>
        <v>27.572714625273996</v>
      </c>
      <c r="AL133" s="15">
        <f t="shared" si="29"/>
        <v>0.43553557993712388</v>
      </c>
      <c r="AM133" s="84">
        <f t="shared" si="28"/>
        <v>1.5550260253533787E-2</v>
      </c>
    </row>
    <row r="134" spans="2:39" x14ac:dyDescent="0.25">
      <c r="B134" s="16" t="s">
        <v>149</v>
      </c>
      <c r="C134" s="8">
        <v>263.44</v>
      </c>
      <c r="D134" s="14">
        <v>216.86</v>
      </c>
      <c r="E134" s="8">
        <v>118.25</v>
      </c>
      <c r="F134" s="15">
        <f t="shared" si="34"/>
        <v>247.00470056256015</v>
      </c>
      <c r="G134" s="8">
        <v>0.89</v>
      </c>
      <c r="H134" s="8">
        <v>451.61</v>
      </c>
      <c r="I134" s="75">
        <f>'Datos y Cálculos'!R134</f>
        <v>58.25</v>
      </c>
      <c r="J134" s="47">
        <f>'Datos y Cálculos'!S134</f>
        <v>224.54692627600139</v>
      </c>
      <c r="K134" s="6">
        <f>'Datos y Cálculos'!T134</f>
        <v>0.96576694945913888</v>
      </c>
      <c r="L134" s="73">
        <f t="shared" si="30"/>
        <v>310.01789208890654</v>
      </c>
      <c r="M134" s="75">
        <f t="shared" si="31"/>
        <v>281.83093115467926</v>
      </c>
      <c r="O134" s="15">
        <f t="shared" si="35"/>
        <v>305.82359398256534</v>
      </c>
      <c r="P134" s="47">
        <f t="shared" si="36"/>
        <v>281.83093115467926</v>
      </c>
      <c r="Q134" s="106">
        <f t="shared" si="37"/>
        <v>7.8452622034302144E-2</v>
      </c>
      <c r="S134" s="6">
        <f t="shared" si="32"/>
        <v>0.21121873542864777</v>
      </c>
      <c r="T134" s="73">
        <f t="shared" si="32"/>
        <v>0.19464807181150079</v>
      </c>
      <c r="U134" s="110">
        <f t="shared" si="38"/>
        <v>7.8452622034302255E-2</v>
      </c>
      <c r="Y134" s="115">
        <f t="shared" si="39"/>
        <v>4.7286657960302465E-2</v>
      </c>
      <c r="Z134" s="157">
        <f t="shared" si="40"/>
        <v>7.1284840285594092E-3</v>
      </c>
      <c r="AA134" s="158"/>
      <c r="AE134" s="117">
        <f t="shared" ref="AE134:AE197" si="42">F134/630</f>
        <v>0.39207095327390501</v>
      </c>
      <c r="AF134" s="85">
        <f>IF(J134&gt;0,J134/630,Tabla13[[#This Row],[Cargabilidad Antes]]-0.02)</f>
        <v>0.35642369250158951</v>
      </c>
      <c r="AG134" s="119">
        <f t="shared" si="41"/>
        <v>3.5647260772315503E-2</v>
      </c>
      <c r="AJ134" s="15">
        <f t="shared" si="33"/>
        <v>27.498078809733251</v>
      </c>
      <c r="AK134" s="47">
        <f t="shared" si="33"/>
        <v>27.121492354581026</v>
      </c>
      <c r="AL134" s="15">
        <f t="shared" si="29"/>
        <v>0.37658645515222489</v>
      </c>
      <c r="AM134" s="84">
        <f t="shared" ref="AM134:AM197" si="43">(1-AK134/AJ134)</f>
        <v>1.3695009668054592E-2</v>
      </c>
    </row>
    <row r="135" spans="2:39" x14ac:dyDescent="0.25">
      <c r="B135" s="16" t="s">
        <v>150</v>
      </c>
      <c r="C135" s="8">
        <v>327.14</v>
      </c>
      <c r="D135" s="14">
        <v>245.6</v>
      </c>
      <c r="E135" s="8">
        <v>118.18</v>
      </c>
      <c r="F135" s="15">
        <f t="shared" si="34"/>
        <v>272.55434760795873</v>
      </c>
      <c r="G135" s="8">
        <v>0.89</v>
      </c>
      <c r="H135" s="8">
        <v>448.89</v>
      </c>
      <c r="I135" s="75">
        <f>'Datos y Cálculos'!R135</f>
        <v>58.180000000000007</v>
      </c>
      <c r="J135" s="47">
        <f>'Datos y Cálculos'!S135</f>
        <v>252.3970530731292</v>
      </c>
      <c r="K135" s="6">
        <f>'Datos y Cálculos'!T135</f>
        <v>0.97306999828100271</v>
      </c>
      <c r="L135" s="73">
        <f t="shared" si="30"/>
        <v>342.08549121795176</v>
      </c>
      <c r="M135" s="75">
        <f t="shared" si="31"/>
        <v>316.78588377052046</v>
      </c>
      <c r="O135" s="15">
        <f t="shared" si="35"/>
        <v>346.35375210789471</v>
      </c>
      <c r="P135" s="47">
        <f t="shared" si="36"/>
        <v>316.78588377052051</v>
      </c>
      <c r="Q135" s="106">
        <f t="shared" si="37"/>
        <v>8.5368985199165137E-2</v>
      </c>
      <c r="S135" s="6">
        <f t="shared" si="32"/>
        <v>0.23921111049191132</v>
      </c>
      <c r="T135" s="73">
        <f t="shared" si="32"/>
        <v>0.21878990074085147</v>
      </c>
      <c r="U135" s="110">
        <f t="shared" si="38"/>
        <v>8.5368985199165248E-2</v>
      </c>
      <c r="Y135" s="115">
        <f t="shared" si="39"/>
        <v>5.757506178449906E-2</v>
      </c>
      <c r="Z135" s="157">
        <f t="shared" si="40"/>
        <v>9.4106499956430213E-3</v>
      </c>
      <c r="AA135" s="158"/>
      <c r="AE135" s="117">
        <f t="shared" si="42"/>
        <v>0.4326259485840615</v>
      </c>
      <c r="AF135" s="85">
        <f>IF(J135&gt;0,J135/630,Tabla13[[#This Row],[Cargabilidad Antes]]-0.02)</f>
        <v>0.40063024297322097</v>
      </c>
      <c r="AG135" s="119">
        <f t="shared" si="41"/>
        <v>3.199570561084053E-2</v>
      </c>
      <c r="AJ135" s="15">
        <f t="shared" si="33"/>
        <v>28.204084444423529</v>
      </c>
      <c r="AK135" s="47">
        <f t="shared" si="33"/>
        <v>27.680376499900365</v>
      </c>
      <c r="AL135" s="15">
        <f t="shared" ref="AL135:AL198" si="44">AJ135-AK135</f>
        <v>0.5237079445231636</v>
      </c>
      <c r="AM135" s="84">
        <f t="shared" si="43"/>
        <v>1.8568514271581349E-2</v>
      </c>
    </row>
    <row r="136" spans="2:39" x14ac:dyDescent="0.25">
      <c r="B136" s="16" t="s">
        <v>151</v>
      </c>
      <c r="C136" s="8">
        <v>406.82</v>
      </c>
      <c r="D136" s="14">
        <v>255.93</v>
      </c>
      <c r="E136" s="8">
        <v>118.05</v>
      </c>
      <c r="F136" s="15">
        <f t="shared" si="34"/>
        <v>281.84387060924354</v>
      </c>
      <c r="G136" s="8">
        <v>0.9</v>
      </c>
      <c r="H136" s="8">
        <v>449.14</v>
      </c>
      <c r="I136" s="75">
        <f>'Datos y Cálculos'!R136</f>
        <v>58.05</v>
      </c>
      <c r="J136" s="47">
        <f>'Datos y Cálculos'!S136</f>
        <v>262.43088118588486</v>
      </c>
      <c r="K136" s="6">
        <f>'Datos y Cálculos'!T136</f>
        <v>0.97522821568670437</v>
      </c>
      <c r="L136" s="73">
        <f t="shared" si="30"/>
        <v>353.74485775150612</v>
      </c>
      <c r="M136" s="75">
        <f t="shared" si="31"/>
        <v>329.37943455726378</v>
      </c>
      <c r="O136" s="15">
        <f t="shared" si="35"/>
        <v>356.91124249686214</v>
      </c>
      <c r="P136" s="47">
        <f t="shared" si="36"/>
        <v>329.37943455726378</v>
      </c>
      <c r="Q136" s="106">
        <f t="shared" si="37"/>
        <v>7.7139088550398971E-2</v>
      </c>
      <c r="S136" s="6">
        <f t="shared" si="32"/>
        <v>0.24650269888840673</v>
      </c>
      <c r="T136" s="73">
        <f t="shared" si="32"/>
        <v>0.2274877053709416</v>
      </c>
      <c r="U136" s="110">
        <f t="shared" si="38"/>
        <v>7.7139088550398971E-2</v>
      </c>
      <c r="Y136" s="115">
        <f t="shared" si="39"/>
        <v>6.1566628797731573E-2</v>
      </c>
      <c r="Z136" s="157">
        <f t="shared" si="40"/>
        <v>9.1320387931433933E-3</v>
      </c>
      <c r="AA136" s="158"/>
      <c r="AE136" s="117">
        <f t="shared" si="42"/>
        <v>0.44737122318927547</v>
      </c>
      <c r="AF136" s="85">
        <f>IF(J136&gt;0,J136/630,Tabla13[[#This Row],[Cargabilidad Antes]]-0.02)</f>
        <v>0.4165569542633093</v>
      </c>
      <c r="AG136" s="119">
        <f t="shared" si="41"/>
        <v>3.0814268925966171E-2</v>
      </c>
      <c r="AJ136" s="15">
        <f t="shared" si="33"/>
        <v>28.402394097773875</v>
      </c>
      <c r="AK136" s="47">
        <f t="shared" si="33"/>
        <v>27.897724677063643</v>
      </c>
      <c r="AL136" s="15">
        <f t="shared" si="44"/>
        <v>0.50466942071023269</v>
      </c>
      <c r="AM136" s="84">
        <f t="shared" si="43"/>
        <v>1.7768552149967753E-2</v>
      </c>
    </row>
    <row r="137" spans="2:39" x14ac:dyDescent="0.25">
      <c r="B137" s="16" t="s">
        <v>152</v>
      </c>
      <c r="C137" s="8">
        <v>270.52</v>
      </c>
      <c r="D137" s="14">
        <v>236.4</v>
      </c>
      <c r="E137" s="8">
        <v>118.05</v>
      </c>
      <c r="F137" s="15">
        <f t="shared" si="34"/>
        <v>264.23618696158934</v>
      </c>
      <c r="G137" s="8">
        <v>0.89</v>
      </c>
      <c r="H137" s="8">
        <v>449.89</v>
      </c>
      <c r="I137" s="75">
        <f>'Datos y Cálculos'!R137</f>
        <v>58.05</v>
      </c>
      <c r="J137" s="47">
        <f>'Datos y Cálculos'!S137</f>
        <v>243.42301144304332</v>
      </c>
      <c r="K137" s="6">
        <f>'Datos y Cálculos'!T137</f>
        <v>0.97114894191222934</v>
      </c>
      <c r="L137" s="73">
        <f t="shared" ref="L137:L200" si="45">(F137)/(SQRT(3)*0.46)</f>
        <v>331.64529059111715</v>
      </c>
      <c r="M137" s="75">
        <f t="shared" ref="M137:M200" si="46">(J137)/(SQRT(3)*0.46)</f>
        <v>305.52248083389225</v>
      </c>
      <c r="O137" s="15">
        <f t="shared" si="35"/>
        <v>333.37958875531888</v>
      </c>
      <c r="P137" s="47">
        <f t="shared" si="36"/>
        <v>305.52248083389219</v>
      </c>
      <c r="Q137" s="106">
        <f t="shared" si="37"/>
        <v>8.3559728492772822E-2</v>
      </c>
      <c r="S137" s="6">
        <f t="shared" si="32"/>
        <v>0.23025043371452705</v>
      </c>
      <c r="T137" s="73">
        <f t="shared" si="32"/>
        <v>0.211010769987998</v>
      </c>
      <c r="U137" s="110">
        <f t="shared" si="38"/>
        <v>8.3559728492772711E-2</v>
      </c>
      <c r="Y137" s="115">
        <f t="shared" si="39"/>
        <v>5.4114390595463142E-2</v>
      </c>
      <c r="Z137" s="157">
        <f t="shared" si="40"/>
        <v>8.6657285459806558E-3</v>
      </c>
      <c r="AA137" s="158"/>
      <c r="AE137" s="117">
        <f t="shared" si="42"/>
        <v>0.41942251898664973</v>
      </c>
      <c r="AF137" s="85">
        <f>IF(J137&gt;0,J137/630,Tabla13[[#This Row],[Cargabilidad Antes]]-0.02)</f>
        <v>0.3863857324492751</v>
      </c>
      <c r="AG137" s="119">
        <f t="shared" si="41"/>
        <v>3.3036786537374629E-2</v>
      </c>
      <c r="AJ137" s="15">
        <f t="shared" si="33"/>
        <v>27.968534994622477</v>
      </c>
      <c r="AK137" s="47">
        <f t="shared" si="33"/>
        <v>27.493162027107267</v>
      </c>
      <c r="AL137" s="15">
        <f t="shared" si="44"/>
        <v>0.47537296751520941</v>
      </c>
      <c r="AM137" s="84">
        <f t="shared" si="43"/>
        <v>1.6996706034356435E-2</v>
      </c>
    </row>
    <row r="138" spans="2:39" x14ac:dyDescent="0.25">
      <c r="B138" s="16" t="s">
        <v>153</v>
      </c>
      <c r="C138" s="8">
        <v>387.84</v>
      </c>
      <c r="D138" s="14">
        <v>267.83</v>
      </c>
      <c r="E138" s="8">
        <v>121.22</v>
      </c>
      <c r="F138" s="15">
        <f t="shared" si="34"/>
        <v>293.98502904059586</v>
      </c>
      <c r="G138" s="8">
        <v>0.91</v>
      </c>
      <c r="H138" s="8">
        <v>449.22</v>
      </c>
      <c r="I138" s="75">
        <f>'Datos y Cálculos'!R138</f>
        <v>61.22</v>
      </c>
      <c r="J138" s="47">
        <f>'Datos y Cálculos'!S138</f>
        <v>274.73768816818705</v>
      </c>
      <c r="K138" s="6">
        <f>'Datos y Cálculos'!T138</f>
        <v>0.97485715114571991</v>
      </c>
      <c r="L138" s="73">
        <f t="shared" si="45"/>
        <v>368.9833383789304</v>
      </c>
      <c r="M138" s="75">
        <f t="shared" si="46"/>
        <v>344.82582221834406</v>
      </c>
      <c r="O138" s="15">
        <f t="shared" si="35"/>
        <v>369.40210844973114</v>
      </c>
      <c r="P138" s="47">
        <f t="shared" si="36"/>
        <v>344.82582221834406</v>
      </c>
      <c r="Q138" s="106">
        <f t="shared" si="37"/>
        <v>6.6529902426724963E-2</v>
      </c>
      <c r="S138" s="6">
        <f t="shared" si="32"/>
        <v>0.25512958367717214</v>
      </c>
      <c r="T138" s="73">
        <f t="shared" si="32"/>
        <v>0.2381558373689589</v>
      </c>
      <c r="U138" s="110">
        <f t="shared" si="38"/>
        <v>6.6529902426725074E-2</v>
      </c>
      <c r="Y138" s="115">
        <f t="shared" si="39"/>
        <v>6.6985162368620038E-2</v>
      </c>
      <c r="Z138" s="157">
        <f t="shared" si="40"/>
        <v>8.6165410371505449E-3</v>
      </c>
      <c r="AA138" s="158"/>
      <c r="AE138" s="117">
        <f t="shared" si="42"/>
        <v>0.46664290323904106</v>
      </c>
      <c r="AF138" s="85">
        <f>IF(J138&gt;0,J138/630,Tabla13[[#This Row],[Cargabilidad Antes]]-0.02)</f>
        <v>0.43609156852093184</v>
      </c>
      <c r="AG138" s="119">
        <f t="shared" si="41"/>
        <v>3.0551334718109224E-2</v>
      </c>
      <c r="AJ138" s="15">
        <f t="shared" si="33"/>
        <v>28.644709341001789</v>
      </c>
      <c r="AK138" s="47">
        <f t="shared" si="33"/>
        <v>28.175877341574708</v>
      </c>
      <c r="AL138" s="15">
        <f t="shared" si="44"/>
        <v>0.46883199942708131</v>
      </c>
      <c r="AM138" s="84">
        <f t="shared" si="43"/>
        <v>1.6367141095615878E-2</v>
      </c>
    </row>
    <row r="139" spans="2:39" x14ac:dyDescent="0.25">
      <c r="B139" s="16" t="s">
        <v>154</v>
      </c>
      <c r="C139" s="8">
        <v>296.66000000000003</v>
      </c>
      <c r="D139" s="14">
        <v>227.61</v>
      </c>
      <c r="E139" s="8">
        <v>119.61</v>
      </c>
      <c r="F139" s="15">
        <f t="shared" si="34"/>
        <v>257.12421939599545</v>
      </c>
      <c r="G139" s="8">
        <v>0.88</v>
      </c>
      <c r="H139" s="8">
        <v>450.73</v>
      </c>
      <c r="I139" s="75">
        <f>'Datos y Cálculos'!R139</f>
        <v>59.61</v>
      </c>
      <c r="J139" s="47">
        <f>'Datos y Cálculos'!S139</f>
        <v>235.28634512015353</v>
      </c>
      <c r="K139" s="6">
        <f>'Datos y Cálculos'!T139</f>
        <v>0.96737445551192769</v>
      </c>
      <c r="L139" s="73">
        <f t="shared" si="45"/>
        <v>322.71899409445734</v>
      </c>
      <c r="M139" s="75">
        <f t="shared" si="46"/>
        <v>295.31007541687791</v>
      </c>
      <c r="O139" s="15">
        <f t="shared" si="35"/>
        <v>324.63116296998697</v>
      </c>
      <c r="P139" s="47">
        <f t="shared" si="36"/>
        <v>295.31007541687791</v>
      </c>
      <c r="Q139" s="106">
        <f t="shared" si="37"/>
        <v>9.0321234982052134E-2</v>
      </c>
      <c r="S139" s="6">
        <f t="shared" si="32"/>
        <v>0.22420828566667395</v>
      </c>
      <c r="T139" s="73">
        <f t="shared" si="32"/>
        <v>0.2039575164120512</v>
      </c>
      <c r="U139" s="110">
        <f t="shared" si="38"/>
        <v>9.0321234982052245E-2</v>
      </c>
      <c r="Y139" s="115">
        <f t="shared" si="39"/>
        <v>5.1240594181474475E-2</v>
      </c>
      <c r="Z139" s="157">
        <f t="shared" si="40"/>
        <v>8.8382105460415583E-3</v>
      </c>
      <c r="AA139" s="158"/>
      <c r="AE139" s="117">
        <f t="shared" si="42"/>
        <v>0.40813368158094515</v>
      </c>
      <c r="AF139" s="85">
        <f>IF(J139&gt;0,J139/630,Tabla13[[#This Row],[Cargabilidad Antes]]-0.02)</f>
        <v>0.37347038907960878</v>
      </c>
      <c r="AG139" s="119">
        <f t="shared" si="41"/>
        <v>3.4663292501336374E-2</v>
      </c>
      <c r="AJ139" s="15">
        <f t="shared" si="33"/>
        <v>27.814780768462775</v>
      </c>
      <c r="AK139" s="47">
        <f t="shared" si="33"/>
        <v>27.329274589816297</v>
      </c>
      <c r="AL139" s="15">
        <f t="shared" si="44"/>
        <v>0.48550617864647805</v>
      </c>
      <c r="AM139" s="84">
        <f t="shared" si="43"/>
        <v>1.745497053124212E-2</v>
      </c>
    </row>
    <row r="140" spans="2:39" x14ac:dyDescent="0.25">
      <c r="B140" s="16" t="s">
        <v>155</v>
      </c>
      <c r="C140" s="8">
        <v>283.64</v>
      </c>
      <c r="D140" s="14">
        <v>228.13</v>
      </c>
      <c r="E140" s="8">
        <v>119.39</v>
      </c>
      <c r="F140" s="15">
        <f t="shared" si="34"/>
        <v>257.48256057449794</v>
      </c>
      <c r="G140" s="8">
        <v>0.88</v>
      </c>
      <c r="H140" s="8">
        <v>451.37</v>
      </c>
      <c r="I140" s="75">
        <f>'Datos y Cálculos'!R140</f>
        <v>59.39</v>
      </c>
      <c r="J140" s="47">
        <f>'Datos y Cálculos'!S140</f>
        <v>235.73389446577258</v>
      </c>
      <c r="K140" s="6">
        <f>'Datos y Cálculos'!T140</f>
        <v>0.96774373713629613</v>
      </c>
      <c r="L140" s="73">
        <f t="shared" si="45"/>
        <v>323.16875143330549</v>
      </c>
      <c r="M140" s="75">
        <f t="shared" si="46"/>
        <v>295.87179875420139</v>
      </c>
      <c r="O140" s="15">
        <f t="shared" si="35"/>
        <v>325.37281845412383</v>
      </c>
      <c r="P140" s="47">
        <f t="shared" si="36"/>
        <v>295.87179875420139</v>
      </c>
      <c r="Q140" s="106">
        <f t="shared" si="37"/>
        <v>9.0668359576207003E-2</v>
      </c>
      <c r="S140" s="6">
        <f t="shared" si="32"/>
        <v>0.22472051407731788</v>
      </c>
      <c r="T140" s="73">
        <f t="shared" si="32"/>
        <v>0.20434547370280554</v>
      </c>
      <c r="U140" s="110">
        <f t="shared" si="38"/>
        <v>9.0668359576207003E-2</v>
      </c>
      <c r="Y140" s="115">
        <f t="shared" si="39"/>
        <v>5.1383516616257091E-2</v>
      </c>
      <c r="Z140" s="157">
        <f t="shared" si="40"/>
        <v>8.895307204094512E-3</v>
      </c>
      <c r="AA140" s="158"/>
      <c r="AE140" s="117">
        <f t="shared" si="42"/>
        <v>0.40870247710237767</v>
      </c>
      <c r="AF140" s="85">
        <f>IF(J140&gt;0,J140/630,Tabla13[[#This Row],[Cargabilidad Antes]]-0.02)</f>
        <v>0.37418078486630568</v>
      </c>
      <c r="AG140" s="119">
        <f t="shared" si="41"/>
        <v>3.4521692236071988E-2</v>
      </c>
      <c r="AJ140" s="15">
        <f t="shared" si="33"/>
        <v>27.827656810597762</v>
      </c>
      <c r="AK140" s="47">
        <f t="shared" si="33"/>
        <v>27.338144265439279</v>
      </c>
      <c r="AL140" s="15">
        <f t="shared" si="44"/>
        <v>0.48951254515848319</v>
      </c>
      <c r="AM140" s="84">
        <f t="shared" si="43"/>
        <v>1.7590864674314255E-2</v>
      </c>
    </row>
    <row r="141" spans="2:39" x14ac:dyDescent="0.25">
      <c r="B141" s="16" t="s">
        <v>156</v>
      </c>
      <c r="C141" s="8">
        <v>381.22</v>
      </c>
      <c r="D141" s="14">
        <v>226.31</v>
      </c>
      <c r="E141" s="8">
        <v>120.31</v>
      </c>
      <c r="F141" s="15">
        <f t="shared" si="34"/>
        <v>256.30199413972571</v>
      </c>
      <c r="G141" s="8">
        <v>0.88</v>
      </c>
      <c r="H141" s="8">
        <v>450.54</v>
      </c>
      <c r="I141" s="75">
        <f>'Datos y Cálculos'!R141</f>
        <v>60.31</v>
      </c>
      <c r="J141" s="47">
        <f>'Datos y Cálculos'!S141</f>
        <v>234.20826672002846</v>
      </c>
      <c r="K141" s="6">
        <f>'Datos y Cálculos'!T141</f>
        <v>0.9662767380902485</v>
      </c>
      <c r="L141" s="73">
        <f t="shared" si="45"/>
        <v>321.68701154436638</v>
      </c>
      <c r="M141" s="75">
        <f t="shared" si="46"/>
        <v>293.95696921140024</v>
      </c>
      <c r="O141" s="15">
        <f t="shared" si="35"/>
        <v>322.7770242596448</v>
      </c>
      <c r="P141" s="47">
        <f t="shared" si="36"/>
        <v>293.95696921140024</v>
      </c>
      <c r="Q141" s="106">
        <f t="shared" si="37"/>
        <v>8.928781444202627E-2</v>
      </c>
      <c r="S141" s="6">
        <f t="shared" si="32"/>
        <v>0.22292771464006406</v>
      </c>
      <c r="T141" s="73">
        <f t="shared" si="32"/>
        <v>0.20302298622129705</v>
      </c>
      <c r="U141" s="110">
        <f t="shared" si="38"/>
        <v>8.9287814442026159E-2</v>
      </c>
      <c r="Y141" s="115">
        <f t="shared" si="39"/>
        <v>5.0913406431001888E-2</v>
      </c>
      <c r="Z141" s="157">
        <f t="shared" si="40"/>
        <v>8.685995918951802E-3</v>
      </c>
      <c r="AA141" s="158"/>
      <c r="AE141" s="117">
        <f t="shared" si="42"/>
        <v>0.40682856212654872</v>
      </c>
      <c r="AF141" s="85">
        <f>IF(J141&gt;0,J141/630,Tabla13[[#This Row],[Cargabilidad Antes]]-0.02)</f>
        <v>0.37175915352385469</v>
      </c>
      <c r="AG141" s="119">
        <f t="shared" si="41"/>
        <v>3.506940860269403E-2</v>
      </c>
      <c r="AJ141" s="15">
        <f t="shared" si="33"/>
        <v>27.782719214474128</v>
      </c>
      <c r="AK141" s="47">
        <f t="shared" si="33"/>
        <v>27.307978091558549</v>
      </c>
      <c r="AL141" s="15">
        <f t="shared" si="44"/>
        <v>0.47474112291557802</v>
      </c>
      <c r="AM141" s="84">
        <f t="shared" si="43"/>
        <v>1.7087640675152116E-2</v>
      </c>
    </row>
    <row r="142" spans="2:39" x14ac:dyDescent="0.25">
      <c r="B142" s="16" t="s">
        <v>157</v>
      </c>
      <c r="C142" s="8">
        <v>265.48</v>
      </c>
      <c r="D142" s="14">
        <v>242.29</v>
      </c>
      <c r="E142" s="8">
        <v>119.57</v>
      </c>
      <c r="F142" s="15">
        <f t="shared" si="34"/>
        <v>270.18776619232779</v>
      </c>
      <c r="G142" s="8">
        <v>0.89</v>
      </c>
      <c r="H142" s="8">
        <v>452.05</v>
      </c>
      <c r="I142" s="75">
        <f>'Datos y Cálculos'!R142</f>
        <v>59.569999999999993</v>
      </c>
      <c r="J142" s="47">
        <f>'Datos y Cálculos'!S142</f>
        <v>249.50556907612301</v>
      </c>
      <c r="K142" s="6">
        <f>'Datos y Cálculos'!T142</f>
        <v>0.97108052897239505</v>
      </c>
      <c r="L142" s="73">
        <f t="shared" si="45"/>
        <v>339.1151729193133</v>
      </c>
      <c r="M142" s="75">
        <f t="shared" si="46"/>
        <v>313.1567553704574</v>
      </c>
      <c r="O142" s="15">
        <f t="shared" si="35"/>
        <v>341.68587377126141</v>
      </c>
      <c r="P142" s="47">
        <f t="shared" si="36"/>
        <v>313.1567553704574</v>
      </c>
      <c r="Q142" s="106">
        <f t="shared" si="37"/>
        <v>8.3495164976889247E-2</v>
      </c>
      <c r="S142" s="6">
        <f t="shared" si="32"/>
        <v>0.23598721482526541</v>
      </c>
      <c r="T142" s="73">
        <f t="shared" si="32"/>
        <v>0.21628342339099332</v>
      </c>
      <c r="U142" s="110">
        <f t="shared" si="38"/>
        <v>8.3495164976889025E-2</v>
      </c>
      <c r="Y142" s="115">
        <f t="shared" si="39"/>
        <v>5.6579557448015121E-2</v>
      </c>
      <c r="Z142" s="157">
        <f t="shared" si="40"/>
        <v>9.0537978312423377E-3</v>
      </c>
      <c r="AA142" s="158"/>
      <c r="AE142" s="117">
        <f t="shared" si="42"/>
        <v>0.42886947014655202</v>
      </c>
      <c r="AF142" s="85">
        <f>IF(J142&gt;0,J142/630,Tabla13[[#This Row],[Cargabilidad Antes]]-0.02)</f>
        <v>0.39604058583511587</v>
      </c>
      <c r="AG142" s="119">
        <f t="shared" si="41"/>
        <v>3.2828884311436157E-2</v>
      </c>
      <c r="AJ142" s="15">
        <f t="shared" si="33"/>
        <v>28.118302252532864</v>
      </c>
      <c r="AK142" s="47">
        <f t="shared" si="33"/>
        <v>27.619314995570313</v>
      </c>
      <c r="AL142" s="15">
        <f t="shared" si="44"/>
        <v>0.49898725696255042</v>
      </c>
      <c r="AM142" s="84">
        <f t="shared" si="43"/>
        <v>1.7745995205581844E-2</v>
      </c>
    </row>
    <row r="143" spans="2:39" x14ac:dyDescent="0.25">
      <c r="B143" s="16" t="s">
        <v>158</v>
      </c>
      <c r="C143" s="8">
        <v>388.9</v>
      </c>
      <c r="D143" s="14">
        <v>252.64</v>
      </c>
      <c r="E143" s="8">
        <v>119.75</v>
      </c>
      <c r="F143" s="15">
        <f t="shared" si="34"/>
        <v>279.58367638329673</v>
      </c>
      <c r="G143" s="8">
        <v>0.9</v>
      </c>
      <c r="H143" s="8">
        <v>449.18</v>
      </c>
      <c r="I143" s="75">
        <f>'Datos y Cálculos'!R143</f>
        <v>59.75</v>
      </c>
      <c r="J143" s="47">
        <f>'Datos y Cálculos'!S143</f>
        <v>259.60938369018942</v>
      </c>
      <c r="K143" s="6">
        <f>'Datos y Cálculos'!T143</f>
        <v>0.97315434599811501</v>
      </c>
      <c r="L143" s="73">
        <f t="shared" si="45"/>
        <v>350.90806700200346</v>
      </c>
      <c r="M143" s="75">
        <f t="shared" si="46"/>
        <v>325.83814686452979</v>
      </c>
      <c r="O143" s="15">
        <f t="shared" si="35"/>
        <v>352.32312079243246</v>
      </c>
      <c r="P143" s="47">
        <f t="shared" si="36"/>
        <v>325.83814686452979</v>
      </c>
      <c r="Q143" s="106">
        <f t="shared" si="37"/>
        <v>7.5172398190427092E-2</v>
      </c>
      <c r="S143" s="6">
        <f t="shared" si="32"/>
        <v>0.2433338875753803</v>
      </c>
      <c r="T143" s="73">
        <f t="shared" si="32"/>
        <v>0.22504189568533917</v>
      </c>
      <c r="U143" s="110">
        <f t="shared" si="38"/>
        <v>7.5172398190427203E-2</v>
      </c>
      <c r="Y143" s="115">
        <f t="shared" si="39"/>
        <v>6.0583143971644618E-2</v>
      </c>
      <c r="Z143" s="157">
        <f t="shared" si="40"/>
        <v>8.766011795429858E-3</v>
      </c>
      <c r="AA143" s="158"/>
      <c r="AE143" s="117">
        <f t="shared" si="42"/>
        <v>0.4437836133068202</v>
      </c>
      <c r="AF143" s="85">
        <f>IF(J143&gt;0,J143/630,Tabla13[[#This Row],[Cargabilidad Antes]]-0.02)</f>
        <v>0.41207838680982445</v>
      </c>
      <c r="AG143" s="119">
        <f t="shared" si="41"/>
        <v>3.1705226496995753E-2</v>
      </c>
      <c r="AJ143" s="15">
        <f t="shared" si="33"/>
        <v>28.315480273635657</v>
      </c>
      <c r="AK143" s="47">
        <f t="shared" si="33"/>
        <v>27.835750479490141</v>
      </c>
      <c r="AL143" s="15">
        <f t="shared" si="44"/>
        <v>0.47972979414551631</v>
      </c>
      <c r="AM143" s="84">
        <f t="shared" si="43"/>
        <v>1.694231528158785E-2</v>
      </c>
    </row>
    <row r="144" spans="2:39" x14ac:dyDescent="0.25">
      <c r="B144" s="16" t="s">
        <v>159</v>
      </c>
      <c r="C144" s="8">
        <v>340.04</v>
      </c>
      <c r="D144" s="14">
        <v>242.87</v>
      </c>
      <c r="E144" s="8">
        <v>115.17</v>
      </c>
      <c r="F144" s="15">
        <f t="shared" si="34"/>
        <v>268.79353749671884</v>
      </c>
      <c r="G144" s="8">
        <v>0.9</v>
      </c>
      <c r="H144" s="8">
        <v>447.03</v>
      </c>
      <c r="I144" s="75">
        <f>'Datos y Cálculos'!R144</f>
        <v>55.17</v>
      </c>
      <c r="J144" s="47">
        <f>'Datos y Cálculos'!S144</f>
        <v>249.0573544386915</v>
      </c>
      <c r="K144" s="6">
        <f>'Datos y Cálculos'!T144</f>
        <v>0.97515690932863175</v>
      </c>
      <c r="L144" s="73">
        <f t="shared" si="45"/>
        <v>337.3652635438313</v>
      </c>
      <c r="M144" s="75">
        <f t="shared" si="46"/>
        <v>312.59419701920564</v>
      </c>
      <c r="O144" s="15">
        <f t="shared" si="35"/>
        <v>338.69821226590437</v>
      </c>
      <c r="P144" s="47">
        <f t="shared" si="36"/>
        <v>312.59419701920564</v>
      </c>
      <c r="Q144" s="106">
        <f t="shared" si="37"/>
        <v>7.7071606230401546E-2</v>
      </c>
      <c r="S144" s="6">
        <f t="shared" si="32"/>
        <v>0.23392377008958445</v>
      </c>
      <c r="T144" s="73">
        <f t="shared" si="32"/>
        <v>0.21589488939330903</v>
      </c>
      <c r="U144" s="110">
        <f t="shared" si="38"/>
        <v>7.7071606230401546E-2</v>
      </c>
      <c r="Y144" s="115">
        <f t="shared" si="39"/>
        <v>5.5997137954631383E-2</v>
      </c>
      <c r="Z144" s="157">
        <f t="shared" si="40"/>
        <v>8.2989539143118116E-3</v>
      </c>
      <c r="AA144" s="158"/>
      <c r="AE144" s="117">
        <f t="shared" si="42"/>
        <v>0.42665640872495053</v>
      </c>
      <c r="AF144" s="85">
        <f>IF(J144&gt;0,J144/630,Tabla13[[#This Row],[Cargabilidad Antes]]-0.02)</f>
        <v>0.39532913402966907</v>
      </c>
      <c r="AG144" s="119">
        <f t="shared" si="41"/>
        <v>3.132727469528146E-2</v>
      </c>
      <c r="AJ144" s="15">
        <f t="shared" si="33"/>
        <v>28.064008520088663</v>
      </c>
      <c r="AK144" s="47">
        <f t="shared" si="33"/>
        <v>27.609912713944496</v>
      </c>
      <c r="AL144" s="15">
        <f t="shared" si="44"/>
        <v>0.45409580614416711</v>
      </c>
      <c r="AM144" s="84">
        <f t="shared" si="43"/>
        <v>1.6180717940529332E-2</v>
      </c>
    </row>
    <row r="145" spans="2:39" x14ac:dyDescent="0.25">
      <c r="B145" s="16" t="s">
        <v>160</v>
      </c>
      <c r="C145" s="8">
        <v>363.18</v>
      </c>
      <c r="D145" s="14">
        <v>280.67</v>
      </c>
      <c r="E145" s="8">
        <v>117.95</v>
      </c>
      <c r="F145" s="15">
        <f t="shared" si="34"/>
        <v>304.44679568029619</v>
      </c>
      <c r="G145" s="8">
        <v>0.92</v>
      </c>
      <c r="H145" s="8">
        <v>447.61</v>
      </c>
      <c r="I145" s="75">
        <f>'Datos y Cálculos'!R145</f>
        <v>57.95</v>
      </c>
      <c r="J145" s="47">
        <f>'Datos y Cálculos'!S145</f>
        <v>286.59004065040364</v>
      </c>
      <c r="K145" s="6">
        <f>'Datos y Cálculos'!T145</f>
        <v>0.97934317383476288</v>
      </c>
      <c r="L145" s="73">
        <f t="shared" si="45"/>
        <v>382.11399878247391</v>
      </c>
      <c r="M145" s="75">
        <f t="shared" si="46"/>
        <v>359.7018198186442</v>
      </c>
      <c r="O145" s="15">
        <f t="shared" si="35"/>
        <v>382.9038281036207</v>
      </c>
      <c r="P145" s="47">
        <f t="shared" si="36"/>
        <v>359.7018198186442</v>
      </c>
      <c r="Q145" s="106">
        <f t="shared" si="37"/>
        <v>6.0594871563147801E-2</v>
      </c>
      <c r="S145" s="6">
        <f t="shared" si="32"/>
        <v>0.26445462009528853</v>
      </c>
      <c r="T145" s="73">
        <f t="shared" si="32"/>
        <v>0.24843002635633346</v>
      </c>
      <c r="U145" s="110">
        <f t="shared" si="38"/>
        <v>6.0594871563147801E-2</v>
      </c>
      <c r="Y145" s="115">
        <f t="shared" si="39"/>
        <v>7.1837465168241979E-2</v>
      </c>
      <c r="Z145" s="157">
        <f t="shared" si="40"/>
        <v>8.4421955668739328E-3</v>
      </c>
      <c r="AA145" s="158"/>
      <c r="AE145" s="117">
        <f t="shared" si="42"/>
        <v>0.48324888203221616</v>
      </c>
      <c r="AF145" s="85">
        <f>IF(J145&gt;0,J145/630,Tabla13[[#This Row],[Cargabilidad Antes]]-0.02)</f>
        <v>0.45490482642921209</v>
      </c>
      <c r="AG145" s="119">
        <f t="shared" si="41"/>
        <v>2.834405560300407E-2</v>
      </c>
      <c r="AJ145" s="15">
        <f t="shared" si="33"/>
        <v>28.916008054925403</v>
      </c>
      <c r="AK145" s="47">
        <f t="shared" si="33"/>
        <v>28.455806602052469</v>
      </c>
      <c r="AL145" s="15">
        <f t="shared" si="44"/>
        <v>0.46020145287293346</v>
      </c>
      <c r="AM145" s="84">
        <f t="shared" si="43"/>
        <v>1.5915110135492738E-2</v>
      </c>
    </row>
    <row r="146" spans="2:39" x14ac:dyDescent="0.25">
      <c r="B146" s="16" t="s">
        <v>161</v>
      </c>
      <c r="C146" s="8">
        <v>353.84</v>
      </c>
      <c r="D146" s="14">
        <v>286.8</v>
      </c>
      <c r="E146" s="8">
        <v>118.94</v>
      </c>
      <c r="F146" s="15">
        <f t="shared" si="34"/>
        <v>310.48504569463569</v>
      </c>
      <c r="G146" s="8">
        <v>0.92</v>
      </c>
      <c r="H146" s="8">
        <v>447.49</v>
      </c>
      <c r="I146" s="75">
        <f>'Datos y Cálculos'!R146</f>
        <v>58.94</v>
      </c>
      <c r="J146" s="47">
        <f>'Datos y Cálculos'!S146</f>
        <v>292.79372192722985</v>
      </c>
      <c r="K146" s="6">
        <f>'Datos y Cálculos'!T146</f>
        <v>0.97952919930189108</v>
      </c>
      <c r="L146" s="73">
        <f t="shared" si="45"/>
        <v>389.69266241554607</v>
      </c>
      <c r="M146" s="75">
        <f t="shared" si="46"/>
        <v>367.48811776460565</v>
      </c>
      <c r="O146" s="15">
        <f t="shared" si="35"/>
        <v>391.26667581187303</v>
      </c>
      <c r="P146" s="47">
        <f t="shared" si="36"/>
        <v>367.48811776460565</v>
      </c>
      <c r="Q146" s="106">
        <f t="shared" si="37"/>
        <v>6.0773276941940457E-2</v>
      </c>
      <c r="S146" s="6">
        <f t="shared" si="32"/>
        <v>0.27023046653838578</v>
      </c>
      <c r="T146" s="73">
        <f t="shared" si="32"/>
        <v>0.25380767555729872</v>
      </c>
      <c r="U146" s="110">
        <f t="shared" si="38"/>
        <v>6.0773276941940346E-2</v>
      </c>
      <c r="Y146" s="115">
        <f t="shared" si="39"/>
        <v>7.4715302601134223E-2</v>
      </c>
      <c r="Z146" s="157">
        <f t="shared" si="40"/>
        <v>8.8054347131544634E-3</v>
      </c>
      <c r="AA146" s="158"/>
      <c r="AE146" s="117">
        <f t="shared" si="42"/>
        <v>0.49283340586450108</v>
      </c>
      <c r="AF146" s="85">
        <f>IF(J146&gt;0,J146/630,Tabla13[[#This Row],[Cargabilidad Antes]]-0.02)</f>
        <v>0.46475193956703154</v>
      </c>
      <c r="AG146" s="119">
        <f t="shared" si="41"/>
        <v>2.8081466297469548E-2</v>
      </c>
      <c r="AJ146" s="15">
        <f t="shared" si="33"/>
        <v>29.088931933784011</v>
      </c>
      <c r="AK146" s="47">
        <f t="shared" si="33"/>
        <v>28.60703837334863</v>
      </c>
      <c r="AL146" s="15">
        <f t="shared" si="44"/>
        <v>0.48189356043538112</v>
      </c>
      <c r="AM146" s="84">
        <f t="shared" si="43"/>
        <v>1.6566217059200694E-2</v>
      </c>
    </row>
    <row r="147" spans="2:39" x14ac:dyDescent="0.25">
      <c r="B147" s="16" t="s">
        <v>162</v>
      </c>
      <c r="C147" s="8">
        <v>353.72</v>
      </c>
      <c r="D147" s="14">
        <v>263.85000000000002</v>
      </c>
      <c r="E147" s="8">
        <v>118.87</v>
      </c>
      <c r="F147" s="15">
        <f t="shared" si="34"/>
        <v>289.39056549929199</v>
      </c>
      <c r="G147" s="8">
        <v>0.91</v>
      </c>
      <c r="H147" s="8">
        <v>448.78</v>
      </c>
      <c r="I147" s="75">
        <f>'Datos y Cálculos'!R147</f>
        <v>58.870000000000005</v>
      </c>
      <c r="J147" s="47">
        <f>'Datos y Cálculos'!S147</f>
        <v>270.33775060098435</v>
      </c>
      <c r="K147" s="6">
        <f>'Datos y Cálculos'!T147</f>
        <v>0.97600131470147433</v>
      </c>
      <c r="L147" s="73">
        <f t="shared" si="45"/>
        <v>363.21678454772666</v>
      </c>
      <c r="M147" s="75">
        <f t="shared" si="46"/>
        <v>339.30341974260051</v>
      </c>
      <c r="O147" s="15">
        <f t="shared" si="35"/>
        <v>363.91272939723552</v>
      </c>
      <c r="P147" s="47">
        <f t="shared" si="36"/>
        <v>339.30341974260051</v>
      </c>
      <c r="Q147" s="106">
        <f t="shared" si="37"/>
        <v>6.762420675802272E-2</v>
      </c>
      <c r="S147" s="6">
        <f t="shared" si="32"/>
        <v>0.25133831405451923</v>
      </c>
      <c r="T147" s="73">
        <f t="shared" si="32"/>
        <v>0.23434175993868356</v>
      </c>
      <c r="U147" s="110">
        <f t="shared" si="38"/>
        <v>6.7624206758022831E-2</v>
      </c>
      <c r="Y147" s="115">
        <f t="shared" si="39"/>
        <v>6.4907804827977325E-2</v>
      </c>
      <c r="Z147" s="157">
        <f t="shared" si="40"/>
        <v>8.4818520723110771E-3</v>
      </c>
      <c r="AA147" s="158"/>
      <c r="AE147" s="117">
        <f t="shared" si="42"/>
        <v>0.45935010396713016</v>
      </c>
      <c r="AF147" s="85">
        <f>IF(J147&gt;0,J147/630,Tabla13[[#This Row],[Cargabilidad Antes]]-0.02)</f>
        <v>0.4291075406364831</v>
      </c>
      <c r="AG147" s="119">
        <f t="shared" si="41"/>
        <v>3.0242563330647065E-2</v>
      </c>
      <c r="AJ147" s="15">
        <f t="shared" si="33"/>
        <v>28.537192163924828</v>
      </c>
      <c r="AK147" s="47">
        <f t="shared" si="33"/>
        <v>28.07496823314699</v>
      </c>
      <c r="AL147" s="15">
        <f t="shared" si="44"/>
        <v>0.46222393077783863</v>
      </c>
      <c r="AM147" s="84">
        <f t="shared" si="43"/>
        <v>1.619724632061581E-2</v>
      </c>
    </row>
    <row r="148" spans="2:39" x14ac:dyDescent="0.25">
      <c r="B148" s="16" t="s">
        <v>163</v>
      </c>
      <c r="C148" s="8">
        <v>379.28</v>
      </c>
      <c r="D148" s="14">
        <v>284.33</v>
      </c>
      <c r="E148" s="8">
        <v>118.91</v>
      </c>
      <c r="F148" s="15">
        <f t="shared" si="34"/>
        <v>308.19334353616398</v>
      </c>
      <c r="G148" s="8">
        <v>0.92</v>
      </c>
      <c r="H148" s="8">
        <v>448.31</v>
      </c>
      <c r="I148" s="75">
        <f>'Datos y Cálculos'!R148</f>
        <v>58.91</v>
      </c>
      <c r="J148" s="47">
        <f>'Datos y Cálculos'!S148</f>
        <v>290.36862261614976</v>
      </c>
      <c r="K148" s="6">
        <f>'Datos y Cálculos'!T148</f>
        <v>0.97920359795854217</v>
      </c>
      <c r="L148" s="73">
        <f t="shared" si="45"/>
        <v>386.8163257675111</v>
      </c>
      <c r="M148" s="75">
        <f t="shared" si="46"/>
        <v>364.44435311229336</v>
      </c>
      <c r="O148" s="15">
        <f t="shared" si="35"/>
        <v>387.89698024264243</v>
      </c>
      <c r="P148" s="47">
        <f t="shared" si="36"/>
        <v>364.44435311229336</v>
      </c>
      <c r="Q148" s="106">
        <f t="shared" si="37"/>
        <v>6.0460968568712969E-2</v>
      </c>
      <c r="S148" s="6">
        <f t="shared" si="32"/>
        <v>0.26790316789002516</v>
      </c>
      <c r="T148" s="73">
        <f t="shared" si="32"/>
        <v>0.25170548287676775</v>
      </c>
      <c r="U148" s="110">
        <f t="shared" si="38"/>
        <v>6.0460968568712858E-2</v>
      </c>
      <c r="Y148" s="115">
        <f t="shared" si="39"/>
        <v>7.3616419981096401E-2</v>
      </c>
      <c r="Z148" s="157">
        <f t="shared" si="40"/>
        <v>8.6327331717123684E-3</v>
      </c>
      <c r="AA148" s="158"/>
      <c r="AE148" s="117">
        <f t="shared" si="42"/>
        <v>0.48919578339073649</v>
      </c>
      <c r="AF148" s="85">
        <f>IF(J148&gt;0,J148/630,Tabla13[[#This Row],[Cargabilidad Antes]]-0.02)</f>
        <v>0.46090257558119008</v>
      </c>
      <c r="AG148" s="119">
        <f t="shared" si="41"/>
        <v>2.8293207809546417E-2</v>
      </c>
      <c r="AJ148" s="15">
        <f t="shared" si="33"/>
        <v>29.018805215848317</v>
      </c>
      <c r="AK148" s="47">
        <f t="shared" si="33"/>
        <v>28.54753436205764</v>
      </c>
      <c r="AL148" s="15">
        <f t="shared" si="44"/>
        <v>0.47127085379067779</v>
      </c>
      <c r="AM148" s="84">
        <f t="shared" si="43"/>
        <v>1.6240188053410876E-2</v>
      </c>
    </row>
    <row r="149" spans="2:39" x14ac:dyDescent="0.25">
      <c r="B149" s="16" t="s">
        <v>164</v>
      </c>
      <c r="C149" s="8">
        <v>363.64</v>
      </c>
      <c r="D149" s="14">
        <v>285.52</v>
      </c>
      <c r="E149" s="8">
        <v>118.73</v>
      </c>
      <c r="F149" s="15">
        <f t="shared" si="34"/>
        <v>309.22238486241582</v>
      </c>
      <c r="G149" s="8">
        <v>0.92</v>
      </c>
      <c r="H149" s="8">
        <v>448.43</v>
      </c>
      <c r="I149" s="75">
        <f>'Datos y Cálculos'!R149</f>
        <v>58.730000000000004</v>
      </c>
      <c r="J149" s="47">
        <f>'Datos y Cálculos'!S149</f>
        <v>291.49765573671425</v>
      </c>
      <c r="K149" s="6">
        <f>'Datos y Cálculos'!T149</f>
        <v>0.97949329739339863</v>
      </c>
      <c r="L149" s="73">
        <f t="shared" si="45"/>
        <v>388.10788508646488</v>
      </c>
      <c r="M149" s="75">
        <f t="shared" si="46"/>
        <v>365.86141306029748</v>
      </c>
      <c r="O149" s="15">
        <f t="shared" si="35"/>
        <v>389.52043681243367</v>
      </c>
      <c r="P149" s="47">
        <f t="shared" si="36"/>
        <v>365.86141306029748</v>
      </c>
      <c r="Q149" s="106">
        <f t="shared" si="37"/>
        <v>6.0738850946423506E-2</v>
      </c>
      <c r="S149" s="6">
        <f t="shared" ref="S149:T212" si="47">(SQRT(3)*(O149)*((($W$3)*($W$5))/(($W$4)*($W$6))))</f>
        <v>0.26902441703640134</v>
      </c>
      <c r="T149" s="73">
        <f t="shared" si="47"/>
        <v>0.25268418306907886</v>
      </c>
      <c r="U149" s="110">
        <f t="shared" si="38"/>
        <v>6.0738850946423617E-2</v>
      </c>
      <c r="Y149" s="115">
        <f t="shared" si="39"/>
        <v>7.4108843389413981E-2</v>
      </c>
      <c r="Z149" s="157">
        <f t="shared" si="40"/>
        <v>8.7291690459208003E-3</v>
      </c>
      <c r="AA149" s="158"/>
      <c r="AE149" s="117">
        <f t="shared" si="42"/>
        <v>0.49082918232129497</v>
      </c>
      <c r="AF149" s="85">
        <f>IF(J149&gt;0,J149/630,Tabla13[[#This Row],[Cargabilidad Antes]]-0.02)</f>
        <v>0.46269469164557819</v>
      </c>
      <c r="AG149" s="119">
        <f t="shared" si="41"/>
        <v>2.8134490675716772E-2</v>
      </c>
      <c r="AJ149" s="15">
        <f t="shared" ref="AJ149:AK212" si="48">$AO$4+($AO$5-$AO$4)*((O149/($AO$6*$AO$7))^2)</f>
        <v>29.052515242909966</v>
      </c>
      <c r="AK149" s="47">
        <f t="shared" si="48"/>
        <v>28.575175576027714</v>
      </c>
      <c r="AL149" s="15">
        <f t="shared" si="44"/>
        <v>0.47733966688225138</v>
      </c>
      <c r="AM149" s="84">
        <f t="shared" si="43"/>
        <v>1.6430235485333511E-2</v>
      </c>
    </row>
    <row r="150" spans="2:39" x14ac:dyDescent="0.25">
      <c r="B150" s="16" t="s">
        <v>165</v>
      </c>
      <c r="C150" s="8">
        <v>351.88</v>
      </c>
      <c r="D150" s="14">
        <v>288.24</v>
      </c>
      <c r="E150" s="8">
        <v>115.48</v>
      </c>
      <c r="F150" s="15">
        <f t="shared" si="34"/>
        <v>310.51236368299413</v>
      </c>
      <c r="G150" s="8">
        <v>0.93</v>
      </c>
      <c r="H150" s="8">
        <v>447.53</v>
      </c>
      <c r="I150" s="75">
        <f>'Datos y Cálculos'!R150</f>
        <v>55.480000000000004</v>
      </c>
      <c r="J150" s="47">
        <f>'Datos y Cálculos'!S150</f>
        <v>293.53079565864977</v>
      </c>
      <c r="K150" s="6">
        <f>'Datos y Cálculos'!T150</f>
        <v>0.98197533023144024</v>
      </c>
      <c r="L150" s="73">
        <f t="shared" si="45"/>
        <v>389.72694947626883</v>
      </c>
      <c r="M150" s="75">
        <f t="shared" si="46"/>
        <v>368.41322584557929</v>
      </c>
      <c r="O150" s="15">
        <f t="shared" si="35"/>
        <v>389.00290227026119</v>
      </c>
      <c r="P150" s="47">
        <f t="shared" si="36"/>
        <v>368.41322584557935</v>
      </c>
      <c r="Q150" s="106">
        <f t="shared" si="37"/>
        <v>5.2929364548486291E-2</v>
      </c>
      <c r="S150" s="6">
        <f t="shared" si="47"/>
        <v>0.26866697897835362</v>
      </c>
      <c r="T150" s="73">
        <f t="shared" si="47"/>
        <v>0.25444660650586776</v>
      </c>
      <c r="U150" s="110">
        <f t="shared" si="38"/>
        <v>5.2929364548486624E-2</v>
      </c>
      <c r="Y150" s="115">
        <f t="shared" si="39"/>
        <v>7.4728450812854452E-2</v>
      </c>
      <c r="Z150" s="157">
        <f t="shared" si="40"/>
        <v>7.701305757907023E-3</v>
      </c>
      <c r="AA150" s="158"/>
      <c r="AE150" s="117">
        <f t="shared" si="42"/>
        <v>0.49287676775078432</v>
      </c>
      <c r="AF150" s="85">
        <f>IF(J150&gt;0,J150/630,Tabla13[[#This Row],[Cargabilidad Antes]]-0.02)</f>
        <v>0.46592189787087263</v>
      </c>
      <c r="AG150" s="119">
        <f t="shared" si="41"/>
        <v>2.6954869879911691E-2</v>
      </c>
      <c r="AJ150" s="15">
        <f t="shared" si="48"/>
        <v>29.041753685221323</v>
      </c>
      <c r="AK150" s="47">
        <f t="shared" si="48"/>
        <v>28.625221820992145</v>
      </c>
      <c r="AL150" s="15">
        <f t="shared" si="44"/>
        <v>0.41653186422917798</v>
      </c>
      <c r="AM150" s="84">
        <f t="shared" si="43"/>
        <v>1.4342517629751139E-2</v>
      </c>
    </row>
    <row r="151" spans="2:39" x14ac:dyDescent="0.25">
      <c r="B151" s="16" t="s">
        <v>166</v>
      </c>
      <c r="C151" s="8">
        <v>357.16</v>
      </c>
      <c r="D151" s="14">
        <v>277.66000000000003</v>
      </c>
      <c r="E151" s="8">
        <v>117.35</v>
      </c>
      <c r="F151" s="15">
        <f t="shared" si="34"/>
        <v>301.44004063826691</v>
      </c>
      <c r="G151" s="8">
        <v>0.9</v>
      </c>
      <c r="H151" s="8">
        <v>448.25</v>
      </c>
      <c r="I151" s="75">
        <f>'Datos y Cálculos'!R151</f>
        <v>57.349999999999994</v>
      </c>
      <c r="J151" s="47">
        <f>'Datos y Cálculos'!S151</f>
        <v>283.5208953498842</v>
      </c>
      <c r="K151" s="6">
        <f>'Datos y Cálculos'!T151</f>
        <v>0.97932817141166462</v>
      </c>
      <c r="L151" s="73">
        <f t="shared" si="45"/>
        <v>378.34019262398942</v>
      </c>
      <c r="M151" s="75">
        <f t="shared" si="46"/>
        <v>355.84970706769428</v>
      </c>
      <c r="O151" s="15">
        <f t="shared" si="35"/>
        <v>387.21515879997946</v>
      </c>
      <c r="P151" s="47">
        <f t="shared" si="36"/>
        <v>355.84970706769428</v>
      </c>
      <c r="Q151" s="106">
        <f t="shared" si="37"/>
        <v>8.1002644187510686E-2</v>
      </c>
      <c r="S151" s="6">
        <f t="shared" si="47"/>
        <v>0.26743226418690669</v>
      </c>
      <c r="T151" s="73">
        <f t="shared" si="47"/>
        <v>0.2457695436467143</v>
      </c>
      <c r="U151" s="110">
        <f t="shared" si="38"/>
        <v>8.1002644187510797E-2</v>
      </c>
      <c r="Y151" s="115">
        <f t="shared" si="39"/>
        <v>7.0425520266540642E-2</v>
      </c>
      <c r="Z151" s="157">
        <f t="shared" si="40"/>
        <v>1.0947214713419128E-2</v>
      </c>
      <c r="AA151" s="158"/>
      <c r="AE151" s="117">
        <f t="shared" si="42"/>
        <v>0.47847625498137603</v>
      </c>
      <c r="AF151" s="85">
        <f>IF(J151&gt;0,J151/630,Tabla13[[#This Row],[Cargabilidad Antes]]-0.02)</f>
        <v>0.4500331672220384</v>
      </c>
      <c r="AG151" s="119">
        <f t="shared" si="41"/>
        <v>2.8443087759337626E-2</v>
      </c>
      <c r="AJ151" s="15">
        <f t="shared" si="48"/>
        <v>29.004689615504631</v>
      </c>
      <c r="AK151" s="47">
        <f t="shared" si="48"/>
        <v>28.382185203530018</v>
      </c>
      <c r="AL151" s="15">
        <f t="shared" si="44"/>
        <v>0.6225044119746137</v>
      </c>
      <c r="AM151" s="84">
        <f t="shared" si="43"/>
        <v>2.1462198707406621E-2</v>
      </c>
    </row>
    <row r="152" spans="2:39" x14ac:dyDescent="0.25">
      <c r="B152" s="16" t="s">
        <v>167</v>
      </c>
      <c r="C152" s="8">
        <v>353.66</v>
      </c>
      <c r="D152" s="14">
        <v>289.39999999999998</v>
      </c>
      <c r="E152" s="8">
        <v>116.71</v>
      </c>
      <c r="F152" s="15">
        <f t="shared" si="34"/>
        <v>312.04740681505427</v>
      </c>
      <c r="G152" s="8">
        <v>0.92</v>
      </c>
      <c r="H152" s="8">
        <v>447.72</v>
      </c>
      <c r="I152" s="75">
        <f>'Datos y Cálculos'!R152</f>
        <v>56.709999999999994</v>
      </c>
      <c r="J152" s="47">
        <f>'Datos y Cálculos'!S152</f>
        <v>294.9040252353297</v>
      </c>
      <c r="K152" s="6">
        <f>'Datos y Cálculos'!T152</f>
        <v>0.98133621529601855</v>
      </c>
      <c r="L152" s="73">
        <f t="shared" si="45"/>
        <v>391.65359635781795</v>
      </c>
      <c r="M152" s="75">
        <f t="shared" si="46"/>
        <v>370.13677903200391</v>
      </c>
      <c r="O152" s="15">
        <f t="shared" si="35"/>
        <v>394.81372377948412</v>
      </c>
      <c r="P152" s="47">
        <f t="shared" si="36"/>
        <v>370.13677903200386</v>
      </c>
      <c r="Q152" s="106">
        <f t="shared" si="37"/>
        <v>6.2502753225627816E-2</v>
      </c>
      <c r="S152" s="6">
        <f t="shared" si="47"/>
        <v>0.27268025458929163</v>
      </c>
      <c r="T152" s="73">
        <f t="shared" si="47"/>
        <v>0.2556369879271958</v>
      </c>
      <c r="U152" s="110">
        <f t="shared" si="38"/>
        <v>6.2502753225627705E-2</v>
      </c>
      <c r="Y152" s="115">
        <f t="shared" si="39"/>
        <v>7.5469129453686182E-2</v>
      </c>
      <c r="Z152" s="157">
        <f t="shared" si="40"/>
        <v>9.1392294883502027E-3</v>
      </c>
      <c r="AA152" s="158"/>
      <c r="AE152" s="117">
        <f t="shared" si="42"/>
        <v>0.4953133441508798</v>
      </c>
      <c r="AF152" s="85">
        <f>IF(J152&gt;0,J152/630,Tabla13[[#This Row],[Cargabilidad Antes]]-0.02)</f>
        <v>0.46810162735766619</v>
      </c>
      <c r="AG152" s="119">
        <f t="shared" si="41"/>
        <v>2.7211716793213603E-2</v>
      </c>
      <c r="AJ152" s="15">
        <f t="shared" si="48"/>
        <v>29.163404820636295</v>
      </c>
      <c r="AK152" s="47">
        <f t="shared" si="48"/>
        <v>28.659221025432331</v>
      </c>
      <c r="AL152" s="15">
        <f t="shared" si="44"/>
        <v>0.50418379520396428</v>
      </c>
      <c r="AM152" s="84">
        <f t="shared" si="43"/>
        <v>1.7288234974785932E-2</v>
      </c>
    </row>
    <row r="153" spans="2:39" x14ac:dyDescent="0.25">
      <c r="B153" s="16" t="s">
        <v>168</v>
      </c>
      <c r="C153" s="8">
        <v>383.66</v>
      </c>
      <c r="D153" s="14">
        <v>255.35</v>
      </c>
      <c r="E153" s="8">
        <v>114.62</v>
      </c>
      <c r="F153" s="15">
        <f t="shared" si="34"/>
        <v>279.89527845249552</v>
      </c>
      <c r="G153" s="8">
        <v>0.91</v>
      </c>
      <c r="H153" s="8">
        <v>448.57</v>
      </c>
      <c r="I153" s="75">
        <f>'Datos y Cálculos'!R153</f>
        <v>54.620000000000005</v>
      </c>
      <c r="J153" s="47">
        <f>'Datos y Cálculos'!S153</f>
        <v>261.12634279214342</v>
      </c>
      <c r="K153" s="6">
        <f>'Datos y Cálculos'!T153</f>
        <v>0.97787912651638753</v>
      </c>
      <c r="L153" s="73">
        <f t="shared" si="45"/>
        <v>351.29916165098598</v>
      </c>
      <c r="M153" s="75">
        <f t="shared" si="46"/>
        <v>327.74209631205764</v>
      </c>
      <c r="O153" s="15">
        <f t="shared" si="35"/>
        <v>352.18918116954359</v>
      </c>
      <c r="P153" s="47">
        <f t="shared" si="36"/>
        <v>327.74209631205758</v>
      </c>
      <c r="Q153" s="106">
        <f t="shared" si="37"/>
        <v>6.9414638962794206E-2</v>
      </c>
      <c r="S153" s="6">
        <f t="shared" si="47"/>
        <v>0.24324138144332563</v>
      </c>
      <c r="T153" s="73">
        <f t="shared" si="47"/>
        <v>0.22635686876962588</v>
      </c>
      <c r="U153" s="110">
        <f t="shared" si="38"/>
        <v>6.9414638962794206E-2</v>
      </c>
      <c r="Y153" s="115">
        <f t="shared" si="39"/>
        <v>6.0718261680529302E-2</v>
      </c>
      <c r="Z153" s="157">
        <f t="shared" si="40"/>
        <v>8.1369080334558197E-3</v>
      </c>
      <c r="AA153" s="158"/>
      <c r="AE153" s="117">
        <f t="shared" si="42"/>
        <v>0.4442782197658659</v>
      </c>
      <c r="AF153" s="85">
        <f>IF(J153&gt;0,J153/630,Tabla13[[#This Row],[Cargabilidad Antes]]-0.02)</f>
        <v>0.41448625840022763</v>
      </c>
      <c r="AG153" s="119">
        <f t="shared" si="41"/>
        <v>2.9791961365638275E-2</v>
      </c>
      <c r="AJ153" s="15">
        <f t="shared" si="48"/>
        <v>28.312959918078889</v>
      </c>
      <c r="AK153" s="47">
        <f t="shared" si="48"/>
        <v>27.868987224760204</v>
      </c>
      <c r="AL153" s="15">
        <f t="shared" si="44"/>
        <v>0.44397269331868472</v>
      </c>
      <c r="AM153" s="84">
        <f t="shared" si="43"/>
        <v>1.5680900004919396E-2</v>
      </c>
    </row>
    <row r="154" spans="2:39" x14ac:dyDescent="0.25">
      <c r="B154" s="16" t="s">
        <v>169</v>
      </c>
      <c r="C154" s="8">
        <v>351.26</v>
      </c>
      <c r="D154" s="14">
        <v>290.23</v>
      </c>
      <c r="E154" s="8">
        <v>118.8</v>
      </c>
      <c r="F154" s="15">
        <f t="shared" si="34"/>
        <v>313.60308177694941</v>
      </c>
      <c r="G154" s="8">
        <v>0.92</v>
      </c>
      <c r="H154" s="8">
        <v>448.9</v>
      </c>
      <c r="I154" s="75">
        <f>'Datos y Cálculos'!R154</f>
        <v>58.8</v>
      </c>
      <c r="J154" s="47">
        <f>'Datos y Cálculos'!S154</f>
        <v>296.12648125421003</v>
      </c>
      <c r="K154" s="6">
        <f>'Datos y Cálculos'!T154</f>
        <v>0.98008796366594386</v>
      </c>
      <c r="L154" s="73">
        <f t="shared" si="45"/>
        <v>393.60613844047384</v>
      </c>
      <c r="M154" s="75">
        <f t="shared" si="46"/>
        <v>371.6710949267279</v>
      </c>
      <c r="O154" s="15">
        <f t="shared" si="35"/>
        <v>395.94605063068309</v>
      </c>
      <c r="P154" s="47">
        <f t="shared" si="36"/>
        <v>371.6710949267279</v>
      </c>
      <c r="Q154" s="106">
        <f t="shared" si="37"/>
        <v>6.1308745636656337E-2</v>
      </c>
      <c r="S154" s="6">
        <f t="shared" si="47"/>
        <v>0.27346230231323471</v>
      </c>
      <c r="T154" s="73">
        <f t="shared" si="47"/>
        <v>0.25669667157949816</v>
      </c>
      <c r="U154" s="110">
        <f t="shared" si="38"/>
        <v>6.1308745636656448E-2</v>
      </c>
      <c r="Y154" s="115">
        <f t="shared" si="39"/>
        <v>7.6223489771266556E-2</v>
      </c>
      <c r="Z154" s="157">
        <f t="shared" si="40"/>
        <v>9.0598271127678813E-3</v>
      </c>
      <c r="AA154" s="158"/>
      <c r="AE154" s="117">
        <f t="shared" si="42"/>
        <v>0.49778266948722127</v>
      </c>
      <c r="AF154" s="85">
        <f>IF(J154&gt;0,J154/630,Tabla13[[#This Row],[Cargabilidad Antes]]-0.02)</f>
        <v>0.47004203373684134</v>
      </c>
      <c r="AG154" s="119">
        <f t="shared" si="41"/>
        <v>2.7740635750379938E-2</v>
      </c>
      <c r="AJ154" s="15">
        <f t="shared" si="48"/>
        <v>29.187320379541546</v>
      </c>
      <c r="AK154" s="47">
        <f t="shared" si="48"/>
        <v>28.689620801389765</v>
      </c>
      <c r="AL154" s="15">
        <f t="shared" si="44"/>
        <v>0.49769957815178145</v>
      </c>
      <c r="AM154" s="84">
        <f t="shared" si="43"/>
        <v>1.7051910613234522E-2</v>
      </c>
    </row>
    <row r="155" spans="2:39" x14ac:dyDescent="0.25">
      <c r="B155" s="16" t="s">
        <v>170</v>
      </c>
      <c r="C155" s="8">
        <v>365.7</v>
      </c>
      <c r="D155" s="14">
        <v>289.36</v>
      </c>
      <c r="E155" s="8">
        <v>119.36</v>
      </c>
      <c r="F155" s="15">
        <f t="shared" si="34"/>
        <v>313.01121257871898</v>
      </c>
      <c r="G155" s="8">
        <v>0.9</v>
      </c>
      <c r="H155" s="8">
        <v>448.71</v>
      </c>
      <c r="I155" s="75">
        <f>'Datos y Cálculos'!R155</f>
        <v>59.36</v>
      </c>
      <c r="J155" s="47">
        <f>'Datos y Cálculos'!S155</f>
        <v>295.38588185625935</v>
      </c>
      <c r="K155" s="6">
        <f>'Datos y Cálculos'!T155</f>
        <v>0.97959996659829651</v>
      </c>
      <c r="L155" s="73">
        <f t="shared" si="45"/>
        <v>392.86327791672738</v>
      </c>
      <c r="M155" s="75">
        <f t="shared" si="46"/>
        <v>370.7415617489703</v>
      </c>
      <c r="O155" s="15">
        <f t="shared" si="35"/>
        <v>403.53157945099065</v>
      </c>
      <c r="P155" s="47">
        <f t="shared" si="36"/>
        <v>370.7415617489703</v>
      </c>
      <c r="Q155" s="106">
        <f t="shared" si="37"/>
        <v>8.1257624859574884E-2</v>
      </c>
      <c r="S155" s="6">
        <f t="shared" si="47"/>
        <v>0.27870128922107368</v>
      </c>
      <c r="T155" s="73">
        <f t="shared" si="47"/>
        <v>0.25605468441366774</v>
      </c>
      <c r="U155" s="110">
        <f t="shared" si="38"/>
        <v>8.1257624859575106E-2</v>
      </c>
      <c r="Y155" s="115">
        <f t="shared" si="39"/>
        <v>7.5936045126654084E-2</v>
      </c>
      <c r="Z155" s="157">
        <f t="shared" si="40"/>
        <v>1.1839374696348461E-2</v>
      </c>
      <c r="AA155" s="158"/>
      <c r="AE155" s="117">
        <f t="shared" si="42"/>
        <v>0.49684319456939519</v>
      </c>
      <c r="AF155" s="85">
        <f>IF(J155&gt;0,J155/630,Tabla13[[#This Row],[Cargabilidad Antes]]-0.02)</f>
        <v>0.46886647913691959</v>
      </c>
      <c r="AG155" s="119">
        <f t="shared" si="41"/>
        <v>2.7976715432475596E-2</v>
      </c>
      <c r="AJ155" s="15">
        <f t="shared" si="48"/>
        <v>29.349298493969314</v>
      </c>
      <c r="AK155" s="47">
        <f t="shared" si="48"/>
        <v>28.671188718164146</v>
      </c>
      <c r="AL155" s="15">
        <f t="shared" si="44"/>
        <v>0.67810977580516862</v>
      </c>
      <c r="AM155" s="84">
        <f t="shared" si="43"/>
        <v>2.3104803542221219E-2</v>
      </c>
    </row>
    <row r="156" spans="2:39" x14ac:dyDescent="0.25">
      <c r="B156" s="16" t="s">
        <v>171</v>
      </c>
      <c r="C156" s="8">
        <v>489.24</v>
      </c>
      <c r="D156" s="14">
        <v>264.95999999999998</v>
      </c>
      <c r="E156" s="8">
        <v>120.09</v>
      </c>
      <c r="F156" s="15">
        <f t="shared" si="34"/>
        <v>290.90446833969395</v>
      </c>
      <c r="G156" s="8">
        <v>0.91</v>
      </c>
      <c r="H156" s="8">
        <v>447.52</v>
      </c>
      <c r="I156" s="75">
        <f>'Datos y Cálculos'!R156</f>
        <v>60.09</v>
      </c>
      <c r="J156" s="47">
        <f>'Datos y Cálculos'!S156</f>
        <v>271.68844233791026</v>
      </c>
      <c r="K156" s="6">
        <f>'Datos y Cálculos'!T156</f>
        <v>0.9752347126730484</v>
      </c>
      <c r="L156" s="73">
        <f t="shared" si="45"/>
        <v>365.1168980530158</v>
      </c>
      <c r="M156" s="75">
        <f t="shared" si="46"/>
        <v>340.99868547717961</v>
      </c>
      <c r="O156" s="15">
        <f t="shared" si="35"/>
        <v>365.4436868716752</v>
      </c>
      <c r="P156" s="47">
        <f t="shared" si="36"/>
        <v>340.99868547717961</v>
      </c>
      <c r="Q156" s="106">
        <f t="shared" si="37"/>
        <v>6.6891294808656521E-2</v>
      </c>
      <c r="S156" s="6">
        <f t="shared" si="47"/>
        <v>0.25239567819551029</v>
      </c>
      <c r="T156" s="73">
        <f t="shared" si="47"/>
        <v>0.23551260447690359</v>
      </c>
      <c r="U156" s="110">
        <f t="shared" si="38"/>
        <v>6.6891294808656632E-2</v>
      </c>
      <c r="Y156" s="115">
        <f t="shared" si="39"/>
        <v>6.5588691827977316E-2</v>
      </c>
      <c r="Z156" s="157">
        <f t="shared" si="40"/>
        <v>8.4811520270867864E-3</v>
      </c>
      <c r="AA156" s="158"/>
      <c r="AE156" s="117">
        <f t="shared" si="42"/>
        <v>0.46175312434872057</v>
      </c>
      <c r="AF156" s="85">
        <f>IF(J156&gt;0,J156/630,Tabla13[[#This Row],[Cargabilidad Antes]]-0.02)</f>
        <v>0.4312514957744607</v>
      </c>
      <c r="AG156" s="119">
        <f t="shared" si="41"/>
        <v>3.0501628574259865E-2</v>
      </c>
      <c r="AJ156" s="15">
        <f t="shared" si="48"/>
        <v>28.567016246644311</v>
      </c>
      <c r="AK156" s="47">
        <f t="shared" si="48"/>
        <v>28.105771995116573</v>
      </c>
      <c r="AL156" s="15">
        <f t="shared" si="44"/>
        <v>0.46124425152773796</v>
      </c>
      <c r="AM156" s="84">
        <f t="shared" si="43"/>
        <v>1.6146042258855742E-2</v>
      </c>
    </row>
    <row r="157" spans="2:39" x14ac:dyDescent="0.25">
      <c r="B157" s="16" t="s">
        <v>172</v>
      </c>
      <c r="C157" s="8">
        <v>406.92</v>
      </c>
      <c r="D157" s="14">
        <v>267.04000000000002</v>
      </c>
      <c r="E157" s="8">
        <v>119.22</v>
      </c>
      <c r="F157" s="15">
        <f t="shared" si="34"/>
        <v>292.44447336203842</v>
      </c>
      <c r="G157" s="8">
        <v>0.91</v>
      </c>
      <c r="H157" s="8">
        <v>447.71</v>
      </c>
      <c r="I157" s="75">
        <f>'Datos y Cálculos'!R157</f>
        <v>59.22</v>
      </c>
      <c r="J157" s="47">
        <f>'Datos y Cálculos'!S157</f>
        <v>273.52764028521875</v>
      </c>
      <c r="K157" s="6">
        <f>'Datos y Cálculos'!T157</f>
        <v>0.97628159158447825</v>
      </c>
      <c r="L157" s="73">
        <f t="shared" si="45"/>
        <v>367.04977264911139</v>
      </c>
      <c r="M157" s="75">
        <f t="shared" si="46"/>
        <v>343.30707989016128</v>
      </c>
      <c r="O157" s="15">
        <f t="shared" si="35"/>
        <v>368.31250808503984</v>
      </c>
      <c r="P157" s="47">
        <f t="shared" si="36"/>
        <v>343.30707989016128</v>
      </c>
      <c r="Q157" s="106">
        <f t="shared" si="37"/>
        <v>6.7891878896236268E-2</v>
      </c>
      <c r="S157" s="6">
        <f t="shared" si="47"/>
        <v>0.25437704523448473</v>
      </c>
      <c r="T157" s="73">
        <f t="shared" si="47"/>
        <v>0.23710690968544271</v>
      </c>
      <c r="U157" s="110">
        <f t="shared" si="38"/>
        <v>6.7891878896236157E-2</v>
      </c>
      <c r="Y157" s="115">
        <f t="shared" si="39"/>
        <v>6.6284963516068066E-2</v>
      </c>
      <c r="Z157" s="157">
        <f t="shared" si="40"/>
        <v>8.6948936704325554E-3</v>
      </c>
      <c r="AA157" s="158"/>
      <c r="AE157" s="117">
        <f t="shared" si="42"/>
        <v>0.46419757676514034</v>
      </c>
      <c r="AF157" s="85">
        <f>IF(J157&gt;0,J157/630,Tabla13[[#This Row],[Cargabilidad Antes]]-0.02)</f>
        <v>0.43417085759558532</v>
      </c>
      <c r="AG157" s="119">
        <f t="shared" si="41"/>
        <v>3.0026719169555016E-2</v>
      </c>
      <c r="AJ157" s="15">
        <f t="shared" si="48"/>
        <v>28.623239946898838</v>
      </c>
      <c r="AK157" s="47">
        <f t="shared" si="48"/>
        <v>28.147963437572372</v>
      </c>
      <c r="AL157" s="15">
        <f t="shared" si="44"/>
        <v>0.47527650932646637</v>
      </c>
      <c r="AM157" s="84">
        <f t="shared" si="43"/>
        <v>1.6604567135243498E-2</v>
      </c>
    </row>
    <row r="158" spans="2:39" x14ac:dyDescent="0.25">
      <c r="B158" s="16" t="s">
        <v>173</v>
      </c>
      <c r="C158" s="8">
        <v>358.08</v>
      </c>
      <c r="D158" s="14">
        <v>287.66000000000003</v>
      </c>
      <c r="E158" s="8">
        <v>118.71</v>
      </c>
      <c r="F158" s="15">
        <f t="shared" si="34"/>
        <v>311.19180532269809</v>
      </c>
      <c r="G158" s="8">
        <v>0.92</v>
      </c>
      <c r="H158" s="8">
        <v>447.6</v>
      </c>
      <c r="I158" s="75">
        <f>'Datos y Cálculos'!R158</f>
        <v>58.709999999999994</v>
      </c>
      <c r="J158" s="47">
        <f>'Datos y Cálculos'!S158</f>
        <v>293.59008787763941</v>
      </c>
      <c r="K158" s="6">
        <f>'Datos y Cálculos'!T158</f>
        <v>0.97980147109015858</v>
      </c>
      <c r="L158" s="73">
        <f t="shared" si="45"/>
        <v>390.57972298405514</v>
      </c>
      <c r="M158" s="75">
        <f t="shared" si="46"/>
        <v>368.48764405991523</v>
      </c>
      <c r="O158" s="15">
        <f t="shared" si="35"/>
        <v>392.43993013962137</v>
      </c>
      <c r="P158" s="47">
        <f t="shared" si="36"/>
        <v>368.48764405991523</v>
      </c>
      <c r="Q158" s="106">
        <f t="shared" si="37"/>
        <v>6.1034273630576896E-2</v>
      </c>
      <c r="S158" s="6">
        <f t="shared" si="47"/>
        <v>0.2710407810475316</v>
      </c>
      <c r="T158" s="73">
        <f t="shared" si="47"/>
        <v>0.25449800385203131</v>
      </c>
      <c r="U158" s="110">
        <f t="shared" si="38"/>
        <v>6.1034273630576785E-2</v>
      </c>
      <c r="Y158" s="115">
        <f t="shared" si="39"/>
        <v>7.50558398431002E-2</v>
      </c>
      <c r="Z158" s="157">
        <f t="shared" si="40"/>
        <v>8.8823606276826287E-3</v>
      </c>
      <c r="AA158" s="158"/>
      <c r="AE158" s="117">
        <f t="shared" si="42"/>
        <v>0.49395524654396522</v>
      </c>
      <c r="AF158" s="85">
        <f>IF(J158&gt;0,J158/630,Tabla13[[#This Row],[Cargabilidad Antes]]-0.02)</f>
        <v>0.46601601250418956</v>
      </c>
      <c r="AG158" s="119">
        <f t="shared" si="41"/>
        <v>2.7939234039775662E-2</v>
      </c>
      <c r="AJ158" s="15">
        <f t="shared" si="48"/>
        <v>29.113490885897193</v>
      </c>
      <c r="AK158" s="47">
        <f t="shared" si="48"/>
        <v>28.626686533782767</v>
      </c>
      <c r="AL158" s="15">
        <f t="shared" si="44"/>
        <v>0.48680435211442585</v>
      </c>
      <c r="AM158" s="84">
        <f t="shared" si="43"/>
        <v>1.6720920003112316E-2</v>
      </c>
    </row>
    <row r="159" spans="2:39" x14ac:dyDescent="0.25">
      <c r="B159" s="16" t="s">
        <v>174</v>
      </c>
      <c r="C159" s="8">
        <v>353.72</v>
      </c>
      <c r="D159" s="14">
        <v>291.55</v>
      </c>
      <c r="E159" s="8">
        <v>120.29</v>
      </c>
      <c r="F159" s="15">
        <f t="shared" si="34"/>
        <v>315.39037176172644</v>
      </c>
      <c r="G159" s="8">
        <v>0.92</v>
      </c>
      <c r="H159" s="8">
        <v>448.37</v>
      </c>
      <c r="I159" s="75">
        <f>'Datos y Cálculos'!R159</f>
        <v>60.290000000000006</v>
      </c>
      <c r="J159" s="47">
        <f>'Datos y Cálculos'!S159</f>
        <v>297.71846869148044</v>
      </c>
      <c r="K159" s="6">
        <f>'Datos y Cálculos'!T159</f>
        <v>0.97928086652268564</v>
      </c>
      <c r="L159" s="73">
        <f t="shared" si="45"/>
        <v>395.8493826879324</v>
      </c>
      <c r="M159" s="75">
        <f t="shared" si="46"/>
        <v>373.66921313423785</v>
      </c>
      <c r="O159" s="15">
        <f t="shared" si="35"/>
        <v>397.74685959885488</v>
      </c>
      <c r="P159" s="47">
        <f t="shared" si="36"/>
        <v>373.66921313423785</v>
      </c>
      <c r="Q159" s="106">
        <f t="shared" si="37"/>
        <v>6.0535101367991673E-2</v>
      </c>
      <c r="S159" s="6">
        <f t="shared" si="47"/>
        <v>0.27470604086215616</v>
      </c>
      <c r="T159" s="73">
        <f t="shared" si="47"/>
        <v>0.25807668283216584</v>
      </c>
      <c r="U159" s="110">
        <f t="shared" si="38"/>
        <v>6.0535101367991784E-2</v>
      </c>
      <c r="Y159" s="115">
        <f t="shared" si="39"/>
        <v>7.7094793017013247E-2</v>
      </c>
      <c r="Z159" s="157">
        <f t="shared" si="40"/>
        <v>9.0513684672723065E-3</v>
      </c>
      <c r="AA159" s="158"/>
      <c r="AE159" s="117">
        <f t="shared" si="42"/>
        <v>0.50061963771702611</v>
      </c>
      <c r="AF159" s="85">
        <f>IF(J159&gt;0,J159/630,Tabla13[[#This Row],[Cargabilidad Antes]]-0.02)</f>
        <v>0.47256899792298485</v>
      </c>
      <c r="AG159" s="119">
        <f t="shared" si="41"/>
        <v>2.8050639794041266E-2</v>
      </c>
      <c r="AJ159" s="15">
        <f t="shared" si="48"/>
        <v>29.225495841900404</v>
      </c>
      <c r="AK159" s="47">
        <f t="shared" si="48"/>
        <v>28.729398526825868</v>
      </c>
      <c r="AL159" s="15">
        <f t="shared" si="44"/>
        <v>0.49609731507453603</v>
      </c>
      <c r="AM159" s="84">
        <f t="shared" si="43"/>
        <v>1.6974812600554223E-2</v>
      </c>
    </row>
    <row r="160" spans="2:39" x14ac:dyDescent="0.25">
      <c r="B160" s="16" t="s">
        <v>175</v>
      </c>
      <c r="C160" s="8">
        <v>348.9</v>
      </c>
      <c r="D160" s="14">
        <v>273.95</v>
      </c>
      <c r="E160" s="8">
        <v>117.44</v>
      </c>
      <c r="F160" s="15">
        <f t="shared" si="34"/>
        <v>298.06166492858489</v>
      </c>
      <c r="G160" s="8">
        <v>0.92</v>
      </c>
      <c r="H160" s="8">
        <v>446.29</v>
      </c>
      <c r="I160" s="75">
        <f>'Datos y Cálculos'!R160</f>
        <v>57.44</v>
      </c>
      <c r="J160" s="47">
        <f>'Datos y Cálculos'!S160</f>
        <v>279.90704903592547</v>
      </c>
      <c r="K160" s="6">
        <f>'Datos y Cálculos'!T160</f>
        <v>0.97871775985476916</v>
      </c>
      <c r="L160" s="73">
        <f t="shared" si="45"/>
        <v>374.09996191657945</v>
      </c>
      <c r="M160" s="75">
        <f t="shared" si="46"/>
        <v>351.31393501948992</v>
      </c>
      <c r="O160" s="15">
        <f t="shared" si="35"/>
        <v>373.73607335656419</v>
      </c>
      <c r="P160" s="47">
        <f t="shared" si="36"/>
        <v>351.31393501948986</v>
      </c>
      <c r="Q160" s="106">
        <f t="shared" si="37"/>
        <v>5.999457889012072E-2</v>
      </c>
      <c r="S160" s="6">
        <f t="shared" si="47"/>
        <v>0.25812286020987024</v>
      </c>
      <c r="T160" s="73">
        <f t="shared" si="47"/>
        <v>0.24263688790966556</v>
      </c>
      <c r="U160" s="110">
        <f t="shared" si="38"/>
        <v>5.9994578890120831E-2</v>
      </c>
      <c r="Y160" s="115">
        <f t="shared" si="39"/>
        <v>6.8855784500945177E-2</v>
      </c>
      <c r="Z160" s="157">
        <f t="shared" si="40"/>
        <v>8.0141115573120741E-3</v>
      </c>
      <c r="AA160" s="158"/>
      <c r="AE160" s="117">
        <f t="shared" si="42"/>
        <v>0.47311375385489662</v>
      </c>
      <c r="AF160" s="85">
        <f>IF(J160&gt;0,J160/630,Tabla13[[#This Row],[Cargabilidad Antes]]-0.02)</f>
        <v>0.44429690323162774</v>
      </c>
      <c r="AG160" s="119">
        <f t="shared" si="41"/>
        <v>2.8816850623268886E-2</v>
      </c>
      <c r="AJ160" s="15">
        <f t="shared" si="48"/>
        <v>28.730733240597839</v>
      </c>
      <c r="AK160" s="47">
        <f t="shared" si="48"/>
        <v>28.296513913965768</v>
      </c>
      <c r="AL160" s="15">
        <f t="shared" si="44"/>
        <v>0.4342193266320713</v>
      </c>
      <c r="AM160" s="84">
        <f t="shared" si="43"/>
        <v>1.5113409149561829E-2</v>
      </c>
    </row>
    <row r="161" spans="2:39" x14ac:dyDescent="0.25">
      <c r="B161" s="16" t="s">
        <v>176</v>
      </c>
      <c r="C161" s="8">
        <v>306.88</v>
      </c>
      <c r="D161" s="14">
        <v>285.04000000000002</v>
      </c>
      <c r="E161" s="8">
        <v>117.25</v>
      </c>
      <c r="F161" s="15">
        <f t="shared" si="34"/>
        <v>308.21317963383723</v>
      </c>
      <c r="G161" s="8">
        <v>0.92</v>
      </c>
      <c r="H161" s="8">
        <v>447.12</v>
      </c>
      <c r="I161" s="75">
        <f>'Datos y Cálculos'!R161</f>
        <v>57.25</v>
      </c>
      <c r="J161" s="47">
        <f>'Datos y Cálculos'!S161</f>
        <v>290.73246137987411</v>
      </c>
      <c r="K161" s="6">
        <f>'Datos y Cálculos'!T161</f>
        <v>0.98042027590295033</v>
      </c>
      <c r="L161" s="73">
        <f t="shared" si="45"/>
        <v>386.84122223779656</v>
      </c>
      <c r="M161" s="75">
        <f t="shared" si="46"/>
        <v>364.90101052137567</v>
      </c>
      <c r="O161" s="15">
        <f t="shared" si="35"/>
        <v>388.86559718764397</v>
      </c>
      <c r="P161" s="47">
        <f t="shared" si="36"/>
        <v>364.90101052137567</v>
      </c>
      <c r="Q161" s="106">
        <f t="shared" si="37"/>
        <v>6.1626913873546907E-2</v>
      </c>
      <c r="S161" s="6">
        <f t="shared" si="47"/>
        <v>0.26857214847315725</v>
      </c>
      <c r="T161" s="73">
        <f t="shared" si="47"/>
        <v>0.25202087581036853</v>
      </c>
      <c r="U161" s="110">
        <f t="shared" si="38"/>
        <v>6.1626913873546907E-2</v>
      </c>
      <c r="Y161" s="115">
        <f t="shared" si="39"/>
        <v>7.3625896561436685E-2</v>
      </c>
      <c r="Z161" s="157">
        <f t="shared" si="40"/>
        <v>8.7950515091669099E-3</v>
      </c>
      <c r="AA161" s="158"/>
      <c r="AE161" s="117">
        <f t="shared" si="42"/>
        <v>0.48922726926005911</v>
      </c>
      <c r="AF161" s="85">
        <f>IF(J161&gt;0,J161/630,Tabla13[[#This Row],[Cargabilidad Antes]]-0.02)</f>
        <v>0.46148009742837159</v>
      </c>
      <c r="AG161" s="119">
        <f t="shared" si="41"/>
        <v>2.7747171831687512E-2</v>
      </c>
      <c r="AJ161" s="15">
        <f t="shared" si="48"/>
        <v>29.038900979596768</v>
      </c>
      <c r="AK161" s="47">
        <f t="shared" si="48"/>
        <v>28.556430221141056</v>
      </c>
      <c r="AL161" s="15">
        <f t="shared" si="44"/>
        <v>0.48247075845571175</v>
      </c>
      <c r="AM161" s="84">
        <f t="shared" si="43"/>
        <v>1.6614635615676554E-2</v>
      </c>
    </row>
    <row r="162" spans="2:39" x14ac:dyDescent="0.25">
      <c r="B162" s="16" t="s">
        <v>177</v>
      </c>
      <c r="C162" s="8">
        <v>473.2</v>
      </c>
      <c r="D162" s="14">
        <v>258.77999999999997</v>
      </c>
      <c r="E162" s="8">
        <v>116.5</v>
      </c>
      <c r="F162" s="15">
        <f t="shared" si="34"/>
        <v>283.79453553583443</v>
      </c>
      <c r="G162" s="8">
        <v>0.91</v>
      </c>
      <c r="H162" s="8">
        <v>445.79</v>
      </c>
      <c r="I162" s="75">
        <f>'Datos y Cálculos'!R162</f>
        <v>56.5</v>
      </c>
      <c r="J162" s="47">
        <f>'Datos y Cálculos'!S162</f>
        <v>264.87608121534868</v>
      </c>
      <c r="K162" s="6">
        <f>'Datos y Cálculos'!T162</f>
        <v>0.97698515778632167</v>
      </c>
      <c r="L162" s="73">
        <f t="shared" si="45"/>
        <v>356.19315540469313</v>
      </c>
      <c r="M162" s="75">
        <f t="shared" si="46"/>
        <v>332.44842780777117</v>
      </c>
      <c r="O162" s="15">
        <f t="shared" si="35"/>
        <v>356.91997768965922</v>
      </c>
      <c r="P162" s="47">
        <f t="shared" si="36"/>
        <v>332.44842780777117</v>
      </c>
      <c r="Q162" s="106">
        <f t="shared" si="37"/>
        <v>6.8563127343815977E-2</v>
      </c>
      <c r="S162" s="6">
        <f t="shared" si="47"/>
        <v>0.246508731897019</v>
      </c>
      <c r="T162" s="73">
        <f t="shared" si="47"/>
        <v>0.22960732232060113</v>
      </c>
      <c r="U162" s="110">
        <f t="shared" si="38"/>
        <v>6.8563127343815866E-2</v>
      </c>
      <c r="Y162" s="115">
        <f t="shared" si="39"/>
        <v>6.2421793466918701E-2</v>
      </c>
      <c r="Z162" s="157">
        <f t="shared" si="40"/>
        <v>8.2662279883371683E-3</v>
      </c>
      <c r="AA162" s="158"/>
      <c r="AE162" s="117">
        <f t="shared" si="42"/>
        <v>0.45046751672354673</v>
      </c>
      <c r="AF162" s="85">
        <f>IF(J162&gt;0,J162/630,Tabla13[[#This Row],[Cargabilidad Antes]]-0.02)</f>
        <v>0.42043822415134713</v>
      </c>
      <c r="AG162" s="119">
        <f t="shared" si="41"/>
        <v>3.0029292572199606E-2</v>
      </c>
      <c r="AJ162" s="15">
        <f t="shared" si="48"/>
        <v>28.402560643001785</v>
      </c>
      <c r="AK162" s="47">
        <f t="shared" si="48"/>
        <v>27.951975351278282</v>
      </c>
      <c r="AL162" s="15">
        <f t="shared" si="44"/>
        <v>0.45058529172350248</v>
      </c>
      <c r="AM162" s="84">
        <f t="shared" si="43"/>
        <v>1.5864248910054668E-2</v>
      </c>
    </row>
    <row r="163" spans="2:39" x14ac:dyDescent="0.25">
      <c r="B163" s="16" t="s">
        <v>178</v>
      </c>
      <c r="C163" s="8">
        <v>459.66</v>
      </c>
      <c r="D163" s="14">
        <v>280.04000000000002</v>
      </c>
      <c r="E163" s="8">
        <v>116.48</v>
      </c>
      <c r="F163" s="15">
        <f t="shared" si="34"/>
        <v>303.29851961392757</v>
      </c>
      <c r="G163" s="8">
        <v>0.92</v>
      </c>
      <c r="H163" s="8">
        <v>446.41</v>
      </c>
      <c r="I163" s="75">
        <f>'Datos y Cálculos'!R163</f>
        <v>56.480000000000004</v>
      </c>
      <c r="J163" s="47">
        <f>'Datos y Cálculos'!S163</f>
        <v>285.67882665678957</v>
      </c>
      <c r="K163" s="6">
        <f>'Datos y Cálculos'!T163</f>
        <v>0.98026165704060397</v>
      </c>
      <c r="L163" s="73">
        <f t="shared" si="45"/>
        <v>380.67278683460017</v>
      </c>
      <c r="M163" s="75">
        <f t="shared" si="46"/>
        <v>358.55814667842151</v>
      </c>
      <c r="O163" s="15">
        <f t="shared" si="35"/>
        <v>382.04435109608414</v>
      </c>
      <c r="P163" s="47">
        <f t="shared" si="36"/>
        <v>358.55814667842156</v>
      </c>
      <c r="Q163" s="106">
        <f t="shared" si="37"/>
        <v>6.1475073117245982E-2</v>
      </c>
      <c r="S163" s="6">
        <f t="shared" si="47"/>
        <v>0.26386101760603053</v>
      </c>
      <c r="T163" s="73">
        <f t="shared" si="47"/>
        <v>0.24764014225590891</v>
      </c>
      <c r="U163" s="110">
        <f t="shared" si="38"/>
        <v>6.1475073117245871E-2</v>
      </c>
      <c r="Y163" s="115">
        <f t="shared" si="39"/>
        <v>7.1296591153119107E-2</v>
      </c>
      <c r="Z163" s="157">
        <f t="shared" si="40"/>
        <v>8.4964833279253266E-3</v>
      </c>
      <c r="AA163" s="158"/>
      <c r="AE163" s="117">
        <f t="shared" si="42"/>
        <v>0.48142622160940884</v>
      </c>
      <c r="AF163" s="85">
        <f>IF(J163&gt;0,J163/630,Tabla13[[#This Row],[Cargabilidad Antes]]-0.02)</f>
        <v>0.45345845501077708</v>
      </c>
      <c r="AG163" s="119">
        <f t="shared" si="41"/>
        <v>2.796776659863176E-2</v>
      </c>
      <c r="AJ163" s="15">
        <f t="shared" si="48"/>
        <v>28.898447815289209</v>
      </c>
      <c r="AK163" s="47">
        <f t="shared" si="48"/>
        <v>28.433866040316893</v>
      </c>
      <c r="AL163" s="15">
        <f t="shared" si="44"/>
        <v>0.46458177497231645</v>
      </c>
      <c r="AM163" s="84">
        <f t="shared" si="43"/>
        <v>1.6076357385759743E-2</v>
      </c>
    </row>
    <row r="164" spans="2:39" x14ac:dyDescent="0.25">
      <c r="B164" s="16" t="s">
        <v>179</v>
      </c>
      <c r="C164" s="8">
        <v>280.77999999999997</v>
      </c>
      <c r="D164" s="14">
        <v>282.69</v>
      </c>
      <c r="E164" s="8">
        <v>116.65</v>
      </c>
      <c r="F164" s="15">
        <f t="shared" si="34"/>
        <v>305.81180258453077</v>
      </c>
      <c r="G164" s="8">
        <v>0.92</v>
      </c>
      <c r="H164" s="8">
        <v>445.53</v>
      </c>
      <c r="I164" s="75">
        <f>'Datos y Cálculos'!R164</f>
        <v>56.650000000000006</v>
      </c>
      <c r="J164" s="47">
        <f>'Datos y Cálculos'!S164</f>
        <v>288.31035118427502</v>
      </c>
      <c r="K164" s="6">
        <f>'Datos y Cálculos'!T164</f>
        <v>0.98050589872618643</v>
      </c>
      <c r="L164" s="73">
        <f t="shared" si="45"/>
        <v>383.82723161639899</v>
      </c>
      <c r="M164" s="75">
        <f t="shared" si="46"/>
        <v>361.86099753564508</v>
      </c>
      <c r="O164" s="15">
        <f t="shared" si="35"/>
        <v>385.65961152461085</v>
      </c>
      <c r="P164" s="47">
        <f t="shared" si="36"/>
        <v>361.86099753564503</v>
      </c>
      <c r="Q164" s="106">
        <f t="shared" si="37"/>
        <v>6.1708857442665077E-2</v>
      </c>
      <c r="S164" s="6">
        <f t="shared" si="47"/>
        <v>0.26635791696560768</v>
      </c>
      <c r="T164" s="73">
        <f t="shared" si="47"/>
        <v>0.24992127423885174</v>
      </c>
      <c r="U164" s="110">
        <f t="shared" si="38"/>
        <v>6.1708857442665188E-2</v>
      </c>
      <c r="Y164" s="115">
        <f t="shared" si="39"/>
        <v>7.2483085115311915E-2</v>
      </c>
      <c r="Z164" s="157">
        <f t="shared" si="40"/>
        <v>8.6696823705667472E-3</v>
      </c>
      <c r="AA164" s="158"/>
      <c r="AE164" s="117">
        <f t="shared" si="42"/>
        <v>0.48541555965798533</v>
      </c>
      <c r="AF164" s="85">
        <f>IF(J164&gt;0,J164/630,Tabla13[[#This Row],[Cargabilidad Antes]]-0.02)</f>
        <v>0.45763547807027782</v>
      </c>
      <c r="AG164" s="119">
        <f t="shared" si="41"/>
        <v>2.7780081587707506E-2</v>
      </c>
      <c r="AJ164" s="15">
        <f t="shared" si="48"/>
        <v>28.97257841777013</v>
      </c>
      <c r="AK164" s="47">
        <f t="shared" si="48"/>
        <v>28.497419378672333</v>
      </c>
      <c r="AL164" s="15">
        <f t="shared" si="44"/>
        <v>0.47515903909779666</v>
      </c>
      <c r="AM164" s="84">
        <f t="shared" si="43"/>
        <v>1.6400302114856324E-2</v>
      </c>
    </row>
    <row r="165" spans="2:39" x14ac:dyDescent="0.25">
      <c r="B165" s="16" t="s">
        <v>180</v>
      </c>
      <c r="C165" s="8">
        <v>409.46</v>
      </c>
      <c r="D165" s="14">
        <v>254.35</v>
      </c>
      <c r="E165" s="8">
        <v>115.62</v>
      </c>
      <c r="F165" s="15">
        <f t="shared" si="34"/>
        <v>279.39561002277759</v>
      </c>
      <c r="G165" s="8">
        <v>0.91</v>
      </c>
      <c r="H165" s="8">
        <v>447.57</v>
      </c>
      <c r="I165" s="75">
        <f>'Datos y Cálculos'!R165</f>
        <v>55.620000000000005</v>
      </c>
      <c r="J165" s="47">
        <f>'Datos y Cálculos'!S165</f>
        <v>260.36034048986801</v>
      </c>
      <c r="K165" s="6">
        <f>'Datos y Cálculos'!T165</f>
        <v>0.97691529947088118</v>
      </c>
      <c r="L165" s="73">
        <f t="shared" si="45"/>
        <v>350.67202316750075</v>
      </c>
      <c r="M165" s="75">
        <f t="shared" si="46"/>
        <v>326.78067971332155</v>
      </c>
      <c r="O165" s="15">
        <f t="shared" si="35"/>
        <v>350.80994020157982</v>
      </c>
      <c r="P165" s="47">
        <f t="shared" si="36"/>
        <v>326.78067971332155</v>
      </c>
      <c r="Q165" s="106">
        <f t="shared" si="37"/>
        <v>6.8496521148889822E-2</v>
      </c>
      <c r="S165" s="6">
        <f t="shared" si="47"/>
        <v>0.24228880113612641</v>
      </c>
      <c r="T165" s="73">
        <f t="shared" si="47"/>
        <v>0.22569286114496656</v>
      </c>
      <c r="U165" s="110">
        <f t="shared" si="38"/>
        <v>6.8496521148889822E-2</v>
      </c>
      <c r="Y165" s="115">
        <f t="shared" si="39"/>
        <v>6.0501666973534977E-2</v>
      </c>
      <c r="Z165" s="157">
        <f t="shared" si="40"/>
        <v>8.0044473104547657E-3</v>
      </c>
      <c r="AA165" s="158"/>
      <c r="AE165" s="117">
        <f t="shared" si="42"/>
        <v>0.44348509527425012</v>
      </c>
      <c r="AF165" s="85">
        <f>IF(J165&gt;0,J165/630,Tabla13[[#This Row],[Cargabilidad Antes]]-0.02)</f>
        <v>0.41327038172994923</v>
      </c>
      <c r="AG165" s="119">
        <f t="shared" si="41"/>
        <v>3.0214713544300886E-2</v>
      </c>
      <c r="AJ165" s="15">
        <f t="shared" si="48"/>
        <v>28.287062343596048</v>
      </c>
      <c r="AK165" s="47">
        <f t="shared" si="48"/>
        <v>27.852179824623409</v>
      </c>
      <c r="AL165" s="15">
        <f t="shared" si="44"/>
        <v>0.43488251897263908</v>
      </c>
      <c r="AM165" s="84">
        <f t="shared" si="43"/>
        <v>1.5373901810312729E-2</v>
      </c>
    </row>
    <row r="166" spans="2:39" x14ac:dyDescent="0.25">
      <c r="B166" s="16" t="s">
        <v>181</v>
      </c>
      <c r="C166" s="8">
        <v>392.2</v>
      </c>
      <c r="D166" s="14">
        <v>249.37</v>
      </c>
      <c r="E166" s="8">
        <v>117.31</v>
      </c>
      <c r="F166" s="15">
        <f t="shared" si="34"/>
        <v>275.58489254674322</v>
      </c>
      <c r="G166" s="8">
        <v>0.9</v>
      </c>
      <c r="H166" s="8">
        <v>446.66</v>
      </c>
      <c r="I166" s="75">
        <f>'Datos y Cálculos'!R166</f>
        <v>57.31</v>
      </c>
      <c r="J166" s="47">
        <f>'Datos y Cálculos'!S166</f>
        <v>255.87073494247051</v>
      </c>
      <c r="K166" s="6">
        <f>'Datos y Cálculos'!T166</f>
        <v>0.97459367542000408</v>
      </c>
      <c r="L166" s="73">
        <f t="shared" si="45"/>
        <v>345.8891562966441</v>
      </c>
      <c r="M166" s="75">
        <f t="shared" si="46"/>
        <v>321.14573412344072</v>
      </c>
      <c r="O166" s="15">
        <f t="shared" si="35"/>
        <v>347.76289040535499</v>
      </c>
      <c r="P166" s="47">
        <f t="shared" si="36"/>
        <v>321.14573412344077</v>
      </c>
      <c r="Q166" s="106">
        <f t="shared" si="37"/>
        <v>7.6538230548087172E-2</v>
      </c>
      <c r="S166" s="6">
        <f t="shared" si="47"/>
        <v>0.24018433955301055</v>
      </c>
      <c r="T166" s="73">
        <f t="shared" si="47"/>
        <v>0.22180105519826218</v>
      </c>
      <c r="U166" s="110">
        <f t="shared" si="38"/>
        <v>7.6538230548087172E-2</v>
      </c>
      <c r="Y166" s="115">
        <f t="shared" si="39"/>
        <v>5.8862539754253311E-2</v>
      </c>
      <c r="Z166" s="157">
        <f t="shared" si="40"/>
        <v>8.6656465892901973E-3</v>
      </c>
      <c r="AA166" s="158"/>
      <c r="AE166" s="117">
        <f t="shared" si="42"/>
        <v>0.43743633737578291</v>
      </c>
      <c r="AF166" s="85">
        <f>IF(J166&gt;0,J166/630,Tabla13[[#This Row],[Cargabilidad Antes]]-0.02)</f>
        <v>0.40614402371820713</v>
      </c>
      <c r="AG166" s="119">
        <f t="shared" si="41"/>
        <v>3.1292313657575788E-2</v>
      </c>
      <c r="AJ166" s="15">
        <f t="shared" si="48"/>
        <v>28.230209079676467</v>
      </c>
      <c r="AK166" s="47">
        <f t="shared" si="48"/>
        <v>27.754662995344116</v>
      </c>
      <c r="AL166" s="15">
        <f t="shared" si="44"/>
        <v>0.47554608433235046</v>
      </c>
      <c r="AM166" s="84">
        <f t="shared" si="43"/>
        <v>1.6845290907700261E-2</v>
      </c>
    </row>
    <row r="167" spans="2:39" x14ac:dyDescent="0.25">
      <c r="B167" s="16" t="s">
        <v>182</v>
      </c>
      <c r="C167" s="8">
        <v>353.46</v>
      </c>
      <c r="D167" s="14">
        <v>233.88</v>
      </c>
      <c r="E167" s="8">
        <v>116.34</v>
      </c>
      <c r="F167" s="15">
        <f t="shared" si="34"/>
        <v>261.21801239577638</v>
      </c>
      <c r="G167" s="8">
        <v>0.89</v>
      </c>
      <c r="H167" s="8">
        <v>444.08</v>
      </c>
      <c r="I167" s="75">
        <f>'Datos y Cálculos'!R167</f>
        <v>56.34</v>
      </c>
      <c r="J167" s="47">
        <f>'Datos y Cálculos'!S167</f>
        <v>240.57026000734172</v>
      </c>
      <c r="K167" s="6">
        <f>'Datos y Cálculos'!T167</f>
        <v>0.97218999552505969</v>
      </c>
      <c r="L167" s="73">
        <f t="shared" si="45"/>
        <v>327.8571516823489</v>
      </c>
      <c r="M167" s="75">
        <f t="shared" si="46"/>
        <v>301.94196603099351</v>
      </c>
      <c r="O167" s="15">
        <f t="shared" si="35"/>
        <v>329.82579618483066</v>
      </c>
      <c r="P167" s="47">
        <f t="shared" si="36"/>
        <v>301.94196603099351</v>
      </c>
      <c r="Q167" s="106">
        <f t="shared" si="37"/>
        <v>8.4541083433666175E-2</v>
      </c>
      <c r="S167" s="6">
        <f t="shared" si="47"/>
        <v>0.22779598746680868</v>
      </c>
      <c r="T167" s="73">
        <f t="shared" si="47"/>
        <v>0.20853786788452289</v>
      </c>
      <c r="U167" s="110">
        <f t="shared" si="38"/>
        <v>8.4541083433665953E-2</v>
      </c>
      <c r="Y167" s="115">
        <f t="shared" si="39"/>
        <v>5.2885233459357271E-2</v>
      </c>
      <c r="Z167" s="157">
        <f t="shared" si="40"/>
        <v>8.5639688036426957E-3</v>
      </c>
      <c r="AA167" s="158"/>
      <c r="AE167" s="117">
        <f t="shared" si="42"/>
        <v>0.41463176570758153</v>
      </c>
      <c r="AF167" s="85">
        <f>IF(J167&gt;0,J167/630,Tabla13[[#This Row],[Cargabilidad Antes]]-0.02)</f>
        <v>0.38185755556720907</v>
      </c>
      <c r="AG167" s="119">
        <f t="shared" si="41"/>
        <v>3.2774210140372462E-2</v>
      </c>
      <c r="AJ167" s="15">
        <f t="shared" si="48"/>
        <v>27.905583756115316</v>
      </c>
      <c r="AK167" s="47">
        <f t="shared" si="48"/>
        <v>27.435068131695022</v>
      </c>
      <c r="AL167" s="15">
        <f t="shared" si="44"/>
        <v>0.47051562442029393</v>
      </c>
      <c r="AM167" s="84">
        <f t="shared" si="43"/>
        <v>1.6860984831295056E-2</v>
      </c>
    </row>
    <row r="168" spans="2:39" x14ac:dyDescent="0.25">
      <c r="B168" s="16" t="s">
        <v>183</v>
      </c>
      <c r="C168" s="8">
        <v>330.06</v>
      </c>
      <c r="D168" s="14">
        <v>244.92</v>
      </c>
      <c r="E168" s="8">
        <v>113.63</v>
      </c>
      <c r="F168" s="15">
        <f t="shared" si="34"/>
        <v>269.9955245925384</v>
      </c>
      <c r="G168" s="8">
        <v>0.9</v>
      </c>
      <c r="H168" s="8">
        <v>440.15</v>
      </c>
      <c r="I168" s="75">
        <f>'Datos y Cálculos'!R168</f>
        <v>53.629999999999995</v>
      </c>
      <c r="J168" s="47">
        <f>'Datos y Cálculos'!S168</f>
        <v>250.72292136938736</v>
      </c>
      <c r="K168" s="6">
        <f>'Datos y Cálculos'!T168</f>
        <v>0.97685524188337769</v>
      </c>
      <c r="L168" s="73">
        <f t="shared" si="45"/>
        <v>338.87388870325276</v>
      </c>
      <c r="M168" s="75">
        <f t="shared" si="46"/>
        <v>314.68466553179388</v>
      </c>
      <c r="O168" s="15">
        <f t="shared" si="35"/>
        <v>341.5570722945003</v>
      </c>
      <c r="P168" s="47">
        <f t="shared" si="36"/>
        <v>314.68466553179388</v>
      </c>
      <c r="Q168" s="106">
        <f t="shared" si="37"/>
        <v>7.8676183111021203E-2</v>
      </c>
      <c r="S168" s="6">
        <f t="shared" si="47"/>
        <v>0.23589825738189574</v>
      </c>
      <c r="T168" s="73">
        <f t="shared" si="47"/>
        <v>0.21733868288854688</v>
      </c>
      <c r="U168" s="110">
        <f t="shared" si="38"/>
        <v>7.8676183111021314E-2</v>
      </c>
      <c r="Y168" s="115">
        <f t="shared" si="39"/>
        <v>5.6499072122873348E-2</v>
      </c>
      <c r="Z168" s="157">
        <f t="shared" si="40"/>
        <v>8.5405367203154458E-3</v>
      </c>
      <c r="AA168" s="158"/>
      <c r="AE168" s="117">
        <f t="shared" si="42"/>
        <v>0.42856432475006095</v>
      </c>
      <c r="AF168" s="85">
        <f>IF(J168&gt;0,J168/630,Tabla13[[#This Row],[Cargabilidad Antes]]-0.02)</f>
        <v>0.39797289106251965</v>
      </c>
      <c r="AG168" s="119">
        <f t="shared" si="41"/>
        <v>3.0591433687541303E-2</v>
      </c>
      <c r="AJ168" s="15">
        <f t="shared" si="48"/>
        <v>28.115951753055302</v>
      </c>
      <c r="AK168" s="47">
        <f t="shared" si="48"/>
        <v>27.644936931646821</v>
      </c>
      <c r="AL168" s="15">
        <f t="shared" si="44"/>
        <v>0.47101482140848105</v>
      </c>
      <c r="AM168" s="84">
        <f t="shared" si="43"/>
        <v>1.6752583214875383E-2</v>
      </c>
    </row>
    <row r="169" spans="2:39" x14ac:dyDescent="0.25">
      <c r="B169" s="16" t="s">
        <v>184</v>
      </c>
      <c r="C169" s="8">
        <v>393.54</v>
      </c>
      <c r="D169" s="14">
        <v>219.72</v>
      </c>
      <c r="E169" s="8">
        <v>114.76</v>
      </c>
      <c r="F169" s="15">
        <f t="shared" si="34"/>
        <v>247.88452150144431</v>
      </c>
      <c r="G169" s="8">
        <v>0.88</v>
      </c>
      <c r="H169" s="8">
        <v>443.81</v>
      </c>
      <c r="I169" s="75">
        <f>'Datos y Cálculos'!R169</f>
        <v>54.760000000000005</v>
      </c>
      <c r="J169" s="47">
        <f>'Datos y Cálculos'!S169</f>
        <v>226.44102101871914</v>
      </c>
      <c r="K169" s="6">
        <f>'Datos y Cálculos'!T169</f>
        <v>0.97031888926978682</v>
      </c>
      <c r="L169" s="73">
        <f t="shared" si="45"/>
        <v>311.12216351478361</v>
      </c>
      <c r="M169" s="75">
        <f t="shared" si="46"/>
        <v>284.20822704506787</v>
      </c>
      <c r="O169" s="15">
        <f t="shared" si="35"/>
        <v>313.37796725875637</v>
      </c>
      <c r="P169" s="47">
        <f t="shared" si="36"/>
        <v>284.20822704506782</v>
      </c>
      <c r="Q169" s="106">
        <f t="shared" si="37"/>
        <v>9.3081656214851538E-2</v>
      </c>
      <c r="S169" s="6">
        <f t="shared" si="47"/>
        <v>0.2164362045897878</v>
      </c>
      <c r="T169" s="73">
        <f t="shared" si="47"/>
        <v>0.19628996420171388</v>
      </c>
      <c r="U169" s="110">
        <f t="shared" si="38"/>
        <v>9.3081656214851649E-2</v>
      </c>
      <c r="Y169" s="115">
        <f t="shared" si="39"/>
        <v>4.762412431001891E-2</v>
      </c>
      <c r="Z169" s="157">
        <f t="shared" si="40"/>
        <v>8.453240046549371E-3</v>
      </c>
      <c r="AA169" s="158"/>
      <c r="AE169" s="117">
        <f t="shared" si="42"/>
        <v>0.39346749444673701</v>
      </c>
      <c r="AF169" s="85">
        <f>IF(J169&gt;0,J169/630,Tabla13[[#This Row],[Cargabilidad Antes]]-0.02)</f>
        <v>0.35943019209320498</v>
      </c>
      <c r="AG169" s="119">
        <f t="shared" si="41"/>
        <v>3.4037302353532028E-2</v>
      </c>
      <c r="AJ169" s="15">
        <f t="shared" si="48"/>
        <v>27.623016836624739</v>
      </c>
      <c r="AK169" s="47">
        <f t="shared" si="48"/>
        <v>27.157433662395857</v>
      </c>
      <c r="AL169" s="15">
        <f t="shared" si="44"/>
        <v>0.46558317422888251</v>
      </c>
      <c r="AM169" s="84">
        <f t="shared" si="43"/>
        <v>1.6854899556502323E-2</v>
      </c>
    </row>
    <row r="170" spans="2:39" x14ac:dyDescent="0.25">
      <c r="B170" s="16" t="s">
        <v>185</v>
      </c>
      <c r="C170" s="8">
        <v>431.78</v>
      </c>
      <c r="D170" s="14">
        <v>242.79</v>
      </c>
      <c r="E170" s="8">
        <v>114.69</v>
      </c>
      <c r="F170" s="15">
        <f t="shared" si="34"/>
        <v>268.51588444633961</v>
      </c>
      <c r="G170" s="8">
        <v>0.9</v>
      </c>
      <c r="H170" s="8">
        <v>439.3</v>
      </c>
      <c r="I170" s="75">
        <f>'Datos y Cálculos'!R170</f>
        <v>54.69</v>
      </c>
      <c r="J170" s="47">
        <f>'Datos y Cálculos'!S170</f>
        <v>248.87342204421907</v>
      </c>
      <c r="K170" s="6">
        <f>'Datos y Cálculos'!T170</f>
        <v>0.97555616025909675</v>
      </c>
      <c r="L170" s="73">
        <f t="shared" si="45"/>
        <v>337.01677862344485</v>
      </c>
      <c r="M170" s="75">
        <f t="shared" si="46"/>
        <v>312.36334176385486</v>
      </c>
      <c r="O170" s="15">
        <f t="shared" si="35"/>
        <v>338.58664699649574</v>
      </c>
      <c r="P170" s="47">
        <f t="shared" si="36"/>
        <v>312.36334176385486</v>
      </c>
      <c r="Q170" s="106">
        <f t="shared" si="37"/>
        <v>7.7449319000794103E-2</v>
      </c>
      <c r="S170" s="6">
        <f t="shared" si="47"/>
        <v>0.23384671692695766</v>
      </c>
      <c r="T170" s="73">
        <f t="shared" si="47"/>
        <v>0.21573544795039332</v>
      </c>
      <c r="U170" s="110">
        <f t="shared" si="38"/>
        <v>7.7449319000794103E-2</v>
      </c>
      <c r="Y170" s="115">
        <f t="shared" si="39"/>
        <v>5.5881512064272207E-2</v>
      </c>
      <c r="Z170" s="157">
        <f t="shared" si="40"/>
        <v>8.3207706131384652E-3</v>
      </c>
      <c r="AA170" s="158"/>
      <c r="AE170" s="117">
        <f t="shared" si="42"/>
        <v>0.42621568959736444</v>
      </c>
      <c r="AF170" s="85">
        <f>IF(J170&gt;0,J170/630,Tabla13[[#This Row],[Cargabilidad Antes]]-0.02)</f>
        <v>0.39503717784796677</v>
      </c>
      <c r="AG170" s="119">
        <f t="shared" si="41"/>
        <v>3.1178511749397675E-2</v>
      </c>
      <c r="AJ170" s="15">
        <f t="shared" si="48"/>
        <v>28.061990318491709</v>
      </c>
      <c r="AK170" s="47">
        <f t="shared" si="48"/>
        <v>27.606059222165673</v>
      </c>
      <c r="AL170" s="15">
        <f t="shared" si="44"/>
        <v>0.45593109632603657</v>
      </c>
      <c r="AM170" s="84">
        <f t="shared" si="43"/>
        <v>1.6247282931517337E-2</v>
      </c>
    </row>
    <row r="171" spans="2:39" x14ac:dyDescent="0.25">
      <c r="B171" s="16" t="s">
        <v>186</v>
      </c>
      <c r="C171" s="8">
        <v>275.39999999999998</v>
      </c>
      <c r="D171" s="14">
        <v>284.22000000000003</v>
      </c>
      <c r="E171" s="8">
        <v>106.36</v>
      </c>
      <c r="F171" s="15">
        <f t="shared" si="34"/>
        <v>303.46903960700837</v>
      </c>
      <c r="G171" s="8">
        <v>0.93</v>
      </c>
      <c r="H171" s="8">
        <v>439.25</v>
      </c>
      <c r="I171" s="75">
        <f>'Datos y Cálculos'!R171</f>
        <v>46.36</v>
      </c>
      <c r="J171" s="47">
        <f>'Datos y Cálculos'!S171</f>
        <v>287.97614137285751</v>
      </c>
      <c r="K171" s="6">
        <f>'Datos y Cálculos'!T171</f>
        <v>0.98695676192148774</v>
      </c>
      <c r="L171" s="73">
        <f t="shared" si="45"/>
        <v>380.88680806048586</v>
      </c>
      <c r="M171" s="75">
        <f t="shared" si="46"/>
        <v>361.44152769958481</v>
      </c>
      <c r="O171" s="15">
        <f t="shared" si="35"/>
        <v>383.57759118530964</v>
      </c>
      <c r="P171" s="47">
        <f t="shared" si="36"/>
        <v>361.44152769958481</v>
      </c>
      <c r="Q171" s="106">
        <f t="shared" si="37"/>
        <v>5.7709480413913772E-2</v>
      </c>
      <c r="S171" s="6">
        <f t="shared" si="47"/>
        <v>0.2649199582473899</v>
      </c>
      <c r="T171" s="73">
        <f t="shared" si="47"/>
        <v>0.24963156510565732</v>
      </c>
      <c r="U171" s="110">
        <f t="shared" si="38"/>
        <v>5.7709480413913661E-2</v>
      </c>
      <c r="Y171" s="115">
        <f t="shared" si="39"/>
        <v>7.1376782192816651E-2</v>
      </c>
      <c r="Z171" s="157">
        <f t="shared" si="40"/>
        <v>8.000521925289052E-3</v>
      </c>
      <c r="AA171" s="158"/>
      <c r="AE171" s="117">
        <f t="shared" si="42"/>
        <v>0.48169688826509266</v>
      </c>
      <c r="AF171" s="85">
        <f>IF(J171&gt;0,J171/630,Tabla13[[#This Row],[Cargabilidad Antes]]-0.02)</f>
        <v>0.45710498630612306</v>
      </c>
      <c r="AG171" s="119">
        <f t="shared" si="41"/>
        <v>2.4591901958969598E-2</v>
      </c>
      <c r="AJ171" s="15">
        <f t="shared" si="48"/>
        <v>28.929801508000121</v>
      </c>
      <c r="AK171" s="47">
        <f t="shared" si="48"/>
        <v>28.489315650262011</v>
      </c>
      <c r="AL171" s="15">
        <f t="shared" si="44"/>
        <v>0.44048585773811055</v>
      </c>
      <c r="AM171" s="84">
        <f t="shared" si="43"/>
        <v>1.5226024195717391E-2</v>
      </c>
    </row>
    <row r="172" spans="2:39" x14ac:dyDescent="0.25">
      <c r="B172" s="16" t="s">
        <v>187</v>
      </c>
      <c r="C172" s="8">
        <v>320.68</v>
      </c>
      <c r="D172" s="14">
        <v>234.65</v>
      </c>
      <c r="E172" s="8">
        <v>108.07</v>
      </c>
      <c r="F172" s="15">
        <f t="shared" si="34"/>
        <v>258.34037121595998</v>
      </c>
      <c r="G172" s="8">
        <v>0.9</v>
      </c>
      <c r="H172" s="8">
        <v>435.58</v>
      </c>
      <c r="I172" s="75">
        <f>'Datos y Cálculos'!R172</f>
        <v>48.069999999999993</v>
      </c>
      <c r="J172" s="47">
        <f>'Datos y Cálculos'!S172</f>
        <v>239.52316672923311</v>
      </c>
      <c r="K172" s="6">
        <f>'Datos y Cálculos'!T172</f>
        <v>0.97965471651123448</v>
      </c>
      <c r="L172" s="73">
        <f t="shared" si="45"/>
        <v>324.24539753061379</v>
      </c>
      <c r="M172" s="75">
        <f t="shared" si="46"/>
        <v>300.62774953972689</v>
      </c>
      <c r="O172" s="15">
        <f t="shared" si="35"/>
        <v>327.23488083416834</v>
      </c>
      <c r="P172" s="47">
        <f t="shared" si="36"/>
        <v>300.62774953972684</v>
      </c>
      <c r="Q172" s="106">
        <f t="shared" si="37"/>
        <v>8.1308970567612215E-2</v>
      </c>
      <c r="S172" s="6">
        <f t="shared" si="47"/>
        <v>0.2260065576296825</v>
      </c>
      <c r="T172" s="73">
        <f t="shared" si="47"/>
        <v>0.20763019708728328</v>
      </c>
      <c r="U172" s="110">
        <f t="shared" si="38"/>
        <v>8.1308970567612215E-2</v>
      </c>
      <c r="Y172" s="115">
        <f t="shared" si="39"/>
        <v>5.1726458287334603E-2</v>
      </c>
      <c r="Z172" s="157">
        <f t="shared" si="40"/>
        <v>8.0696788417122991E-3</v>
      </c>
      <c r="AA172" s="158"/>
      <c r="AE172" s="117">
        <f t="shared" si="42"/>
        <v>0.41006408129517458</v>
      </c>
      <c r="AF172" s="85">
        <f>IF(J172&gt;0,J172/630,Tabla13[[#This Row],[Cargabilidad Antes]]-0.02)</f>
        <v>0.38019550274481445</v>
      </c>
      <c r="AG172" s="119">
        <f t="shared" si="41"/>
        <v>2.9868578550360125E-2</v>
      </c>
      <c r="AJ172" s="15">
        <f t="shared" si="48"/>
        <v>27.860113975281848</v>
      </c>
      <c r="AK172" s="47">
        <f t="shared" si="48"/>
        <v>27.413916767983995</v>
      </c>
      <c r="AL172" s="15">
        <f t="shared" si="44"/>
        <v>0.44619720729785328</v>
      </c>
      <c r="AM172" s="84">
        <f t="shared" si="43"/>
        <v>1.6015627491464346E-2</v>
      </c>
    </row>
    <row r="173" spans="2:39" x14ac:dyDescent="0.25">
      <c r="B173" s="16" t="s">
        <v>188</v>
      </c>
      <c r="C173" s="8">
        <v>287.66000000000003</v>
      </c>
      <c r="D173" s="14">
        <v>254.99</v>
      </c>
      <c r="E173" s="8">
        <v>106.66</v>
      </c>
      <c r="F173" s="15">
        <f t="shared" si="34"/>
        <v>276.39872593772935</v>
      </c>
      <c r="G173" s="8">
        <v>0.92</v>
      </c>
      <c r="H173" s="8">
        <v>434.04</v>
      </c>
      <c r="I173" s="75">
        <f>'Datos y Cálculos'!R173</f>
        <v>46.66</v>
      </c>
      <c r="J173" s="47">
        <f>'Datos y Cálculos'!S173</f>
        <v>259.22394893219263</v>
      </c>
      <c r="K173" s="6">
        <f>'Datos y Cálculos'!T173</f>
        <v>0.98366682959027008</v>
      </c>
      <c r="L173" s="73">
        <f t="shared" si="45"/>
        <v>346.91060613873401</v>
      </c>
      <c r="M173" s="75">
        <f t="shared" si="46"/>
        <v>325.35438412260703</v>
      </c>
      <c r="O173" s="15">
        <f t="shared" si="35"/>
        <v>347.86990817736927</v>
      </c>
      <c r="P173" s="47">
        <f t="shared" si="36"/>
        <v>325.35438412260703</v>
      </c>
      <c r="Q173" s="106">
        <f t="shared" si="37"/>
        <v>6.4723977341788919E-2</v>
      </c>
      <c r="S173" s="6">
        <f t="shared" si="47"/>
        <v>0.2402582519617259</v>
      </c>
      <c r="T173" s="73">
        <f t="shared" si="47"/>
        <v>0.22470778230557734</v>
      </c>
      <c r="U173" s="110">
        <f t="shared" si="38"/>
        <v>6.4723977341788919E-2</v>
      </c>
      <c r="Y173" s="115">
        <f t="shared" si="39"/>
        <v>5.9210708576559551E-2</v>
      </c>
      <c r="Z173" s="157">
        <f t="shared" si="40"/>
        <v>7.4166600203223829E-3</v>
      </c>
      <c r="AA173" s="158"/>
      <c r="AE173" s="117">
        <f t="shared" si="42"/>
        <v>0.43872813640909419</v>
      </c>
      <c r="AF173" s="85">
        <f>IF(J173&gt;0,J173/630,Tabla13[[#This Row],[Cargabilidad Antes]]-0.02)</f>
        <v>0.41146658560665494</v>
      </c>
      <c r="AG173" s="119">
        <f t="shared" si="41"/>
        <v>2.7261550802439249E-2</v>
      </c>
      <c r="AJ173" s="15">
        <f t="shared" si="48"/>
        <v>28.232197463016327</v>
      </c>
      <c r="AK173" s="47">
        <f t="shared" si="48"/>
        <v>27.827336412067332</v>
      </c>
      <c r="AL173" s="15">
        <f t="shared" si="44"/>
        <v>0.40486105094899472</v>
      </c>
      <c r="AM173" s="84">
        <f t="shared" si="43"/>
        <v>1.4340401645297152E-2</v>
      </c>
    </row>
    <row r="174" spans="2:39" x14ac:dyDescent="0.25">
      <c r="B174" s="16" t="s">
        <v>189</v>
      </c>
      <c r="C174" s="8">
        <v>296.82</v>
      </c>
      <c r="D174" s="14">
        <v>237.36</v>
      </c>
      <c r="E174" s="8">
        <v>107.48</v>
      </c>
      <c r="F174" s="15">
        <f t="shared" si="34"/>
        <v>260.56039606970205</v>
      </c>
      <c r="G174" s="8">
        <v>0.91</v>
      </c>
      <c r="H174" s="8">
        <v>433.89</v>
      </c>
      <c r="I174" s="75">
        <f>'Datos y Cálculos'!R174</f>
        <v>47.480000000000004</v>
      </c>
      <c r="J174" s="47">
        <f>'Datos y Cálculos'!S174</f>
        <v>242.06222340547072</v>
      </c>
      <c r="K174" s="6">
        <f>'Datos y Cálculos'!T174</f>
        <v>0.98057431953108121</v>
      </c>
      <c r="L174" s="73">
        <f t="shared" si="45"/>
        <v>327.03177132825653</v>
      </c>
      <c r="M174" s="75">
        <f t="shared" si="46"/>
        <v>303.81454313866925</v>
      </c>
      <c r="O174" s="15">
        <f t="shared" si="35"/>
        <v>327.37663615587576</v>
      </c>
      <c r="P174" s="47">
        <f t="shared" si="36"/>
        <v>303.81454313866925</v>
      </c>
      <c r="Q174" s="106">
        <f t="shared" si="37"/>
        <v>7.1972433017448934E-2</v>
      </c>
      <c r="S174" s="6">
        <f t="shared" si="47"/>
        <v>0.22610446171681137</v>
      </c>
      <c r="T174" s="73">
        <f t="shared" si="47"/>
        <v>0.20983117349095182</v>
      </c>
      <c r="U174" s="110">
        <f t="shared" si="38"/>
        <v>7.1972433017448934E-2</v>
      </c>
      <c r="Y174" s="115">
        <f t="shared" si="39"/>
        <v>5.2619291493383749E-2</v>
      </c>
      <c r="Z174" s="157">
        <f t="shared" si="40"/>
        <v>7.3017072977102481E-3</v>
      </c>
      <c r="AA174" s="158"/>
      <c r="AE174" s="117">
        <f t="shared" si="42"/>
        <v>0.41358793026936835</v>
      </c>
      <c r="AF174" s="85">
        <f>IF(J174&gt;0,J174/630,Tabla13[[#This Row],[Cargabilidad Antes]]-0.02)</f>
        <v>0.38422575143725513</v>
      </c>
      <c r="AG174" s="119">
        <f t="shared" si="41"/>
        <v>2.9362178832113228E-2</v>
      </c>
      <c r="AJ174" s="15">
        <f t="shared" si="48"/>
        <v>27.862592465297453</v>
      </c>
      <c r="AK174" s="47">
        <f t="shared" si="48"/>
        <v>27.465365294405938</v>
      </c>
      <c r="AL174" s="15">
        <f t="shared" si="44"/>
        <v>0.39722717089151516</v>
      </c>
      <c r="AM174" s="84">
        <f t="shared" si="43"/>
        <v>1.4256647919114407E-2</v>
      </c>
    </row>
    <row r="175" spans="2:39" x14ac:dyDescent="0.25">
      <c r="B175" s="16" t="s">
        <v>190</v>
      </c>
      <c r="C175" s="8">
        <v>393.36</v>
      </c>
      <c r="D175" s="14">
        <v>253.28</v>
      </c>
      <c r="E175" s="8">
        <v>108.37</v>
      </c>
      <c r="F175" s="15">
        <f t="shared" si="34"/>
        <v>275.49013648404912</v>
      </c>
      <c r="G175" s="8">
        <v>0.92</v>
      </c>
      <c r="H175" s="8">
        <v>435.97</v>
      </c>
      <c r="I175" s="75">
        <f>'Datos y Cálculos'!R175</f>
        <v>48.370000000000005</v>
      </c>
      <c r="J175" s="47">
        <f>'Datos y Cálculos'!S175</f>
        <v>257.85735455867842</v>
      </c>
      <c r="K175" s="6">
        <f>'Datos y Cálculos'!T175</f>
        <v>0.98224850105007655</v>
      </c>
      <c r="L175" s="73">
        <f t="shared" si="45"/>
        <v>345.77022708294027</v>
      </c>
      <c r="M175" s="75">
        <f t="shared" si="46"/>
        <v>323.63915884125601</v>
      </c>
      <c r="O175" s="15">
        <f t="shared" si="35"/>
        <v>345.53704201405577</v>
      </c>
      <c r="P175" s="47">
        <f t="shared" si="36"/>
        <v>323.63915884125601</v>
      </c>
      <c r="Q175" s="106">
        <f t="shared" si="37"/>
        <v>6.3373475229058118E-2</v>
      </c>
      <c r="S175" s="6">
        <f t="shared" si="47"/>
        <v>0.23864704520516858</v>
      </c>
      <c r="T175" s="73">
        <f t="shared" si="47"/>
        <v>0.22352315259737096</v>
      </c>
      <c r="U175" s="110">
        <f t="shared" si="38"/>
        <v>6.3373475229057896E-2</v>
      </c>
      <c r="Y175" s="115">
        <f t="shared" si="39"/>
        <v>5.8822068568998118E-2</v>
      </c>
      <c r="Z175" s="157">
        <f t="shared" si="40"/>
        <v>7.2192767741087668E-3</v>
      </c>
      <c r="AA175" s="158"/>
      <c r="AE175" s="117">
        <f t="shared" si="42"/>
        <v>0.43728593092706208</v>
      </c>
      <c r="AF175" s="85">
        <f>IF(J175&gt;0,J175/630,Tabla13[[#This Row],[Cargabilidad Antes]]-0.02)</f>
        <v>0.40929738818837846</v>
      </c>
      <c r="AG175" s="119">
        <f t="shared" si="41"/>
        <v>2.7988542738683619E-2</v>
      </c>
      <c r="AJ175" s="15">
        <f t="shared" si="48"/>
        <v>28.188991650743144</v>
      </c>
      <c r="AK175" s="47">
        <f t="shared" si="48"/>
        <v>27.797604303832152</v>
      </c>
      <c r="AL175" s="15">
        <f t="shared" si="44"/>
        <v>0.39138734691099231</v>
      </c>
      <c r="AM175" s="84">
        <f t="shared" si="43"/>
        <v>1.388440394605861E-2</v>
      </c>
    </row>
    <row r="176" spans="2:39" x14ac:dyDescent="0.25">
      <c r="B176" s="16" t="s">
        <v>191</v>
      </c>
      <c r="C176" s="8">
        <v>274.3</v>
      </c>
      <c r="D176" s="14">
        <v>250.72</v>
      </c>
      <c r="E176" s="8">
        <v>112.86</v>
      </c>
      <c r="F176" s="15">
        <f t="shared" si="34"/>
        <v>274.950719220736</v>
      </c>
      <c r="G176" s="8">
        <v>0.91</v>
      </c>
      <c r="H176" s="8">
        <v>443.09</v>
      </c>
      <c r="I176" s="75">
        <f>'Datos y Cálculos'!R176</f>
        <v>52.86</v>
      </c>
      <c r="J176" s="47">
        <f>'Datos y Cálculos'!S176</f>
        <v>256.23172715337188</v>
      </c>
      <c r="K176" s="6">
        <f>'Datos y Cálculos'!T176</f>
        <v>0.97848928696455795</v>
      </c>
      <c r="L176" s="73">
        <f t="shared" si="45"/>
        <v>345.09319946950683</v>
      </c>
      <c r="M176" s="75">
        <f t="shared" si="46"/>
        <v>321.59881879765652</v>
      </c>
      <c r="O176" s="15">
        <f t="shared" si="35"/>
        <v>345.80329548787142</v>
      </c>
      <c r="P176" s="47">
        <f t="shared" si="36"/>
        <v>321.59881879765652</v>
      </c>
      <c r="Q176" s="106">
        <f t="shared" si="37"/>
        <v>6.9994927769749471E-2</v>
      </c>
      <c r="S176" s="6">
        <f t="shared" si="47"/>
        <v>0.23883093462099317</v>
      </c>
      <c r="T176" s="73">
        <f t="shared" si="47"/>
        <v>0.22211398060301496</v>
      </c>
      <c r="U176" s="110">
        <f t="shared" si="38"/>
        <v>6.9994927769749582E-2</v>
      </c>
      <c r="Y176" s="115">
        <f t="shared" si="39"/>
        <v>5.8591943629489607E-2</v>
      </c>
      <c r="Z176" s="157">
        <f t="shared" si="40"/>
        <v>7.9152188060348412E-3</v>
      </c>
      <c r="AA176" s="158"/>
      <c r="AE176" s="117">
        <f t="shared" si="42"/>
        <v>0.4364297130487873</v>
      </c>
      <c r="AF176" s="85">
        <f>IF(J176&gt;0,J176/630,Tabla13[[#This Row],[Cargabilidad Antes]]-0.02)</f>
        <v>0.40671702722757441</v>
      </c>
      <c r="AG176" s="119">
        <f t="shared" si="41"/>
        <v>2.9712685821212892E-2</v>
      </c>
      <c r="AJ176" s="15">
        <f t="shared" si="48"/>
        <v>28.193908097496585</v>
      </c>
      <c r="AK176" s="47">
        <f t="shared" si="48"/>
        <v>27.76244124604829</v>
      </c>
      <c r="AL176" s="15">
        <f t="shared" si="44"/>
        <v>0.43146685144829533</v>
      </c>
      <c r="AM176" s="84">
        <f t="shared" si="43"/>
        <v>1.5303548906957176E-2</v>
      </c>
    </row>
    <row r="177" spans="2:39" x14ac:dyDescent="0.25">
      <c r="B177" s="16" t="s">
        <v>192</v>
      </c>
      <c r="C177" s="8">
        <v>346.72</v>
      </c>
      <c r="D177" s="14">
        <v>250.11</v>
      </c>
      <c r="E177" s="8">
        <v>110.06</v>
      </c>
      <c r="F177" s="15">
        <f t="shared" si="34"/>
        <v>273.25485485165677</v>
      </c>
      <c r="G177" s="8">
        <v>0.91</v>
      </c>
      <c r="H177" s="8">
        <v>441.02</v>
      </c>
      <c r="I177" s="75">
        <f>'Datos y Cálculos'!R177</f>
        <v>50.06</v>
      </c>
      <c r="J177" s="47">
        <f>'Datos y Cálculos'!S177</f>
        <v>255.07060924379351</v>
      </c>
      <c r="K177" s="6">
        <f>'Datos y Cálculos'!T177</f>
        <v>0.98055201554385196</v>
      </c>
      <c r="L177" s="73">
        <f t="shared" si="45"/>
        <v>342.96470436081773</v>
      </c>
      <c r="M177" s="75">
        <f t="shared" si="46"/>
        <v>320.14148893318702</v>
      </c>
      <c r="O177" s="15">
        <f t="shared" si="35"/>
        <v>344.96195849741355</v>
      </c>
      <c r="P177" s="47">
        <f t="shared" si="36"/>
        <v>320.14148893318708</v>
      </c>
      <c r="Q177" s="106">
        <f t="shared" si="37"/>
        <v>7.1951323770132691E-2</v>
      </c>
      <c r="S177" s="6">
        <f t="shared" si="47"/>
        <v>0.23824986063360165</v>
      </c>
      <c r="T177" s="73">
        <f t="shared" si="47"/>
        <v>0.22110746777296439</v>
      </c>
      <c r="U177" s="110">
        <f t="shared" si="38"/>
        <v>7.1951323770132691E-2</v>
      </c>
      <c r="Y177" s="115">
        <f t="shared" si="39"/>
        <v>5.7871395911153117E-2</v>
      </c>
      <c r="Z177" s="157">
        <f t="shared" si="40"/>
        <v>8.0282472773806467E-3</v>
      </c>
      <c r="AA177" s="158"/>
      <c r="AE177" s="117">
        <f t="shared" si="42"/>
        <v>0.43373786484389965</v>
      </c>
      <c r="AF177" s="85">
        <f>IF(J177&gt;0,J177/630,Tabla13[[#This Row],[Cargabilidad Antes]]-0.02)</f>
        <v>0.40487398292665638</v>
      </c>
      <c r="AG177" s="119">
        <f t="shared" si="41"/>
        <v>2.8863881917243261E-2</v>
      </c>
      <c r="AJ177" s="15">
        <f t="shared" si="48"/>
        <v>28.178385491730001</v>
      </c>
      <c r="AK177" s="47">
        <f t="shared" si="48"/>
        <v>27.737461883983919</v>
      </c>
      <c r="AL177" s="15">
        <f t="shared" si="44"/>
        <v>0.44092360774608252</v>
      </c>
      <c r="AM177" s="84">
        <f t="shared" si="43"/>
        <v>1.5647582359730627E-2</v>
      </c>
    </row>
    <row r="178" spans="2:39" x14ac:dyDescent="0.25">
      <c r="B178" s="16" t="s">
        <v>193</v>
      </c>
      <c r="C178" s="8">
        <v>250.44</v>
      </c>
      <c r="D178" s="14">
        <v>212</v>
      </c>
      <c r="E178" s="8">
        <v>112.22</v>
      </c>
      <c r="F178" s="15">
        <f t="shared" si="34"/>
        <v>239.86939863183881</v>
      </c>
      <c r="G178" s="8">
        <v>0.88</v>
      </c>
      <c r="H178" s="8">
        <v>443.04</v>
      </c>
      <c r="I178" s="75">
        <f>'Datos y Cálculos'!R178</f>
        <v>52.22</v>
      </c>
      <c r="J178" s="47">
        <f>'Datos y Cálculos'!S178</f>
        <v>218.33673167838708</v>
      </c>
      <c r="K178" s="6">
        <f>'Datos y Cálculos'!T178</f>
        <v>0.9709772532103248</v>
      </c>
      <c r="L178" s="73">
        <f t="shared" si="45"/>
        <v>301.06230841401259</v>
      </c>
      <c r="M178" s="75">
        <f t="shared" si="46"/>
        <v>274.03645827934758</v>
      </c>
      <c r="O178" s="15">
        <f t="shared" si="35"/>
        <v>302.36723584041664</v>
      </c>
      <c r="P178" s="47">
        <f t="shared" si="36"/>
        <v>274.03645827934758</v>
      </c>
      <c r="Q178" s="106">
        <f t="shared" si="37"/>
        <v>9.3696585485940287E-2</v>
      </c>
      <c r="S178" s="6">
        <f t="shared" si="47"/>
        <v>0.20883158280099673</v>
      </c>
      <c r="T178" s="73">
        <f t="shared" si="47"/>
        <v>0.18926477655091895</v>
      </c>
      <c r="U178" s="110">
        <f t="shared" si="38"/>
        <v>9.3696585485940176E-2</v>
      </c>
      <c r="Y178" s="115">
        <f t="shared" si="39"/>
        <v>4.4594148665406425E-2</v>
      </c>
      <c r="Z178" s="157">
        <f t="shared" si="40"/>
        <v>7.9651446584868158E-3</v>
      </c>
      <c r="AA178" s="158"/>
      <c r="AE178" s="117">
        <f t="shared" si="42"/>
        <v>0.38074507719339495</v>
      </c>
      <c r="AF178" s="85">
        <f>IF(J178&gt;0,J178/630,Tabla13[[#This Row],[Cargabilidad Antes]]-0.02)</f>
        <v>0.34656624075934456</v>
      </c>
      <c r="AG178" s="119">
        <f t="shared" si="41"/>
        <v>3.4178836434050397E-2</v>
      </c>
      <c r="AJ178" s="15">
        <f t="shared" si="48"/>
        <v>27.44193229994055</v>
      </c>
      <c r="AK178" s="47">
        <f t="shared" si="48"/>
        <v>27.005768709035486</v>
      </c>
      <c r="AL178" s="15">
        <f t="shared" si="44"/>
        <v>0.43616359090506407</v>
      </c>
      <c r="AM178" s="84">
        <f t="shared" si="43"/>
        <v>1.5894055350687109E-2</v>
      </c>
    </row>
    <row r="179" spans="2:39" x14ac:dyDescent="0.25">
      <c r="B179" s="16" t="s">
        <v>194</v>
      </c>
      <c r="C179" s="8">
        <v>251.12</v>
      </c>
      <c r="D179" s="14">
        <v>228.01</v>
      </c>
      <c r="E179" s="8">
        <v>114.2</v>
      </c>
      <c r="F179" s="15">
        <f t="shared" si="34"/>
        <v>255.01019607066695</v>
      </c>
      <c r="G179" s="8">
        <v>0.89</v>
      </c>
      <c r="H179" s="8">
        <v>442.87</v>
      </c>
      <c r="I179" s="75">
        <f>'Datos y Cálculos'!R179</f>
        <v>54.2</v>
      </c>
      <c r="J179" s="47">
        <f>'Datos y Cálculos'!S179</f>
        <v>234.36339325927162</v>
      </c>
      <c r="K179" s="6">
        <f>'Datos y Cálculos'!T179</f>
        <v>0.97289084625838729</v>
      </c>
      <c r="L179" s="73">
        <f t="shared" si="45"/>
        <v>320.06566379891046</v>
      </c>
      <c r="M179" s="75">
        <f t="shared" si="46"/>
        <v>294.15166997051</v>
      </c>
      <c r="O179" s="15">
        <f t="shared" si="35"/>
        <v>321.54771587182847</v>
      </c>
      <c r="P179" s="47">
        <f t="shared" si="36"/>
        <v>294.15166997051</v>
      </c>
      <c r="Q179" s="106">
        <f t="shared" si="37"/>
        <v>8.5200561375589956E-2</v>
      </c>
      <c r="S179" s="6">
        <f t="shared" si="47"/>
        <v>0.22207868608819503</v>
      </c>
      <c r="T179" s="73">
        <f t="shared" si="47"/>
        <v>0.20315745736392743</v>
      </c>
      <c r="U179" s="110">
        <f t="shared" si="38"/>
        <v>8.5200561375589845E-2</v>
      </c>
      <c r="Y179" s="115">
        <f t="shared" si="39"/>
        <v>5.0401478338374286E-2</v>
      </c>
      <c r="Z179" s="157">
        <f t="shared" si="40"/>
        <v>8.2225973285201606E-3</v>
      </c>
      <c r="AA179" s="158"/>
      <c r="AE179" s="117">
        <f t="shared" si="42"/>
        <v>0.40477808900105866</v>
      </c>
      <c r="AF179" s="85">
        <f>IF(J179&gt;0,J179/630,Tabla13[[#This Row],[Cargabilidad Antes]]-0.02)</f>
        <v>0.37200538612582795</v>
      </c>
      <c r="AG179" s="119">
        <f t="shared" si="41"/>
        <v>3.2772702875230708E-2</v>
      </c>
      <c r="AJ179" s="15">
        <f t="shared" si="48"/>
        <v>27.761563396965549</v>
      </c>
      <c r="AK179" s="47">
        <f t="shared" si="48"/>
        <v>27.311036456902773</v>
      </c>
      <c r="AL179" s="15">
        <f t="shared" si="44"/>
        <v>0.45052694006277605</v>
      </c>
      <c r="AM179" s="84">
        <f t="shared" si="43"/>
        <v>1.6228442671640808E-2</v>
      </c>
    </row>
    <row r="180" spans="2:39" x14ac:dyDescent="0.25">
      <c r="B180" s="16" t="s">
        <v>195</v>
      </c>
      <c r="C180" s="8">
        <v>373.48</v>
      </c>
      <c r="D180" s="14">
        <v>220.45</v>
      </c>
      <c r="E180" s="8">
        <v>111.19</v>
      </c>
      <c r="F180" s="15">
        <f t="shared" si="34"/>
        <v>246.9036625892779</v>
      </c>
      <c r="G180" s="8">
        <v>0.89</v>
      </c>
      <c r="H180" s="8">
        <v>441.59</v>
      </c>
      <c r="I180" s="75">
        <f>'Datos y Cálculos'!R180</f>
        <v>51.19</v>
      </c>
      <c r="J180" s="47">
        <f>'Datos y Cálculos'!S180</f>
        <v>226.31530792237629</v>
      </c>
      <c r="K180" s="6">
        <f>'Datos y Cálculos'!T180</f>
        <v>0.9740834679888819</v>
      </c>
      <c r="L180" s="73">
        <f t="shared" si="45"/>
        <v>309.89107839092202</v>
      </c>
      <c r="M180" s="75">
        <f t="shared" si="46"/>
        <v>284.05044337112395</v>
      </c>
      <c r="O180" s="15">
        <f t="shared" si="35"/>
        <v>310.88633816036395</v>
      </c>
      <c r="P180" s="47">
        <f t="shared" si="36"/>
        <v>284.05044337112395</v>
      </c>
      <c r="Q180" s="106">
        <f t="shared" si="37"/>
        <v>8.632059854427343E-2</v>
      </c>
      <c r="S180" s="6">
        <f t="shared" si="47"/>
        <v>0.21471534734504011</v>
      </c>
      <c r="T180" s="73">
        <f t="shared" si="47"/>
        <v>0.19618099004557468</v>
      </c>
      <c r="U180" s="110">
        <f t="shared" si="38"/>
        <v>8.632059854427343E-2</v>
      </c>
      <c r="Y180" s="115">
        <f t="shared" si="39"/>
        <v>4.7247980389413982E-2</v>
      </c>
      <c r="Z180" s="157">
        <f t="shared" si="40"/>
        <v>7.8048915821731634E-3</v>
      </c>
      <c r="AA180" s="158"/>
      <c r="AE180" s="117">
        <f t="shared" si="42"/>
        <v>0.39191057553853637</v>
      </c>
      <c r="AF180" s="85">
        <f>IF(J180&gt;0,J180/630,Tabla13[[#This Row],[Cargabilidad Antes]]-0.02)</f>
        <v>0.35923064749583539</v>
      </c>
      <c r="AG180" s="119">
        <f t="shared" si="41"/>
        <v>3.2679928042700979E-2</v>
      </c>
      <c r="AJ180" s="15">
        <f t="shared" si="48"/>
        <v>27.581472095479704</v>
      </c>
      <c r="AK180" s="47">
        <f t="shared" si="48"/>
        <v>27.155038845601819</v>
      </c>
      <c r="AL180" s="15">
        <f t="shared" si="44"/>
        <v>0.42643324987788489</v>
      </c>
      <c r="AM180" s="84">
        <f t="shared" si="43"/>
        <v>1.5460858956392376E-2</v>
      </c>
    </row>
    <row r="181" spans="2:39" x14ac:dyDescent="0.25">
      <c r="B181" s="16" t="s">
        <v>196</v>
      </c>
      <c r="C181" s="8">
        <v>339.78</v>
      </c>
      <c r="D181" s="14">
        <v>250.29</v>
      </c>
      <c r="E181" s="8">
        <v>112.26</v>
      </c>
      <c r="F181" s="15">
        <f t="shared" si="34"/>
        <v>274.31258028023433</v>
      </c>
      <c r="G181" s="8">
        <v>0.91</v>
      </c>
      <c r="H181" s="8">
        <v>439.85</v>
      </c>
      <c r="I181" s="75">
        <f>'Datos y Cálculos'!R181</f>
        <v>52.260000000000005</v>
      </c>
      <c r="J181" s="47">
        <f>'Datos y Cálculos'!S181</f>
        <v>255.68768390362487</v>
      </c>
      <c r="K181" s="6">
        <f>'Datos y Cálculos'!T181</f>
        <v>0.97888954281560392</v>
      </c>
      <c r="L181" s="73">
        <f t="shared" si="45"/>
        <v>344.29226536281334</v>
      </c>
      <c r="M181" s="75">
        <f t="shared" si="46"/>
        <v>320.91598506571688</v>
      </c>
      <c r="O181" s="15">
        <f t="shared" si="35"/>
        <v>345.21022187164698</v>
      </c>
      <c r="P181" s="47">
        <f t="shared" si="36"/>
        <v>320.91598506571688</v>
      </c>
      <c r="Q181" s="106">
        <f t="shared" si="37"/>
        <v>7.0375195364182908E-2</v>
      </c>
      <c r="S181" s="6">
        <f t="shared" si="47"/>
        <v>0.23842132508889746</v>
      </c>
      <c r="T181" s="73">
        <f t="shared" si="47"/>
        <v>0.22164237775677895</v>
      </c>
      <c r="U181" s="110">
        <f t="shared" si="38"/>
        <v>7.0375195364182908E-2</v>
      </c>
      <c r="Y181" s="115">
        <f t="shared" si="39"/>
        <v>5.8320284682419662E-2</v>
      </c>
      <c r="Z181" s="157">
        <f t="shared" si="40"/>
        <v>7.9197618415956274E-3</v>
      </c>
      <c r="AA181" s="158"/>
      <c r="AE181" s="117">
        <f t="shared" si="42"/>
        <v>0.43541679409561007</v>
      </c>
      <c r="AF181" s="85">
        <f>IF(J181&gt;0,J181/630,Tabla13[[#This Row],[Cargabilidad Antes]]-0.02)</f>
        <v>0.40585346651369025</v>
      </c>
      <c r="AG181" s="119">
        <f t="shared" si="41"/>
        <v>2.9563327581919818E-2</v>
      </c>
      <c r="AJ181" s="15">
        <f t="shared" si="48"/>
        <v>28.182962000124778</v>
      </c>
      <c r="AK181" s="47">
        <f t="shared" si="48"/>
        <v>27.750723009366972</v>
      </c>
      <c r="AL181" s="15">
        <f t="shared" si="44"/>
        <v>0.43223899075780636</v>
      </c>
      <c r="AM181" s="84">
        <f t="shared" si="43"/>
        <v>1.533689009536654E-2</v>
      </c>
    </row>
    <row r="182" spans="2:39" x14ac:dyDescent="0.25">
      <c r="B182" s="16" t="s">
        <v>197</v>
      </c>
      <c r="C182" s="8">
        <v>329.14</v>
      </c>
      <c r="D182" s="14">
        <v>245.31</v>
      </c>
      <c r="E182" s="8">
        <v>111.81</v>
      </c>
      <c r="F182" s="15">
        <f t="shared" si="34"/>
        <v>269.58945120312109</v>
      </c>
      <c r="G182" s="8">
        <v>0.91</v>
      </c>
      <c r="H182" s="8">
        <v>439.58</v>
      </c>
      <c r="I182" s="75">
        <f>'Datos y Cálculos'!R182</f>
        <v>51.81</v>
      </c>
      <c r="J182" s="47">
        <f>'Datos y Cálculos'!S182</f>
        <v>250.72150326607411</v>
      </c>
      <c r="K182" s="6">
        <f>'Datos y Cálculos'!T182</f>
        <v>0.97841627783983398</v>
      </c>
      <c r="L182" s="73">
        <f t="shared" si="45"/>
        <v>338.36422222349012</v>
      </c>
      <c r="M182" s="75">
        <f t="shared" si="46"/>
        <v>314.68288565716421</v>
      </c>
      <c r="O182" s="15">
        <f t="shared" si="35"/>
        <v>338.34160185118753</v>
      </c>
      <c r="P182" s="47">
        <f t="shared" si="36"/>
        <v>314.68288565716421</v>
      </c>
      <c r="Q182" s="106">
        <f t="shared" si="37"/>
        <v>6.9925531074446767E-2</v>
      </c>
      <c r="S182" s="6">
        <f t="shared" si="47"/>
        <v>0.23367747515904527</v>
      </c>
      <c r="T182" s="73">
        <f t="shared" si="47"/>
        <v>0.21733745360841317</v>
      </c>
      <c r="U182" s="110">
        <f t="shared" si="38"/>
        <v>6.9925531074446878E-2</v>
      </c>
      <c r="Y182" s="115">
        <f t="shared" si="39"/>
        <v>5.6329250665406436E-2</v>
      </c>
      <c r="Z182" s="157">
        <f t="shared" si="40"/>
        <v>7.6022791639956009E-3</v>
      </c>
      <c r="AA182" s="158"/>
      <c r="AE182" s="117">
        <f t="shared" si="42"/>
        <v>0.42791976381447794</v>
      </c>
      <c r="AF182" s="85">
        <f>IF(J182&gt;0,J182/630,Tabla13[[#This Row],[Cargabilidad Antes]]-0.02)</f>
        <v>0.39797064010487954</v>
      </c>
      <c r="AG182" s="119">
        <f t="shared" si="41"/>
        <v>2.9949123709598402E-2</v>
      </c>
      <c r="AJ182" s="15">
        <f t="shared" si="48"/>
        <v>28.057559816859708</v>
      </c>
      <c r="AK182" s="47">
        <f t="shared" si="48"/>
        <v>27.644907011899569</v>
      </c>
      <c r="AL182" s="15">
        <f t="shared" si="44"/>
        <v>0.41265280496013901</v>
      </c>
      <c r="AM182" s="84">
        <f t="shared" si="43"/>
        <v>1.4707366130684574E-2</v>
      </c>
    </row>
    <row r="183" spans="2:39" x14ac:dyDescent="0.25">
      <c r="B183" s="16" t="s">
        <v>198</v>
      </c>
      <c r="C183" s="8">
        <v>340.7</v>
      </c>
      <c r="D183" s="14">
        <v>239.79</v>
      </c>
      <c r="E183" s="8">
        <v>108.55</v>
      </c>
      <c r="F183" s="15">
        <f t="shared" si="34"/>
        <v>263.2153996254778</v>
      </c>
      <c r="G183" s="8">
        <v>0.91</v>
      </c>
      <c r="H183" s="8">
        <v>439</v>
      </c>
      <c r="I183" s="75">
        <f>'Datos y Cálculos'!R183</f>
        <v>48.55</v>
      </c>
      <c r="J183" s="47">
        <f>'Datos y Cálculos'!S183</f>
        <v>244.65556727775478</v>
      </c>
      <c r="K183" s="6">
        <f>'Datos y Cálculos'!T183</f>
        <v>0.98011258304115778</v>
      </c>
      <c r="L183" s="73">
        <f t="shared" si="45"/>
        <v>330.36409093179248</v>
      </c>
      <c r="M183" s="75">
        <f t="shared" si="46"/>
        <v>307.06947310120074</v>
      </c>
      <c r="O183" s="15">
        <f t="shared" si="35"/>
        <v>330.72819170802762</v>
      </c>
      <c r="P183" s="47">
        <f t="shared" si="36"/>
        <v>307.06947310120069</v>
      </c>
      <c r="Q183" s="106">
        <f t="shared" si="37"/>
        <v>7.1535234068322961E-2</v>
      </c>
      <c r="S183" s="6">
        <f t="shared" si="47"/>
        <v>0.22841923186330546</v>
      </c>
      <c r="T183" s="73">
        <f t="shared" si="47"/>
        <v>0.21207920864625737</v>
      </c>
      <c r="U183" s="110">
        <f t="shared" si="38"/>
        <v>7.1535234068322961E-2</v>
      </c>
      <c r="Y183" s="115">
        <f t="shared" si="39"/>
        <v>5.3697092827977314E-2</v>
      </c>
      <c r="Z183" s="157">
        <f t="shared" si="40"/>
        <v>7.4076846277177548E-3</v>
      </c>
      <c r="AA183" s="158"/>
      <c r="AE183" s="117">
        <f t="shared" si="42"/>
        <v>0.41780222162774255</v>
      </c>
      <c r="AF183" s="85">
        <f>IF(J183&gt;0,J183/630,Tabla13[[#This Row],[Cargabilidad Antes]]-0.02)</f>
        <v>0.38834217028215046</v>
      </c>
      <c r="AG183" s="119">
        <f t="shared" si="41"/>
        <v>2.9460051345592098E-2</v>
      </c>
      <c r="AJ183" s="15">
        <f t="shared" si="48"/>
        <v>27.921504721967466</v>
      </c>
      <c r="AK183" s="47">
        <f t="shared" si="48"/>
        <v>27.518473859792977</v>
      </c>
      <c r="AL183" s="15">
        <f t="shared" si="44"/>
        <v>0.40303086217448936</v>
      </c>
      <c r="AM183" s="84">
        <f t="shared" si="43"/>
        <v>1.4434424870282903E-2</v>
      </c>
    </row>
    <row r="184" spans="2:39" x14ac:dyDescent="0.25">
      <c r="B184" s="16" t="s">
        <v>199</v>
      </c>
      <c r="C184" s="8">
        <v>375.02</v>
      </c>
      <c r="D184" s="14">
        <v>255.2</v>
      </c>
      <c r="E184" s="8">
        <v>109.61</v>
      </c>
      <c r="F184" s="15">
        <f t="shared" si="34"/>
        <v>277.74339254066871</v>
      </c>
      <c r="G184" s="8">
        <v>0.92</v>
      </c>
      <c r="H184" s="8">
        <v>438.22</v>
      </c>
      <c r="I184" s="75">
        <f>'Datos y Cálculos'!R184</f>
        <v>49.61</v>
      </c>
      <c r="J184" s="47">
        <f>'Datos y Cálculos'!S184</f>
        <v>259.97729150831617</v>
      </c>
      <c r="K184" s="6">
        <f>'Datos y Cálculos'!T184</f>
        <v>0.98162419694197267</v>
      </c>
      <c r="L184" s="73">
        <f t="shared" si="45"/>
        <v>348.5983096717282</v>
      </c>
      <c r="M184" s="75">
        <f t="shared" si="46"/>
        <v>326.29991138155685</v>
      </c>
      <c r="O184" s="15">
        <f t="shared" si="35"/>
        <v>348.15640051321475</v>
      </c>
      <c r="P184" s="47">
        <f t="shared" si="36"/>
        <v>326.29991138155685</v>
      </c>
      <c r="Q184" s="106">
        <f t="shared" si="37"/>
        <v>6.2777789233342873E-2</v>
      </c>
      <c r="S184" s="6">
        <f t="shared" si="47"/>
        <v>0.24045611945814521</v>
      </c>
      <c r="T184" s="73">
        <f t="shared" si="47"/>
        <v>0.22536081587093429</v>
      </c>
      <c r="U184" s="110">
        <f t="shared" si="38"/>
        <v>6.2777789233342762E-2</v>
      </c>
      <c r="Y184" s="115">
        <f t="shared" si="39"/>
        <v>5.9788224500945175E-2</v>
      </c>
      <c r="Z184" s="157">
        <f t="shared" si="40"/>
        <v>7.271116681455113E-3</v>
      </c>
      <c r="AA184" s="158"/>
      <c r="AE184" s="117">
        <f t="shared" si="42"/>
        <v>0.44086252784233126</v>
      </c>
      <c r="AF184" s="85">
        <f>IF(J184&gt;0,J184/630,Tabla13[[#This Row],[Cargabilidad Antes]]-0.02)</f>
        <v>0.41266236747351775</v>
      </c>
      <c r="AG184" s="119">
        <f t="shared" si="41"/>
        <v>2.8200160368813509E-2</v>
      </c>
      <c r="AJ184" s="15">
        <f t="shared" si="48"/>
        <v>28.237523483395247</v>
      </c>
      <c r="AK184" s="47">
        <f t="shared" si="48"/>
        <v>27.843793594220401</v>
      </c>
      <c r="AL184" s="15">
        <f t="shared" si="44"/>
        <v>0.39372988917484619</v>
      </c>
      <c r="AM184" s="84">
        <f t="shared" si="43"/>
        <v>1.3943499308867291E-2</v>
      </c>
    </row>
    <row r="185" spans="2:39" x14ac:dyDescent="0.25">
      <c r="B185" s="16" t="s">
        <v>200</v>
      </c>
      <c r="C185" s="8">
        <v>305.52</v>
      </c>
      <c r="D185" s="14">
        <v>236.53</v>
      </c>
      <c r="E185" s="8">
        <v>111.49</v>
      </c>
      <c r="F185" s="15">
        <f t="shared" si="34"/>
        <v>261.48893093207596</v>
      </c>
      <c r="G185" s="8">
        <v>0.9</v>
      </c>
      <c r="H185" s="8">
        <v>436.38</v>
      </c>
      <c r="I185" s="75">
        <f>'Datos y Cálculos'!R185</f>
        <v>51.489999999999995</v>
      </c>
      <c r="J185" s="47">
        <f>'Datos y Cálculos'!S185</f>
        <v>242.06953753002463</v>
      </c>
      <c r="K185" s="6">
        <f>'Datos y Cálculos'!T185</f>
        <v>0.97711592467789321</v>
      </c>
      <c r="L185" s="73">
        <f t="shared" si="45"/>
        <v>328.197184051612</v>
      </c>
      <c r="M185" s="75">
        <f t="shared" si="46"/>
        <v>303.82372316427814</v>
      </c>
      <c r="O185" s="15">
        <f t="shared" si="35"/>
        <v>329.85666466527096</v>
      </c>
      <c r="P185" s="47">
        <f t="shared" si="36"/>
        <v>303.82372316427814</v>
      </c>
      <c r="Q185" s="106">
        <f t="shared" si="37"/>
        <v>7.8921981241186323E-2</v>
      </c>
      <c r="S185" s="6">
        <f t="shared" si="47"/>
        <v>0.22781730695141189</v>
      </c>
      <c r="T185" s="73">
        <f t="shared" si="47"/>
        <v>0.20983751372577494</v>
      </c>
      <c r="U185" s="110">
        <f t="shared" si="38"/>
        <v>7.8921981241186434E-2</v>
      </c>
      <c r="Y185" s="115">
        <f t="shared" si="39"/>
        <v>5.2994988676748581E-2</v>
      </c>
      <c r="Z185" s="157">
        <f t="shared" si="40"/>
        <v>8.0348502248501763E-3</v>
      </c>
      <c r="AA185" s="158"/>
      <c r="AE185" s="117">
        <f t="shared" si="42"/>
        <v>0.4150617951302793</v>
      </c>
      <c r="AF185" s="85">
        <f>IF(J185&gt;0,J185/630,Tabla13[[#This Row],[Cargabilidad Antes]]-0.02)</f>
        <v>0.38423736115876927</v>
      </c>
      <c r="AG185" s="119">
        <f t="shared" si="41"/>
        <v>3.0824433971510024E-2</v>
      </c>
      <c r="AJ185" s="15">
        <f t="shared" si="48"/>
        <v>27.906127650216266</v>
      </c>
      <c r="AK185" s="47">
        <f t="shared" si="48"/>
        <v>27.465514283050318</v>
      </c>
      <c r="AL185" s="15">
        <f t="shared" si="44"/>
        <v>0.44061336716594823</v>
      </c>
      <c r="AM185" s="84">
        <f t="shared" si="43"/>
        <v>1.5789126054633118E-2</v>
      </c>
    </row>
    <row r="186" spans="2:39" x14ac:dyDescent="0.25">
      <c r="B186" s="16" t="s">
        <v>201</v>
      </c>
      <c r="C186" s="8">
        <v>358.28</v>
      </c>
      <c r="D186" s="14">
        <v>215.07</v>
      </c>
      <c r="E186" s="8">
        <v>109.59</v>
      </c>
      <c r="F186" s="15">
        <f t="shared" si="34"/>
        <v>241.3815920902006</v>
      </c>
      <c r="G186" s="8">
        <v>0.89</v>
      </c>
      <c r="H186" s="8">
        <v>435.76</v>
      </c>
      <c r="I186" s="75">
        <f>'Datos y Cálculos'!R186</f>
        <v>49.59</v>
      </c>
      <c r="J186" s="47">
        <f>'Datos y Cálculos'!S186</f>
        <v>220.71310110639106</v>
      </c>
      <c r="K186" s="6">
        <f>'Datos y Cálculos'!T186</f>
        <v>0.97443241439632122</v>
      </c>
      <c r="L186" s="73">
        <f t="shared" si="45"/>
        <v>302.96027645803861</v>
      </c>
      <c r="M186" s="75">
        <f t="shared" si="46"/>
        <v>277.01906160315644</v>
      </c>
      <c r="O186" s="15">
        <f t="shared" si="35"/>
        <v>303.29927306940112</v>
      </c>
      <c r="P186" s="47">
        <f t="shared" si="36"/>
        <v>277.01906160315644</v>
      </c>
      <c r="Q186" s="106">
        <f t="shared" si="37"/>
        <v>8.6647789163118882E-2</v>
      </c>
      <c r="S186" s="6">
        <f t="shared" si="47"/>
        <v>0.20947529940348278</v>
      </c>
      <c r="T186" s="73">
        <f t="shared" si="47"/>
        <v>0.19132472782588861</v>
      </c>
      <c r="U186" s="110">
        <f t="shared" si="38"/>
        <v>8.6647789163118882E-2</v>
      </c>
      <c r="Y186" s="115">
        <f t="shared" si="39"/>
        <v>4.5158185122873347E-2</v>
      </c>
      <c r="Z186" s="157">
        <f t="shared" si="40"/>
        <v>7.486673407030341E-3</v>
      </c>
      <c r="AA186" s="158"/>
      <c r="AE186" s="117">
        <f t="shared" si="42"/>
        <v>0.38314538427015971</v>
      </c>
      <c r="AF186" s="85">
        <f>IF(J186&gt;0,J186/630,Tabla13[[#This Row],[Cargabilidad Antes]]-0.02)</f>
        <v>0.35033825572443028</v>
      </c>
      <c r="AG186" s="119">
        <f t="shared" si="41"/>
        <v>3.2807128545729425E-2</v>
      </c>
      <c r="AJ186" s="15">
        <f t="shared" si="48"/>
        <v>27.457009856955853</v>
      </c>
      <c r="AK186" s="47">
        <f t="shared" si="48"/>
        <v>27.049667748170229</v>
      </c>
      <c r="AL186" s="15">
        <f t="shared" si="44"/>
        <v>0.40734210878562394</v>
      </c>
      <c r="AM186" s="84">
        <f t="shared" si="43"/>
        <v>1.4835632536382315E-2</v>
      </c>
    </row>
    <row r="187" spans="2:39" x14ac:dyDescent="0.25">
      <c r="B187" s="16" t="s">
        <v>202</v>
      </c>
      <c r="C187" s="8">
        <v>416.3</v>
      </c>
      <c r="D187" s="14">
        <v>258.37</v>
      </c>
      <c r="E187" s="8">
        <v>112</v>
      </c>
      <c r="F187" s="15">
        <f t="shared" si="34"/>
        <v>281.60088227844739</v>
      </c>
      <c r="G187" s="8">
        <v>0.91</v>
      </c>
      <c r="H187" s="8">
        <v>437.65</v>
      </c>
      <c r="I187" s="75">
        <f>'Datos y Cálculos'!R187</f>
        <v>52</v>
      </c>
      <c r="J187" s="47">
        <f>'Datos y Cálculos'!S187</f>
        <v>263.55086207409755</v>
      </c>
      <c r="K187" s="6">
        <f>'Datos y Cálculos'!T187</f>
        <v>0.98034207881801216</v>
      </c>
      <c r="L187" s="73">
        <f t="shared" si="45"/>
        <v>353.43988084238634</v>
      </c>
      <c r="M187" s="75">
        <f t="shared" si="46"/>
        <v>330.78513296443077</v>
      </c>
      <c r="O187" s="15">
        <f t="shared" si="35"/>
        <v>356.35448889279411</v>
      </c>
      <c r="P187" s="47">
        <f t="shared" si="36"/>
        <v>330.78513296443083</v>
      </c>
      <c r="Q187" s="106">
        <f t="shared" si="37"/>
        <v>7.1752585488141785E-2</v>
      </c>
      <c r="S187" s="6">
        <f t="shared" si="47"/>
        <v>0.24611817397106733</v>
      </c>
      <c r="T187" s="73">
        <f t="shared" si="47"/>
        <v>0.22845855865302298</v>
      </c>
      <c r="U187" s="110">
        <f t="shared" si="38"/>
        <v>7.1752585488141785E-2</v>
      </c>
      <c r="Y187" s="115">
        <f t="shared" si="39"/>
        <v>6.1460516689981093E-2</v>
      </c>
      <c r="Z187" s="157">
        <f t="shared" si="40"/>
        <v>8.5034765713430868E-3</v>
      </c>
      <c r="AA187" s="158"/>
      <c r="AE187" s="117">
        <f t="shared" si="42"/>
        <v>0.44698552742610698</v>
      </c>
      <c r="AF187" s="85">
        <f>IF(J187&gt;0,J187/630,Tabla13[[#This Row],[Cargabilidad Antes]]-0.02)</f>
        <v>0.41833470170491677</v>
      </c>
      <c r="AG187" s="119">
        <f t="shared" si="41"/>
        <v>2.865082572119021E-2</v>
      </c>
      <c r="AJ187" s="15">
        <f t="shared" si="48"/>
        <v>28.391787440011875</v>
      </c>
      <c r="AK187" s="47">
        <f t="shared" si="48"/>
        <v>27.922510795680989</v>
      </c>
      <c r="AL187" s="15">
        <f t="shared" si="44"/>
        <v>0.46927664433088623</v>
      </c>
      <c r="AM187" s="84">
        <f t="shared" si="43"/>
        <v>1.6528605158178444E-2</v>
      </c>
    </row>
    <row r="188" spans="2:39" x14ac:dyDescent="0.25">
      <c r="B188" s="16" t="s">
        <v>203</v>
      </c>
      <c r="C188" s="8">
        <v>377.28</v>
      </c>
      <c r="D188" s="14">
        <v>214.49</v>
      </c>
      <c r="E188" s="8">
        <v>109.49</v>
      </c>
      <c r="F188" s="15">
        <f t="shared" si="34"/>
        <v>240.81947637182503</v>
      </c>
      <c r="G188" s="8">
        <v>0.88</v>
      </c>
      <c r="H188" s="8">
        <v>436.25</v>
      </c>
      <c r="I188" s="75">
        <f>'Datos y Cálculos'!R188</f>
        <v>49.489999999999995</v>
      </c>
      <c r="J188" s="47">
        <f>'Datos y Cálculos'!S188</f>
        <v>220.12546467866912</v>
      </c>
      <c r="K188" s="6">
        <f>'Datos y Cálculos'!T188</f>
        <v>0.97439885164174189</v>
      </c>
      <c r="L188" s="73">
        <f t="shared" si="45"/>
        <v>302.25475980299547</v>
      </c>
      <c r="M188" s="75">
        <f t="shared" si="46"/>
        <v>276.28151366895889</v>
      </c>
      <c r="O188" s="15">
        <f t="shared" si="35"/>
        <v>305.91862460099514</v>
      </c>
      <c r="P188" s="47">
        <f t="shared" si="36"/>
        <v>276.28151366895884</v>
      </c>
      <c r="Q188" s="106">
        <f t="shared" si="37"/>
        <v>9.6879067009050246E-2</v>
      </c>
      <c r="S188" s="6">
        <f t="shared" si="47"/>
        <v>0.21128436884427265</v>
      </c>
      <c r="T188" s="73">
        <f t="shared" si="47"/>
        <v>0.19081533631704345</v>
      </c>
      <c r="U188" s="110">
        <f t="shared" si="38"/>
        <v>9.6879067009050357E-2</v>
      </c>
      <c r="Y188" s="115">
        <f t="shared" si="39"/>
        <v>4.4948106393194708E-2</v>
      </c>
      <c r="Z188" s="157">
        <f t="shared" si="40"/>
        <v>8.2871983595174184E-3</v>
      </c>
      <c r="AA188" s="158"/>
      <c r="AE188" s="117">
        <f t="shared" si="42"/>
        <v>0.38225313709813497</v>
      </c>
      <c r="AF188" s="85">
        <f>IF(J188&gt;0,J188/630,Tabla13[[#This Row],[Cargabilidad Antes]]-0.02)</f>
        <v>0.34940549948995098</v>
      </c>
      <c r="AG188" s="119">
        <f t="shared" si="41"/>
        <v>3.2847637608183988E-2</v>
      </c>
      <c r="AJ188" s="15">
        <f t="shared" si="48"/>
        <v>27.499631540538584</v>
      </c>
      <c r="AK188" s="47">
        <f t="shared" si="48"/>
        <v>27.038768023376363</v>
      </c>
      <c r="AL188" s="15">
        <f t="shared" si="44"/>
        <v>0.4608635171622204</v>
      </c>
      <c r="AM188" s="84">
        <f t="shared" si="43"/>
        <v>1.6758897895880476E-2</v>
      </c>
    </row>
    <row r="189" spans="2:39" x14ac:dyDescent="0.25">
      <c r="B189" s="16" t="s">
        <v>204</v>
      </c>
      <c r="C189" s="8">
        <v>386.82</v>
      </c>
      <c r="D189" s="14">
        <v>237.16</v>
      </c>
      <c r="E189" s="8">
        <v>110.8</v>
      </c>
      <c r="F189" s="15">
        <f t="shared" si="34"/>
        <v>261.76612767888821</v>
      </c>
      <c r="G189" s="8">
        <v>0.9</v>
      </c>
      <c r="H189" s="8">
        <v>434.13</v>
      </c>
      <c r="I189" s="75">
        <f>'Datos y Cálculos'!R189</f>
        <v>50.8</v>
      </c>
      <c r="J189" s="47">
        <f>'Datos y Cálculos'!S189</f>
        <v>242.53969901853179</v>
      </c>
      <c r="K189" s="6">
        <f>'Datos y Cálculos'!T189</f>
        <v>0.97781930529187</v>
      </c>
      <c r="L189" s="73">
        <f t="shared" si="45"/>
        <v>328.54509626115669</v>
      </c>
      <c r="M189" s="75">
        <f t="shared" si="46"/>
        <v>304.41382721200034</v>
      </c>
      <c r="O189" s="15">
        <f t="shared" si="35"/>
        <v>330.73524116186388</v>
      </c>
      <c r="P189" s="47">
        <f t="shared" si="36"/>
        <v>304.41382721200034</v>
      </c>
      <c r="Q189" s="106">
        <f t="shared" si="37"/>
        <v>7.9584545805875262E-2</v>
      </c>
      <c r="S189" s="6">
        <f t="shared" si="47"/>
        <v>0.22842410060709784</v>
      </c>
      <c r="T189" s="73">
        <f t="shared" si="47"/>
        <v>0.21024507230916639</v>
      </c>
      <c r="U189" s="110">
        <f t="shared" si="38"/>
        <v>7.9584545805875262E-2</v>
      </c>
      <c r="Y189" s="115">
        <f t="shared" si="39"/>
        <v>5.3107405096408329E-2</v>
      </c>
      <c r="Z189" s="157">
        <f t="shared" si="40"/>
        <v>8.1166910590510857E-3</v>
      </c>
      <c r="AA189" s="158"/>
      <c r="AE189" s="117">
        <f t="shared" si="42"/>
        <v>0.41550178996648923</v>
      </c>
      <c r="AF189" s="85">
        <f>IF(J189&gt;0,J189/630,Tabla13[[#This Row],[Cargabilidad Antes]]-0.02)</f>
        <v>0.38498364923576472</v>
      </c>
      <c r="AG189" s="119">
        <f t="shared" si="41"/>
        <v>3.0518140730724508E-2</v>
      </c>
      <c r="AJ189" s="15">
        <f t="shared" si="48"/>
        <v>27.921629266730669</v>
      </c>
      <c r="AK189" s="47">
        <f t="shared" si="48"/>
        <v>27.475100913404315</v>
      </c>
      <c r="AL189" s="15">
        <f t="shared" si="44"/>
        <v>0.44652835332635377</v>
      </c>
      <c r="AM189" s="84">
        <f t="shared" si="43"/>
        <v>1.5992202641928355E-2</v>
      </c>
    </row>
    <row r="190" spans="2:39" x14ac:dyDescent="0.25">
      <c r="B190" s="16" t="s">
        <v>205</v>
      </c>
      <c r="C190" s="8">
        <v>363.44</v>
      </c>
      <c r="D190" s="14">
        <v>242.25</v>
      </c>
      <c r="E190" s="8">
        <v>111.11</v>
      </c>
      <c r="F190" s="15">
        <f t="shared" si="34"/>
        <v>266.51546784380076</v>
      </c>
      <c r="G190" s="8">
        <v>0.9</v>
      </c>
      <c r="H190" s="8">
        <v>435.63</v>
      </c>
      <c r="I190" s="75">
        <f>'Datos y Cálculos'!R190</f>
        <v>51.11</v>
      </c>
      <c r="J190" s="47">
        <f>'Datos y Cálculos'!S190</f>
        <v>247.58290449867496</v>
      </c>
      <c r="K190" s="6">
        <f>'Datos y Cálculos'!T190</f>
        <v>0.9784601262778081</v>
      </c>
      <c r="L190" s="73">
        <f t="shared" si="45"/>
        <v>334.50603718003788</v>
      </c>
      <c r="M190" s="75">
        <f t="shared" si="46"/>
        <v>310.74360121534653</v>
      </c>
      <c r="O190" s="15">
        <f t="shared" si="35"/>
        <v>337.83358142798755</v>
      </c>
      <c r="P190" s="47">
        <f t="shared" si="36"/>
        <v>310.74360121534653</v>
      </c>
      <c r="Q190" s="106">
        <f t="shared" si="37"/>
        <v>8.0187351707709076E-2</v>
      </c>
      <c r="S190" s="6">
        <f t="shared" si="47"/>
        <v>0.23332660807922689</v>
      </c>
      <c r="T190" s="73">
        <f t="shared" si="47"/>
        <v>0.21461676529441112</v>
      </c>
      <c r="U190" s="110">
        <f t="shared" si="38"/>
        <v>8.0187351707709076E-2</v>
      </c>
      <c r="Y190" s="115">
        <f t="shared" si="39"/>
        <v>5.5051990143667302E-2</v>
      </c>
      <c r="Z190" s="157">
        <f t="shared" si="40"/>
        <v>8.4749616689397886E-3</v>
      </c>
      <c r="AA190" s="158"/>
      <c r="AE190" s="117">
        <f t="shared" si="42"/>
        <v>0.42304042514889012</v>
      </c>
      <c r="AF190" s="85">
        <f>IF(J190&gt;0,J190/630,Tabla13[[#This Row],[Cargabilidad Antes]]-0.02)</f>
        <v>0.39298873729948408</v>
      </c>
      <c r="AG190" s="119">
        <f t="shared" si="41"/>
        <v>3.0051687849406039E-2</v>
      </c>
      <c r="AJ190" s="15">
        <f t="shared" si="48"/>
        <v>28.048384848837092</v>
      </c>
      <c r="AK190" s="47">
        <f t="shared" si="48"/>
        <v>27.579102182058822</v>
      </c>
      <c r="AL190" s="15">
        <f t="shared" si="44"/>
        <v>0.46928266677826969</v>
      </c>
      <c r="AM190" s="84">
        <f t="shared" si="43"/>
        <v>1.6731183250208614E-2</v>
      </c>
    </row>
    <row r="191" spans="2:39" x14ac:dyDescent="0.25">
      <c r="B191" s="16" t="s">
        <v>206</v>
      </c>
      <c r="C191" s="8">
        <v>347.16</v>
      </c>
      <c r="D191" s="14">
        <v>247.3</v>
      </c>
      <c r="E191" s="8">
        <v>109.43</v>
      </c>
      <c r="F191" s="15">
        <f t="shared" si="34"/>
        <v>270.42968568557706</v>
      </c>
      <c r="G191" s="8">
        <v>0.91</v>
      </c>
      <c r="H191" s="8">
        <v>434.17</v>
      </c>
      <c r="I191" s="75">
        <f>'Datos y Cálculos'!R191</f>
        <v>49.430000000000007</v>
      </c>
      <c r="J191" s="47">
        <f>'Datos y Cálculos'!S191</f>
        <v>252.19162337397333</v>
      </c>
      <c r="K191" s="6">
        <f>'Datos y Cálculos'!T191</f>
        <v>0.98060354539722538</v>
      </c>
      <c r="L191" s="73">
        <f t="shared" si="45"/>
        <v>339.41880832050828</v>
      </c>
      <c r="M191" s="75">
        <f t="shared" si="46"/>
        <v>316.52804704854833</v>
      </c>
      <c r="O191" s="15">
        <f t="shared" si="35"/>
        <v>341.08629137743543</v>
      </c>
      <c r="P191" s="47">
        <f t="shared" si="36"/>
        <v>316.52804704854827</v>
      </c>
      <c r="Q191" s="106">
        <f t="shared" si="37"/>
        <v>7.2000091911380237E-2</v>
      </c>
      <c r="S191" s="6">
        <f t="shared" si="47"/>
        <v>0.23557310997037179</v>
      </c>
      <c r="T191" s="73">
        <f t="shared" si="47"/>
        <v>0.21861182440065535</v>
      </c>
      <c r="U191" s="110">
        <f t="shared" si="38"/>
        <v>7.2000091911380126E-2</v>
      </c>
      <c r="Y191" s="115">
        <f t="shared" si="39"/>
        <v>5.6680922701323265E-2</v>
      </c>
      <c r="Z191" s="157">
        <f t="shared" si="40"/>
        <v>7.8682286347645253E-3</v>
      </c>
      <c r="AA191" s="158"/>
      <c r="AE191" s="117">
        <f t="shared" si="42"/>
        <v>0.42925346934218578</v>
      </c>
      <c r="AF191" s="85">
        <f>IF(J191&gt;0,J191/630,Tabla13[[#This Row],[Cargabilidad Antes]]-0.02)</f>
        <v>0.40030416408567193</v>
      </c>
      <c r="AG191" s="119">
        <f t="shared" si="41"/>
        <v>2.8949305256513846E-2</v>
      </c>
      <c r="AJ191" s="15">
        <f t="shared" si="48"/>
        <v>28.107368006560172</v>
      </c>
      <c r="AK191" s="47">
        <f t="shared" si="48"/>
        <v>27.676015079283331</v>
      </c>
      <c r="AL191" s="15">
        <f t="shared" si="44"/>
        <v>0.4313529272768406</v>
      </c>
      <c r="AM191" s="84">
        <f t="shared" si="43"/>
        <v>1.5346613997303638E-2</v>
      </c>
    </row>
    <row r="192" spans="2:39" x14ac:dyDescent="0.25">
      <c r="B192" s="16" t="s">
        <v>207</v>
      </c>
      <c r="C192" s="8">
        <v>330.72</v>
      </c>
      <c r="D192" s="14">
        <v>228.76</v>
      </c>
      <c r="E192" s="8">
        <v>109.14</v>
      </c>
      <c r="F192" s="15">
        <f t="shared" si="34"/>
        <v>253.46139193178908</v>
      </c>
      <c r="G192" s="8">
        <v>0.9</v>
      </c>
      <c r="H192" s="8">
        <v>436.56</v>
      </c>
      <c r="I192" s="75">
        <f>'Datos y Cálculos'!R192</f>
        <v>49.14</v>
      </c>
      <c r="J192" s="47">
        <f>'Datos y Cálculos'!S192</f>
        <v>233.97836908569133</v>
      </c>
      <c r="K192" s="6">
        <f>'Datos y Cálculos'!T192</f>
        <v>0.97769721574655399</v>
      </c>
      <c r="L192" s="73">
        <f t="shared" si="45"/>
        <v>318.12174534999059</v>
      </c>
      <c r="M192" s="75">
        <f t="shared" si="46"/>
        <v>293.66842255689892</v>
      </c>
      <c r="O192" s="15">
        <f t="shared" si="35"/>
        <v>319.02088787395843</v>
      </c>
      <c r="P192" s="47">
        <f t="shared" si="36"/>
        <v>293.66842255689892</v>
      </c>
      <c r="Q192" s="106">
        <f t="shared" si="37"/>
        <v>7.9469609297419974E-2</v>
      </c>
      <c r="S192" s="6">
        <f t="shared" si="47"/>
        <v>0.22033351853128563</v>
      </c>
      <c r="T192" s="73">
        <f t="shared" si="47"/>
        <v>0.20282369989847851</v>
      </c>
      <c r="U192" s="110">
        <f t="shared" si="38"/>
        <v>7.9469609297419974E-2</v>
      </c>
      <c r="Y192" s="115">
        <f t="shared" si="39"/>
        <v>4.979111087334593E-2</v>
      </c>
      <c r="Z192" s="157">
        <f t="shared" si="40"/>
        <v>7.5993085374023925E-3</v>
      </c>
      <c r="AA192" s="158"/>
      <c r="AE192" s="117">
        <f t="shared" si="42"/>
        <v>0.40231966973299854</v>
      </c>
      <c r="AF192" s="85">
        <f>IF(J192&gt;0,J192/630,Tabla13[[#This Row],[Cargabilidad Antes]]-0.02)</f>
        <v>0.37139423664395449</v>
      </c>
      <c r="AG192" s="119">
        <f t="shared" si="41"/>
        <v>3.0925433089044052E-2</v>
      </c>
      <c r="AJ192" s="15">
        <f t="shared" si="48"/>
        <v>27.718331380873096</v>
      </c>
      <c r="AK192" s="47">
        <f t="shared" si="48"/>
        <v>27.303449316427812</v>
      </c>
      <c r="AL192" s="15">
        <f t="shared" si="44"/>
        <v>0.41488206444528331</v>
      </c>
      <c r="AM192" s="84">
        <f t="shared" si="43"/>
        <v>1.4967786435065467E-2</v>
      </c>
    </row>
    <row r="193" spans="2:39" x14ac:dyDescent="0.25">
      <c r="B193" s="16" t="s">
        <v>208</v>
      </c>
      <c r="C193" s="8">
        <v>304.26</v>
      </c>
      <c r="D193" s="14">
        <v>224.68</v>
      </c>
      <c r="E193" s="8">
        <v>108.06</v>
      </c>
      <c r="F193" s="15">
        <f t="shared" si="34"/>
        <v>249.31519408170857</v>
      </c>
      <c r="G193" s="8">
        <v>0.9</v>
      </c>
      <c r="H193" s="8">
        <v>435.15</v>
      </c>
      <c r="I193" s="75">
        <f>'Datos y Cálculos'!R193</f>
        <v>48.06</v>
      </c>
      <c r="J193" s="47">
        <f>'Datos y Cálculos'!S193</f>
        <v>229.76262968550827</v>
      </c>
      <c r="K193" s="6">
        <f>'Datos y Cálculos'!T193</f>
        <v>0.97787877997189876</v>
      </c>
      <c r="L193" s="73">
        <f t="shared" si="45"/>
        <v>312.91781394812659</v>
      </c>
      <c r="M193" s="75">
        <f t="shared" si="46"/>
        <v>288.37720891009678</v>
      </c>
      <c r="O193" s="15">
        <f t="shared" si="35"/>
        <v>313.33105913411862</v>
      </c>
      <c r="P193" s="47">
        <f t="shared" si="36"/>
        <v>288.37720891009673</v>
      </c>
      <c r="Q193" s="106">
        <f t="shared" si="37"/>
        <v>7.9640525560986997E-2</v>
      </c>
      <c r="S193" s="6">
        <f t="shared" si="47"/>
        <v>0.21640380723731967</v>
      </c>
      <c r="T193" s="73">
        <f t="shared" si="47"/>
        <v>0.19916929429554103</v>
      </c>
      <c r="U193" s="110">
        <f t="shared" si="38"/>
        <v>7.9640525560986886E-2</v>
      </c>
      <c r="Y193" s="115">
        <f t="shared" si="39"/>
        <v>4.8175438676748589E-2</v>
      </c>
      <c r="Z193" s="157">
        <f t="shared" si="40"/>
        <v>7.3678763320499385E-3</v>
      </c>
      <c r="AA193" s="158"/>
      <c r="AE193" s="117">
        <f t="shared" si="42"/>
        <v>0.39573840330429932</v>
      </c>
      <c r="AF193" s="85">
        <f>IF(J193&gt;0,J193/630,Tabla13[[#This Row],[Cargabilidad Antes]]-0.02)</f>
        <v>0.36470258680239409</v>
      </c>
      <c r="AG193" s="119">
        <f t="shared" si="41"/>
        <v>3.1035816501905233E-2</v>
      </c>
      <c r="AJ193" s="15">
        <f t="shared" si="48"/>
        <v>27.622231640440933</v>
      </c>
      <c r="AK193" s="47">
        <f t="shared" si="48"/>
        <v>27.221191629775042</v>
      </c>
      <c r="AL193" s="15">
        <f t="shared" si="44"/>
        <v>0.40104001066589134</v>
      </c>
      <c r="AM193" s="84">
        <f t="shared" si="43"/>
        <v>1.451874040759038E-2</v>
      </c>
    </row>
    <row r="194" spans="2:39" x14ac:dyDescent="0.25">
      <c r="B194" s="16" t="s">
        <v>209</v>
      </c>
      <c r="C194" s="8">
        <v>348.64</v>
      </c>
      <c r="D194" s="14">
        <v>232.92</v>
      </c>
      <c r="E194" s="8">
        <v>108.71</v>
      </c>
      <c r="F194" s="15">
        <f t="shared" si="34"/>
        <v>257.04005621692505</v>
      </c>
      <c r="G194" s="8">
        <v>0.9</v>
      </c>
      <c r="H194" s="8">
        <v>437.06</v>
      </c>
      <c r="I194" s="75">
        <f>'Datos y Cálculos'!R194</f>
        <v>48.709999999999994</v>
      </c>
      <c r="J194" s="47">
        <f>'Datos y Cálculos'!S194</f>
        <v>237.95880000537906</v>
      </c>
      <c r="K194" s="6">
        <f>'Datos y Cálculos'!T194</f>
        <v>0.97882490580190695</v>
      </c>
      <c r="L194" s="73">
        <f t="shared" si="45"/>
        <v>322.61336010730048</v>
      </c>
      <c r="M194" s="75">
        <f t="shared" si="46"/>
        <v>298.66429834596943</v>
      </c>
      <c r="O194" s="15">
        <f t="shared" si="35"/>
        <v>324.82228188320681</v>
      </c>
      <c r="P194" s="47">
        <f t="shared" si="36"/>
        <v>298.66429834596943</v>
      </c>
      <c r="Q194" s="106">
        <f t="shared" si="37"/>
        <v>8.0530139082770069E-2</v>
      </c>
      <c r="S194" s="6">
        <f t="shared" si="47"/>
        <v>0.22434028298787834</v>
      </c>
      <c r="T194" s="73">
        <f t="shared" si="47"/>
        <v>0.20627412879699647</v>
      </c>
      <c r="U194" s="110">
        <f t="shared" si="38"/>
        <v>8.053013908277018E-2</v>
      </c>
      <c r="Y194" s="115">
        <f t="shared" si="39"/>
        <v>5.1207055018903588E-2</v>
      </c>
      <c r="Z194" s="157">
        <f t="shared" si="40"/>
        <v>7.9153394838610142E-3</v>
      </c>
      <c r="AA194" s="158"/>
      <c r="AE194" s="117">
        <f t="shared" si="42"/>
        <v>0.40800008923321435</v>
      </c>
      <c r="AF194" s="85">
        <f>IF(J194&gt;0,J194/630,Tabla13[[#This Row],[Cargabilidad Antes]]-0.02)</f>
        <v>0.37771238096091914</v>
      </c>
      <c r="AG194" s="119">
        <f t="shared" si="41"/>
        <v>3.0287708272295211E-2</v>
      </c>
      <c r="AJ194" s="15">
        <f t="shared" si="48"/>
        <v>27.818096015165956</v>
      </c>
      <c r="AK194" s="47">
        <f t="shared" si="48"/>
        <v>27.382488330835745</v>
      </c>
      <c r="AL194" s="15">
        <f t="shared" si="44"/>
        <v>0.43560768433021124</v>
      </c>
      <c r="AM194" s="84">
        <f t="shared" si="43"/>
        <v>1.5659148062927342E-2</v>
      </c>
    </row>
    <row r="195" spans="2:39" x14ac:dyDescent="0.25">
      <c r="B195" s="16" t="s">
        <v>210</v>
      </c>
      <c r="C195" s="8">
        <v>299.04000000000002</v>
      </c>
      <c r="D195" s="14">
        <v>218.6</v>
      </c>
      <c r="E195" s="8">
        <v>106.87</v>
      </c>
      <c r="F195" s="15">
        <f t="shared" si="34"/>
        <v>243.32520810635302</v>
      </c>
      <c r="G195" s="8">
        <v>0.89</v>
      </c>
      <c r="H195" s="8">
        <v>436.26</v>
      </c>
      <c r="I195" s="75">
        <f>'Datos y Cálculos'!R195</f>
        <v>46.870000000000005</v>
      </c>
      <c r="J195" s="47">
        <f>'Datos y Cálculos'!S195</f>
        <v>223.56823768147387</v>
      </c>
      <c r="K195" s="6">
        <f>'Datos y Cálculos'!T195</f>
        <v>0.97777753345914764</v>
      </c>
      <c r="L195" s="73">
        <f t="shared" si="45"/>
        <v>305.39972695831443</v>
      </c>
      <c r="M195" s="75">
        <f t="shared" si="46"/>
        <v>280.60257001662865</v>
      </c>
      <c r="O195" s="15">
        <f t="shared" si="35"/>
        <v>308.27740313837859</v>
      </c>
      <c r="P195" s="47">
        <f t="shared" si="36"/>
        <v>280.60257001662865</v>
      </c>
      <c r="Q195" s="106">
        <f t="shared" si="37"/>
        <v>8.9772499832974639E-2</v>
      </c>
      <c r="S195" s="6">
        <f t="shared" si="47"/>
        <v>0.2129134721235009</v>
      </c>
      <c r="T195" s="73">
        <f t="shared" si="47"/>
        <v>0.19379969748285586</v>
      </c>
      <c r="U195" s="110">
        <f t="shared" si="38"/>
        <v>8.9772499832974639E-2</v>
      </c>
      <c r="Y195" s="115">
        <f t="shared" si="39"/>
        <v>4.5888344667296785E-2</v>
      </c>
      <c r="Z195" s="157">
        <f t="shared" si="40"/>
        <v>7.8692039902372689E-3</v>
      </c>
      <c r="AA195" s="158"/>
      <c r="AE195" s="117">
        <f t="shared" si="42"/>
        <v>0.38623048905770319</v>
      </c>
      <c r="AF195" s="85">
        <f>IF(J195&gt;0,J195/630,Tabla13[[#This Row],[Cargabilidad Antes]]-0.02)</f>
        <v>0.354870218542022</v>
      </c>
      <c r="AG195" s="119">
        <f t="shared" si="41"/>
        <v>3.1360270515681188E-2</v>
      </c>
      <c r="AJ195" s="15">
        <f t="shared" si="48"/>
        <v>27.538326850580727</v>
      </c>
      <c r="AK195" s="47">
        <f t="shared" si="48"/>
        <v>27.103039591344469</v>
      </c>
      <c r="AL195" s="15">
        <f t="shared" si="44"/>
        <v>0.435287259236258</v>
      </c>
      <c r="AM195" s="84">
        <f t="shared" si="43"/>
        <v>1.5806597895292152E-2</v>
      </c>
    </row>
    <row r="196" spans="2:39" x14ac:dyDescent="0.25">
      <c r="B196" s="16" t="s">
        <v>211</v>
      </c>
      <c r="C196" s="8">
        <v>352.72</v>
      </c>
      <c r="D196" s="14">
        <v>241.83</v>
      </c>
      <c r="E196" s="8">
        <v>107.75</v>
      </c>
      <c r="F196" s="15">
        <f t="shared" ref="F196:F259" si="49">SQRT((D196)^2+(E196)^2)</f>
        <v>264.74858148817344</v>
      </c>
      <c r="G196" s="8">
        <v>0.91</v>
      </c>
      <c r="H196" s="8">
        <v>436.36</v>
      </c>
      <c r="I196" s="75">
        <f>'Datos y Cálculos'!R196</f>
        <v>47.75</v>
      </c>
      <c r="J196" s="47">
        <f>'Datos y Cálculos'!S196</f>
        <v>246.49911034322216</v>
      </c>
      <c r="K196" s="6">
        <f>'Datos y Cálculos'!T196</f>
        <v>0.98105830752605583</v>
      </c>
      <c r="L196" s="73">
        <f t="shared" si="45"/>
        <v>332.28840171688807</v>
      </c>
      <c r="M196" s="75">
        <f t="shared" si="46"/>
        <v>309.38332111230994</v>
      </c>
      <c r="O196" s="15">
        <f t="shared" ref="O196:O259" si="50">(D196)/(SQRT(3)*0.46*G196)</f>
        <v>333.54184328267371</v>
      </c>
      <c r="P196" s="47">
        <f t="shared" ref="P196:P259" si="51">(D196)/(SQRT(3)*0.46*K196)</f>
        <v>309.38332111231</v>
      </c>
      <c r="Q196" s="106">
        <f t="shared" si="37"/>
        <v>7.2430259222047821E-2</v>
      </c>
      <c r="S196" s="6">
        <f t="shared" si="47"/>
        <v>0.23036249568999193</v>
      </c>
      <c r="T196" s="73">
        <f t="shared" si="47"/>
        <v>0.21367728041212794</v>
      </c>
      <c r="U196" s="110">
        <f t="shared" si="38"/>
        <v>7.2430259222047821E-2</v>
      </c>
      <c r="Y196" s="115">
        <f t="shared" si="39"/>
        <v>5.4324466302457471E-2</v>
      </c>
      <c r="Z196" s="157">
        <f t="shared" si="40"/>
        <v>7.5844764639770249E-3</v>
      </c>
      <c r="AA196" s="158"/>
      <c r="AE196" s="117">
        <f t="shared" si="42"/>
        <v>0.42023584363202132</v>
      </c>
      <c r="AF196" s="85">
        <f>IF(J196&gt;0,J196/630,Tabla13[[#This Row],[Cargabilidad Antes]]-0.02)</f>
        <v>0.39126842911622567</v>
      </c>
      <c r="AG196" s="119">
        <f t="shared" si="41"/>
        <v>2.8967414515795653E-2</v>
      </c>
      <c r="AJ196" s="15">
        <f t="shared" si="48"/>
        <v>27.971425246271465</v>
      </c>
      <c r="AK196" s="47">
        <f t="shared" si="48"/>
        <v>27.556571564703063</v>
      </c>
      <c r="AL196" s="15">
        <f t="shared" si="44"/>
        <v>0.41485368156840252</v>
      </c>
      <c r="AM196" s="84">
        <f t="shared" si="43"/>
        <v>1.4831338693536922E-2</v>
      </c>
    </row>
    <row r="197" spans="2:39" x14ac:dyDescent="0.25">
      <c r="B197" s="16" t="s">
        <v>212</v>
      </c>
      <c r="C197" s="8">
        <v>349.86</v>
      </c>
      <c r="D197" s="14">
        <v>245.51</v>
      </c>
      <c r="E197" s="8">
        <v>108.84</v>
      </c>
      <c r="F197" s="15">
        <f t="shared" si="49"/>
        <v>268.55410199808904</v>
      </c>
      <c r="G197" s="8">
        <v>0.91</v>
      </c>
      <c r="H197" s="8">
        <v>437.59</v>
      </c>
      <c r="I197" s="75">
        <f>'Datos y Cálculos'!R197</f>
        <v>48.84</v>
      </c>
      <c r="J197" s="47">
        <f>'Datos y Cálculos'!S197</f>
        <v>250.3208055675756</v>
      </c>
      <c r="K197" s="6">
        <f>'Datos y Cálculos'!T197</f>
        <v>0.9807814394146438</v>
      </c>
      <c r="L197" s="73">
        <f t="shared" si="45"/>
        <v>337.06474582733682</v>
      </c>
      <c r="M197" s="75">
        <f t="shared" si="46"/>
        <v>314.17996625696469</v>
      </c>
      <c r="O197" s="15">
        <f t="shared" si="50"/>
        <v>338.6174500447803</v>
      </c>
      <c r="P197" s="47">
        <f t="shared" si="51"/>
        <v>314.17996625696469</v>
      </c>
      <c r="Q197" s="106">
        <f t="shared" ref="Q197:Q260" si="52">(1-P197/O197)</f>
        <v>7.2168412421107941E-2</v>
      </c>
      <c r="S197" s="6">
        <f t="shared" si="47"/>
        <v>0.23386799122048513</v>
      </c>
      <c r="T197" s="73">
        <f t="shared" si="47"/>
        <v>0.21699010957798909</v>
      </c>
      <c r="U197" s="110">
        <f t="shared" ref="U197:U260" si="53">(1-T197/S197)</f>
        <v>7.2168412421108052E-2</v>
      </c>
      <c r="Y197" s="115">
        <f t="shared" ref="Y197:Y260" si="54">($AC$3)*(((D197)^2+(E197)^2)/(460)^2)</f>
        <v>5.5897420296786397E-2</v>
      </c>
      <c r="Z197" s="157">
        <f t="shared" ref="Z197:Z260" si="55">(Y197)*(1-(((G197)^2/(K197)^2)))</f>
        <v>7.7769267602226617E-3</v>
      </c>
      <c r="AA197" s="158"/>
      <c r="AE197" s="117">
        <f t="shared" si="42"/>
        <v>0.42627635237791911</v>
      </c>
      <c r="AF197" s="85">
        <f>IF(J197&gt;0,J197/630,Tabla13[[#This Row],[Cargabilidad Antes]]-0.02)</f>
        <v>0.39733461201202475</v>
      </c>
      <c r="AG197" s="119">
        <f t="shared" ref="AG197:AG260" si="56">AE197-AF197</f>
        <v>2.8941740365894364E-2</v>
      </c>
      <c r="AJ197" s="15">
        <f t="shared" si="48"/>
        <v>28.062547475289243</v>
      </c>
      <c r="AK197" s="47">
        <f t="shared" si="48"/>
        <v>27.636459700780648</v>
      </c>
      <c r="AL197" s="15">
        <f t="shared" si="44"/>
        <v>0.42608777450859492</v>
      </c>
      <c r="AM197" s="84">
        <f t="shared" si="43"/>
        <v>1.5183503026009681E-2</v>
      </c>
    </row>
    <row r="198" spans="2:39" x14ac:dyDescent="0.25">
      <c r="B198" s="16" t="s">
        <v>213</v>
      </c>
      <c r="C198" s="8">
        <v>330.2</v>
      </c>
      <c r="D198" s="14">
        <v>212.43</v>
      </c>
      <c r="E198" s="8">
        <v>108.47</v>
      </c>
      <c r="F198" s="15">
        <f t="shared" si="49"/>
        <v>238.52095463501735</v>
      </c>
      <c r="G198" s="8">
        <v>0.88</v>
      </c>
      <c r="H198" s="8">
        <v>438.96</v>
      </c>
      <c r="I198" s="75">
        <f>'Datos y Cálculos'!R198</f>
        <v>48.47</v>
      </c>
      <c r="J198" s="47">
        <f>'Datos y Cálculos'!S198</f>
        <v>217.88952659547454</v>
      </c>
      <c r="K198" s="6">
        <f>'Datos y Cálculos'!T198</f>
        <v>0.9749436024724103</v>
      </c>
      <c r="L198" s="73">
        <f t="shared" si="45"/>
        <v>299.36986383889956</v>
      </c>
      <c r="M198" s="75">
        <f t="shared" si="46"/>
        <v>273.47516702934206</v>
      </c>
      <c r="O198" s="15">
        <f t="shared" si="50"/>
        <v>302.98052787537603</v>
      </c>
      <c r="P198" s="47">
        <f t="shared" si="51"/>
        <v>273.47516702934206</v>
      </c>
      <c r="Q198" s="106">
        <f t="shared" si="52"/>
        <v>9.7383686842641981E-2</v>
      </c>
      <c r="S198" s="6">
        <f t="shared" si="47"/>
        <v>0.20925515629441391</v>
      </c>
      <c r="T198" s="73">
        <f t="shared" si="47"/>
        <v>0.18887711768363061</v>
      </c>
      <c r="U198" s="110">
        <f t="shared" si="53"/>
        <v>9.7383686842641981E-2</v>
      </c>
      <c r="Y198" s="115">
        <f t="shared" si="54"/>
        <v>4.4094179164461247E-2</v>
      </c>
      <c r="Z198" s="157">
        <f t="shared" si="55"/>
        <v>8.1699366864231102E-3</v>
      </c>
      <c r="AA198" s="158"/>
      <c r="AE198" s="117">
        <f t="shared" ref="AE198:AE261" si="57">F198/630</f>
        <v>0.37860468989685292</v>
      </c>
      <c r="AF198" s="85">
        <f>IF(J198&gt;0,J198/630,Tabla13[[#This Row],[Cargabilidad Antes]]-0.02)</f>
        <v>0.34585639142138813</v>
      </c>
      <c r="AG198" s="119">
        <f t="shared" si="56"/>
        <v>3.2748298475464788E-2</v>
      </c>
      <c r="AJ198" s="15">
        <f t="shared" si="48"/>
        <v>27.451848297853672</v>
      </c>
      <c r="AK198" s="47">
        <f t="shared" si="48"/>
        <v>26.997560549725602</v>
      </c>
      <c r="AL198" s="15">
        <f t="shared" si="44"/>
        <v>0.45428774812807049</v>
      </c>
      <c r="AM198" s="84">
        <f t="shared" ref="AM198:AM261" si="58">(1-AK198/AJ198)</f>
        <v>1.6548530474124412E-2</v>
      </c>
    </row>
    <row r="199" spans="2:39" x14ac:dyDescent="0.25">
      <c r="B199" s="16" t="s">
        <v>214</v>
      </c>
      <c r="C199" s="8">
        <v>430.34</v>
      </c>
      <c r="D199" s="14">
        <v>228.74</v>
      </c>
      <c r="E199" s="8">
        <v>109.22</v>
      </c>
      <c r="F199" s="15">
        <f t="shared" si="49"/>
        <v>253.47780178942693</v>
      </c>
      <c r="G199" s="8">
        <v>0.9</v>
      </c>
      <c r="H199" s="8">
        <v>437.23</v>
      </c>
      <c r="I199" s="75">
        <f>'Datos y Cálculos'!R199</f>
        <v>49.22</v>
      </c>
      <c r="J199" s="47">
        <f>'Datos y Cálculos'!S199</f>
        <v>233.975631209748</v>
      </c>
      <c r="K199" s="6">
        <f>'Datos y Cálculos'!T199</f>
        <v>0.97762317732544335</v>
      </c>
      <c r="L199" s="73">
        <f t="shared" si="45"/>
        <v>318.14234151460926</v>
      </c>
      <c r="M199" s="75">
        <f t="shared" si="46"/>
        <v>293.66498622339265</v>
      </c>
      <c r="O199" s="15">
        <f t="shared" si="50"/>
        <v>318.99299655660627</v>
      </c>
      <c r="P199" s="47">
        <f t="shared" si="51"/>
        <v>293.66498622339265</v>
      </c>
      <c r="Q199" s="106">
        <f t="shared" si="52"/>
        <v>7.9399894689283879E-2</v>
      </c>
      <c r="S199" s="6">
        <f t="shared" si="47"/>
        <v>0.22031425524062892</v>
      </c>
      <c r="T199" s="73">
        <f t="shared" si="47"/>
        <v>0.20282132657597499</v>
      </c>
      <c r="U199" s="110">
        <f t="shared" si="53"/>
        <v>7.9399894689283879E-2</v>
      </c>
      <c r="Y199" s="115">
        <f t="shared" si="54"/>
        <v>4.9797558336483937E-2</v>
      </c>
      <c r="Z199" s="157">
        <f t="shared" si="55"/>
        <v>7.5939008733074305E-3</v>
      </c>
      <c r="AA199" s="158"/>
      <c r="AE199" s="117">
        <f t="shared" si="57"/>
        <v>0.40234571712607448</v>
      </c>
      <c r="AF199" s="85">
        <f>IF(J199&gt;0,J199/630,Tabla13[[#This Row],[Cargabilidad Antes]]-0.02)</f>
        <v>0.37138989080912382</v>
      </c>
      <c r="AG199" s="119">
        <f t="shared" si="56"/>
        <v>3.0955826316950652E-2</v>
      </c>
      <c r="AJ199" s="15">
        <f t="shared" si="48"/>
        <v>27.717856085794953</v>
      </c>
      <c r="AK199" s="47">
        <f t="shared" si="48"/>
        <v>27.303395409550891</v>
      </c>
      <c r="AL199" s="15">
        <f t="shared" ref="AL199:AL262" si="59">AJ199-AK199</f>
        <v>0.41446067624406169</v>
      </c>
      <c r="AM199" s="84">
        <f t="shared" si="58"/>
        <v>1.4952840326509453E-2</v>
      </c>
    </row>
    <row r="200" spans="2:39" x14ac:dyDescent="0.25">
      <c r="B200" s="16" t="s">
        <v>215</v>
      </c>
      <c r="C200" s="8">
        <v>265</v>
      </c>
      <c r="D200" s="14">
        <v>239.57</v>
      </c>
      <c r="E200" s="8">
        <v>109.81</v>
      </c>
      <c r="F200" s="15">
        <f t="shared" si="49"/>
        <v>263.53751345871046</v>
      </c>
      <c r="G200" s="8">
        <v>0.9</v>
      </c>
      <c r="H200" s="8">
        <v>438.64</v>
      </c>
      <c r="I200" s="75">
        <f>'Datos y Cálculos'!R200</f>
        <v>49.81</v>
      </c>
      <c r="J200" s="47">
        <f>'Datos y Cálculos'!S200</f>
        <v>244.69332030114757</v>
      </c>
      <c r="K200" s="6">
        <f>'Datos y Cálculos'!T200</f>
        <v>0.97906227969426285</v>
      </c>
      <c r="L200" s="73">
        <f t="shared" si="45"/>
        <v>330.76837899337198</v>
      </c>
      <c r="M200" s="75">
        <f t="shared" si="46"/>
        <v>307.11685727124103</v>
      </c>
      <c r="O200" s="15">
        <f t="shared" si="50"/>
        <v>334.09614490279864</v>
      </c>
      <c r="P200" s="47">
        <f t="shared" si="51"/>
        <v>307.11685727124103</v>
      </c>
      <c r="Q200" s="106">
        <f t="shared" si="52"/>
        <v>8.0753064778424588E-2</v>
      </c>
      <c r="S200" s="6">
        <f t="shared" si="47"/>
        <v>0.23074532713122967</v>
      </c>
      <c r="T200" s="73">
        <f t="shared" si="47"/>
        <v>0.21211193478208271</v>
      </c>
      <c r="U200" s="110">
        <f t="shared" si="53"/>
        <v>8.0753064778424588E-2</v>
      </c>
      <c r="Y200" s="115">
        <f t="shared" si="54"/>
        <v>5.3828598506616254E-2</v>
      </c>
      <c r="Z200" s="157">
        <f t="shared" si="55"/>
        <v>8.3426292198223104E-3</v>
      </c>
      <c r="AA200" s="158"/>
      <c r="AE200" s="117">
        <f t="shared" si="57"/>
        <v>0.41831351342652456</v>
      </c>
      <c r="AF200" s="85">
        <f>IF(J200&gt;0,J200/630,Tabla13[[#This Row],[Cargabilidad Antes]]-0.02)</f>
        <v>0.38840209571610723</v>
      </c>
      <c r="AG200" s="119">
        <f t="shared" si="56"/>
        <v>2.9911417710417332E-2</v>
      </c>
      <c r="AJ200" s="15">
        <f t="shared" si="48"/>
        <v>27.98130966984273</v>
      </c>
      <c r="AK200" s="47">
        <f t="shared" si="48"/>
        <v>27.519251175752238</v>
      </c>
      <c r="AL200" s="15">
        <f t="shared" si="59"/>
        <v>0.46205849409049193</v>
      </c>
      <c r="AM200" s="84">
        <f t="shared" si="58"/>
        <v>1.6513111771479405E-2</v>
      </c>
    </row>
    <row r="201" spans="2:39" x14ac:dyDescent="0.25">
      <c r="B201" s="16" t="s">
        <v>216</v>
      </c>
      <c r="C201" s="8">
        <v>359.66</v>
      </c>
      <c r="D201" s="14">
        <v>220.67</v>
      </c>
      <c r="E201" s="8">
        <v>110.19</v>
      </c>
      <c r="F201" s="15">
        <f t="shared" si="49"/>
        <v>246.65174842275087</v>
      </c>
      <c r="G201" s="8">
        <v>0.89</v>
      </c>
      <c r="H201" s="8">
        <v>437.76</v>
      </c>
      <c r="I201" s="75">
        <f>'Datos y Cálculos'!R201</f>
        <v>50.19</v>
      </c>
      <c r="J201" s="47">
        <f>'Datos y Cálculos'!S201</f>
        <v>226.30573346691858</v>
      </c>
      <c r="K201" s="6">
        <f>'Datos y Cálculos'!T201</f>
        <v>0.97509681535424986</v>
      </c>
      <c r="L201" s="73">
        <f t="shared" ref="L201:L264" si="60">(F201)/(SQRT(3)*0.46)</f>
        <v>309.57489858253712</v>
      </c>
      <c r="M201" s="75">
        <f t="shared" ref="M201:M264" si="61">(J201)/(SQRT(3)*0.46)</f>
        <v>284.03842638321987</v>
      </c>
      <c r="O201" s="15">
        <f t="shared" si="50"/>
        <v>311.19658989270818</v>
      </c>
      <c r="P201" s="47">
        <f t="shared" si="51"/>
        <v>284.03842638321987</v>
      </c>
      <c r="Q201" s="106">
        <f t="shared" si="52"/>
        <v>8.7270119247938038E-2</v>
      </c>
      <c r="S201" s="6">
        <f t="shared" si="47"/>
        <v>0.21492962439841237</v>
      </c>
      <c r="T201" s="73">
        <f t="shared" si="47"/>
        <v>0.19617269044724839</v>
      </c>
      <c r="U201" s="110">
        <f t="shared" si="53"/>
        <v>8.7270119247938038E-2</v>
      </c>
      <c r="Y201" s="115">
        <f t="shared" si="54"/>
        <v>4.7151615973534962E-2</v>
      </c>
      <c r="Z201" s="157">
        <f t="shared" si="55"/>
        <v>7.8707441145193235E-3</v>
      </c>
      <c r="AA201" s="158"/>
      <c r="AE201" s="117">
        <f t="shared" si="57"/>
        <v>0.39151071178214425</v>
      </c>
      <c r="AF201" s="85">
        <f>IF(J201&gt;0,J201/630,Tabla13[[#This Row],[Cargabilidad Antes]]-0.02)</f>
        <v>0.35921544994748983</v>
      </c>
      <c r="AG201" s="119">
        <f t="shared" si="56"/>
        <v>3.2295261834654421E-2</v>
      </c>
      <c r="AJ201" s="15">
        <f t="shared" si="48"/>
        <v>27.58662707160391</v>
      </c>
      <c r="AK201" s="47">
        <f t="shared" si="48"/>
        <v>27.154856508073074</v>
      </c>
      <c r="AL201" s="15">
        <f t="shared" si="59"/>
        <v>0.43177056353083643</v>
      </c>
      <c r="AM201" s="84">
        <f t="shared" si="58"/>
        <v>1.5651444535431325E-2</v>
      </c>
    </row>
    <row r="202" spans="2:39" x14ac:dyDescent="0.25">
      <c r="B202" s="16" t="s">
        <v>217</v>
      </c>
      <c r="C202" s="8">
        <v>254.26</v>
      </c>
      <c r="D202" s="14">
        <v>243.97</v>
      </c>
      <c r="E202" s="8">
        <v>112.36</v>
      </c>
      <c r="F202" s="15">
        <f t="shared" si="49"/>
        <v>268.60031738626071</v>
      </c>
      <c r="G202" s="8">
        <v>0.9</v>
      </c>
      <c r="H202" s="8">
        <v>440.19</v>
      </c>
      <c r="I202" s="75">
        <f>'Datos y Cálculos'!R202</f>
        <v>52.36</v>
      </c>
      <c r="J202" s="47">
        <f>'Datos y Cálculos'!S202</f>
        <v>249.5254105296693</v>
      </c>
      <c r="K202" s="6">
        <f>'Datos y Cálculos'!T202</f>
        <v>0.97773609301803455</v>
      </c>
      <c r="L202" s="73">
        <f t="shared" si="60"/>
        <v>337.12275118994904</v>
      </c>
      <c r="M202" s="75">
        <f t="shared" si="61"/>
        <v>313.18165856294883</v>
      </c>
      <c r="O202" s="15">
        <f t="shared" si="50"/>
        <v>340.23223472027291</v>
      </c>
      <c r="P202" s="47">
        <f t="shared" si="51"/>
        <v>313.18165856294883</v>
      </c>
      <c r="Q202" s="106">
        <f t="shared" si="52"/>
        <v>7.9506211924816994E-2</v>
      </c>
      <c r="S202" s="6">
        <f t="shared" si="47"/>
        <v>0.2349832510757027</v>
      </c>
      <c r="T202" s="73">
        <f t="shared" si="47"/>
        <v>0.21630062291689539</v>
      </c>
      <c r="U202" s="110">
        <f t="shared" si="53"/>
        <v>7.9506211924816994E-2</v>
      </c>
      <c r="Y202" s="115">
        <f t="shared" si="54"/>
        <v>5.59166606899811E-2</v>
      </c>
      <c r="Z202" s="157">
        <f t="shared" si="55"/>
        <v>8.537981244343221E-3</v>
      </c>
      <c r="AA202" s="158"/>
      <c r="AE202" s="117">
        <f t="shared" si="57"/>
        <v>0.42634971013692174</v>
      </c>
      <c r="AF202" s="85">
        <f>IF(J202&gt;0,J202/630,Tabla13[[#This Row],[Cargabilidad Antes]]-0.02)</f>
        <v>0.3960720802058243</v>
      </c>
      <c r="AG202" s="119">
        <f t="shared" si="56"/>
        <v>3.0277629931097449E-2</v>
      </c>
      <c r="AJ202" s="15">
        <f t="shared" si="48"/>
        <v>28.091826216419626</v>
      </c>
      <c r="AK202" s="47">
        <f t="shared" si="48"/>
        <v>27.619731604173062</v>
      </c>
      <c r="AL202" s="15">
        <f t="shared" si="59"/>
        <v>0.47209461224656479</v>
      </c>
      <c r="AM202" s="84">
        <f t="shared" si="58"/>
        <v>1.6805408399209965E-2</v>
      </c>
    </row>
    <row r="203" spans="2:39" x14ac:dyDescent="0.25">
      <c r="B203" s="16" t="s">
        <v>218</v>
      </c>
      <c r="C203" s="8">
        <v>267.52</v>
      </c>
      <c r="D203" s="14">
        <v>227.36</v>
      </c>
      <c r="E203" s="8">
        <v>112.31</v>
      </c>
      <c r="F203" s="15">
        <f t="shared" si="49"/>
        <v>253.58648564148686</v>
      </c>
      <c r="G203" s="8">
        <v>0.89</v>
      </c>
      <c r="H203" s="8">
        <v>441.19</v>
      </c>
      <c r="I203" s="75">
        <f>'Datos y Cálculos'!R203</f>
        <v>52.31</v>
      </c>
      <c r="J203" s="47">
        <f>'Datos y Cálculos'!S203</f>
        <v>233.30003364766154</v>
      </c>
      <c r="K203" s="6">
        <f>'Datos y Cálculos'!T203</f>
        <v>0.97453907933578621</v>
      </c>
      <c r="L203" s="73">
        <f t="shared" si="60"/>
        <v>318.27875162600787</v>
      </c>
      <c r="M203" s="75">
        <f t="shared" si="61"/>
        <v>292.81703745310034</v>
      </c>
      <c r="O203" s="15">
        <f t="shared" si="50"/>
        <v>320.63106302626608</v>
      </c>
      <c r="P203" s="47">
        <f t="shared" si="51"/>
        <v>292.81703745310034</v>
      </c>
      <c r="Q203" s="106">
        <f t="shared" si="52"/>
        <v>8.6747757097032197E-2</v>
      </c>
      <c r="S203" s="6">
        <f t="shared" si="47"/>
        <v>0.22144559479414072</v>
      </c>
      <c r="T203" s="73">
        <f t="shared" si="47"/>
        <v>0.20223568612673082</v>
      </c>
      <c r="U203" s="110">
        <f t="shared" si="53"/>
        <v>8.6747757097032085E-2</v>
      </c>
      <c r="Y203" s="115">
        <f t="shared" si="54"/>
        <v>4.9840270958412106E-2</v>
      </c>
      <c r="Z203" s="157">
        <f t="shared" si="55"/>
        <v>8.2720067581617159E-3</v>
      </c>
      <c r="AA203" s="158"/>
      <c r="AE203" s="117">
        <f t="shared" si="57"/>
        <v>0.40251823117696328</v>
      </c>
      <c r="AF203" s="85">
        <f>IF(J203&gt;0,J203/630,Tabla13[[#This Row],[Cargabilidad Antes]]-0.02)</f>
        <v>0.37031751372644689</v>
      </c>
      <c r="AG203" s="119">
        <f t="shared" si="56"/>
        <v>3.2200717450516392E-2</v>
      </c>
      <c r="AJ203" s="15">
        <f t="shared" si="48"/>
        <v>27.745840773967771</v>
      </c>
      <c r="AK203" s="47">
        <f t="shared" si="48"/>
        <v>27.290112644840022</v>
      </c>
      <c r="AL203" s="15">
        <f t="shared" si="59"/>
        <v>0.45572812912774907</v>
      </c>
      <c r="AM203" s="84">
        <f t="shared" si="58"/>
        <v>1.6425097110603026E-2</v>
      </c>
    </row>
    <row r="204" spans="2:39" x14ac:dyDescent="0.25">
      <c r="B204" s="16" t="s">
        <v>219</v>
      </c>
      <c r="C204" s="8">
        <v>355.34</v>
      </c>
      <c r="D204" s="14">
        <v>244.36</v>
      </c>
      <c r="E204" s="8">
        <v>110.96</v>
      </c>
      <c r="F204" s="15">
        <f t="shared" si="49"/>
        <v>268.372746753466</v>
      </c>
      <c r="G204" s="8">
        <v>0.91</v>
      </c>
      <c r="H204" s="8">
        <v>439.97</v>
      </c>
      <c r="I204" s="75">
        <f>'Datos y Cálculos'!R204</f>
        <v>50.959999999999994</v>
      </c>
      <c r="J204" s="47">
        <f>'Datos y Cálculos'!S204</f>
        <v>249.61716928128163</v>
      </c>
      <c r="K204" s="6">
        <f>'Datos y Cálculos'!T204</f>
        <v>0.97893907179374517</v>
      </c>
      <c r="L204" s="73">
        <f t="shared" si="60"/>
        <v>336.83712517668016</v>
      </c>
      <c r="M204" s="75">
        <f t="shared" si="61"/>
        <v>313.29682582369639</v>
      </c>
      <c r="O204" s="15">
        <f t="shared" si="50"/>
        <v>337.03132293162201</v>
      </c>
      <c r="P204" s="47">
        <f t="shared" si="51"/>
        <v>313.29682582369639</v>
      </c>
      <c r="Q204" s="106">
        <f t="shared" si="52"/>
        <v>7.0422229309353934E-2</v>
      </c>
      <c r="S204" s="6">
        <f t="shared" si="47"/>
        <v>0.23277252386720604</v>
      </c>
      <c r="T204" s="73">
        <f t="shared" si="47"/>
        <v>0.21638016381451255</v>
      </c>
      <c r="U204" s="110">
        <f t="shared" si="53"/>
        <v>7.0422229309354045E-2</v>
      </c>
      <c r="Y204" s="115">
        <f t="shared" si="54"/>
        <v>5.5821950457466928E-2</v>
      </c>
      <c r="Z204" s="157">
        <f t="shared" si="55"/>
        <v>7.5853751292755045E-3</v>
      </c>
      <c r="AA204" s="158"/>
      <c r="AE204" s="117">
        <f t="shared" si="57"/>
        <v>0.42598848691026348</v>
      </c>
      <c r="AF204" s="85">
        <f>IF(J204&gt;0,J204/630,Tabla13[[#This Row],[Cargabilidad Antes]]-0.02)</f>
        <v>0.39621772901790736</v>
      </c>
      <c r="AG204" s="119">
        <f t="shared" si="56"/>
        <v>2.9770757892356114E-2</v>
      </c>
      <c r="AJ204" s="15">
        <f t="shared" si="48"/>
        <v>28.033923948638868</v>
      </c>
      <c r="AK204" s="47">
        <f t="shared" si="48"/>
        <v>27.621658682457362</v>
      </c>
      <c r="AL204" s="15">
        <f t="shared" si="59"/>
        <v>0.41226526618150672</v>
      </c>
      <c r="AM204" s="84">
        <f t="shared" si="58"/>
        <v>1.4705942234016889E-2</v>
      </c>
    </row>
    <row r="205" spans="2:39" x14ac:dyDescent="0.25">
      <c r="B205" s="16" t="s">
        <v>220</v>
      </c>
      <c r="C205" s="8">
        <v>263.83999999999997</v>
      </c>
      <c r="D205" s="14">
        <v>229.03</v>
      </c>
      <c r="E205" s="8">
        <v>115.02</v>
      </c>
      <c r="F205" s="15">
        <f t="shared" si="49"/>
        <v>256.28956533577406</v>
      </c>
      <c r="G205" s="8">
        <v>0.89</v>
      </c>
      <c r="H205" s="8">
        <v>442.39</v>
      </c>
      <c r="I205" s="75">
        <f>'Datos y Cálculos'!R205</f>
        <v>55.019999999999996</v>
      </c>
      <c r="J205" s="47">
        <f>'Datos y Cálculos'!S205</f>
        <v>235.54604921331199</v>
      </c>
      <c r="K205" s="6">
        <f>'Datos y Cálculos'!T205</f>
        <v>0.97233641050200337</v>
      </c>
      <c r="L205" s="73">
        <f t="shared" si="60"/>
        <v>321.67141203717682</v>
      </c>
      <c r="M205" s="75">
        <f t="shared" si="61"/>
        <v>295.63603243447506</v>
      </c>
      <c r="O205" s="15">
        <f t="shared" si="50"/>
        <v>322.98615572178795</v>
      </c>
      <c r="P205" s="47">
        <f t="shared" si="51"/>
        <v>295.636032434475</v>
      </c>
      <c r="Q205" s="106">
        <f t="shared" si="52"/>
        <v>8.4678933764800957E-2</v>
      </c>
      <c r="S205" s="6">
        <f t="shared" si="47"/>
        <v>0.22307215242655717</v>
      </c>
      <c r="T205" s="73">
        <f t="shared" si="47"/>
        <v>0.20418264040645717</v>
      </c>
      <c r="U205" s="110">
        <f t="shared" si="53"/>
        <v>8.4678933764800846E-2</v>
      </c>
      <c r="Y205" s="115">
        <f t="shared" si="54"/>
        <v>5.0908468682419661E-2</v>
      </c>
      <c r="Z205" s="157">
        <f t="shared" si="55"/>
        <v>8.2567094095616338E-3</v>
      </c>
      <c r="AA205" s="158"/>
      <c r="AE205" s="117">
        <f t="shared" si="57"/>
        <v>0.40680883386630801</v>
      </c>
      <c r="AF205" s="85">
        <f>IF(J205&gt;0,J205/630,Tabla13[[#This Row],[Cargabilidad Antes]]-0.02)</f>
        <v>0.37388261779890791</v>
      </c>
      <c r="AG205" s="119">
        <f t="shared" si="56"/>
        <v>3.2926216067400094E-2</v>
      </c>
      <c r="AJ205" s="15">
        <f t="shared" si="48"/>
        <v>27.786326303096661</v>
      </c>
      <c r="AK205" s="47">
        <f t="shared" si="48"/>
        <v>27.334419435726442</v>
      </c>
      <c r="AL205" s="15">
        <f t="shared" si="59"/>
        <v>0.45190686737021935</v>
      </c>
      <c r="AM205" s="84">
        <f t="shared" si="58"/>
        <v>1.6263642139690004E-2</v>
      </c>
    </row>
    <row r="206" spans="2:39" x14ac:dyDescent="0.25">
      <c r="B206" s="16" t="s">
        <v>221</v>
      </c>
      <c r="C206" s="8">
        <v>316.38</v>
      </c>
      <c r="D206" s="14">
        <v>257.25</v>
      </c>
      <c r="E206" s="8">
        <v>116.4</v>
      </c>
      <c r="F206" s="15">
        <f t="shared" si="49"/>
        <v>282.35885412007184</v>
      </c>
      <c r="G206" s="8">
        <v>0.91</v>
      </c>
      <c r="H206" s="8">
        <v>443.2</v>
      </c>
      <c r="I206" s="75">
        <f>'Datos y Cálculos'!R206</f>
        <v>56.400000000000006</v>
      </c>
      <c r="J206" s="47">
        <f>'Datos y Cálculos'!S206</f>
        <v>263.36006246202174</v>
      </c>
      <c r="K206" s="6">
        <f>'Datos y Cálculos'!T206</f>
        <v>0.97679958606896644</v>
      </c>
      <c r="L206" s="73">
        <f t="shared" si="60"/>
        <v>354.39121833542993</v>
      </c>
      <c r="M206" s="75">
        <f t="shared" si="61"/>
        <v>330.54565860053242</v>
      </c>
      <c r="O206" s="15">
        <f t="shared" si="50"/>
        <v>354.80973900867474</v>
      </c>
      <c r="P206" s="47">
        <f t="shared" si="51"/>
        <v>330.54565860053242</v>
      </c>
      <c r="Q206" s="106">
        <f t="shared" si="52"/>
        <v>6.838617360373267E-2</v>
      </c>
      <c r="S206" s="6">
        <f t="shared" si="47"/>
        <v>0.24505128402700418</v>
      </c>
      <c r="T206" s="73">
        <f t="shared" si="47"/>
        <v>0.2282931643757159</v>
      </c>
      <c r="U206" s="110">
        <f t="shared" si="53"/>
        <v>6.8386173603732558E-2</v>
      </c>
      <c r="Y206" s="115">
        <f t="shared" si="54"/>
        <v>6.1791822731569003E-2</v>
      </c>
      <c r="Z206" s="157">
        <f t="shared" si="55"/>
        <v>8.1624327474580597E-3</v>
      </c>
      <c r="AA206" s="158"/>
      <c r="AE206" s="117">
        <f t="shared" si="57"/>
        <v>0.44818865733344737</v>
      </c>
      <c r="AF206" s="85">
        <f>IF(J206&gt;0,J206/630,Tabla13[[#This Row],[Cargabilidad Antes]]-0.02)</f>
        <v>0.41803184517781228</v>
      </c>
      <c r="AG206" s="119">
        <f t="shared" si="56"/>
        <v>3.0156812155635093E-2</v>
      </c>
      <c r="AJ206" s="15">
        <f t="shared" si="48"/>
        <v>28.362445269642198</v>
      </c>
      <c r="AK206" s="47">
        <f t="shared" si="48"/>
        <v>27.91828078043963</v>
      </c>
      <c r="AL206" s="15">
        <f t="shared" si="59"/>
        <v>0.44416448920256713</v>
      </c>
      <c r="AM206" s="84">
        <f t="shared" si="58"/>
        <v>1.5660303086701077E-2</v>
      </c>
    </row>
    <row r="207" spans="2:39" x14ac:dyDescent="0.25">
      <c r="B207" s="16" t="s">
        <v>222</v>
      </c>
      <c r="C207" s="8">
        <v>321.72000000000003</v>
      </c>
      <c r="D207" s="14">
        <v>247.05</v>
      </c>
      <c r="E207" s="8">
        <v>118.29</v>
      </c>
      <c r="F207" s="15">
        <f t="shared" si="49"/>
        <v>273.9091575687093</v>
      </c>
      <c r="G207" s="8">
        <v>0.9</v>
      </c>
      <c r="H207" s="8">
        <v>442.76</v>
      </c>
      <c r="I207" s="75">
        <f>'Datos y Cálculos'!R207</f>
        <v>58.290000000000006</v>
      </c>
      <c r="J207" s="47">
        <f>'Datos y Cálculos'!S207</f>
        <v>253.83346233308171</v>
      </c>
      <c r="K207" s="6">
        <f>'Datos y Cálculos'!T207</f>
        <v>0.9732759334772797</v>
      </c>
      <c r="L207" s="73">
        <f t="shared" si="60"/>
        <v>343.78592577347382</v>
      </c>
      <c r="M207" s="75">
        <f t="shared" si="61"/>
        <v>318.58873436378144</v>
      </c>
      <c r="O207" s="15">
        <f t="shared" si="50"/>
        <v>344.52749759250497</v>
      </c>
      <c r="P207" s="47">
        <f t="shared" si="51"/>
        <v>318.58873436378144</v>
      </c>
      <c r="Q207" s="106">
        <f t="shared" si="52"/>
        <v>7.5287933212817126E-2</v>
      </c>
      <c r="S207" s="6">
        <f t="shared" si="47"/>
        <v>0.23794979783683387</v>
      </c>
      <c r="T207" s="73">
        <f t="shared" si="47"/>
        <v>0.22003504934929097</v>
      </c>
      <c r="U207" s="110">
        <f t="shared" si="53"/>
        <v>7.5287933212817237E-2</v>
      </c>
      <c r="Y207" s="115">
        <f t="shared" si="54"/>
        <v>5.8148871277882812E-2</v>
      </c>
      <c r="Z207" s="157">
        <f t="shared" si="55"/>
        <v>8.4262130038391947E-3</v>
      </c>
      <c r="AA207" s="158"/>
      <c r="AE207" s="117">
        <f t="shared" si="57"/>
        <v>0.43477644058525289</v>
      </c>
      <c r="AF207" s="85">
        <f>IF(J207&gt;0,J207/630,Tabla13[[#This Row],[Cargabilidad Antes]]-0.02)</f>
        <v>0.40291025767155825</v>
      </c>
      <c r="AG207" s="119">
        <f t="shared" si="56"/>
        <v>3.1866182913694641E-2</v>
      </c>
      <c r="AJ207" s="15">
        <f t="shared" si="48"/>
        <v>28.170384524501962</v>
      </c>
      <c r="AK207" s="47">
        <f t="shared" si="48"/>
        <v>27.710971732465708</v>
      </c>
      <c r="AL207" s="15">
        <f t="shared" si="59"/>
        <v>0.45941279203625385</v>
      </c>
      <c r="AM207" s="84">
        <f t="shared" si="58"/>
        <v>1.6308360705430403E-2</v>
      </c>
    </row>
    <row r="208" spans="2:39" x14ac:dyDescent="0.25">
      <c r="B208" s="16" t="s">
        <v>223</v>
      </c>
      <c r="C208" s="8">
        <v>347.2</v>
      </c>
      <c r="D208" s="14">
        <v>253.01</v>
      </c>
      <c r="E208" s="8">
        <v>116.81</v>
      </c>
      <c r="F208" s="15">
        <f t="shared" si="49"/>
        <v>278.67299151514487</v>
      </c>
      <c r="G208" s="8">
        <v>0.9</v>
      </c>
      <c r="H208" s="8">
        <v>444.58</v>
      </c>
      <c r="I208" s="75">
        <f>'Datos y Cálculos'!R208</f>
        <v>56.81</v>
      </c>
      <c r="J208" s="47">
        <f>'Datos y Cálculos'!S208</f>
        <v>259.30953742583398</v>
      </c>
      <c r="K208" s="6">
        <f>'Datos y Cálculos'!T208</f>
        <v>0.9757064954557032</v>
      </c>
      <c r="L208" s="73">
        <f t="shared" si="60"/>
        <v>349.76505797205914</v>
      </c>
      <c r="M208" s="75">
        <f t="shared" si="61"/>
        <v>325.46180703531002</v>
      </c>
      <c r="O208" s="15">
        <f t="shared" si="50"/>
        <v>352.83911016344734</v>
      </c>
      <c r="P208" s="47">
        <f t="shared" si="51"/>
        <v>325.46180703531002</v>
      </c>
      <c r="Q208" s="106">
        <f t="shared" si="52"/>
        <v>7.7591464039956315E-2</v>
      </c>
      <c r="S208" s="6">
        <f t="shared" si="47"/>
        <v>0.24369025845252917</v>
      </c>
      <c r="T208" s="73">
        <f t="shared" si="47"/>
        <v>0.22478197452692206</v>
      </c>
      <c r="U208" s="110">
        <f t="shared" si="53"/>
        <v>7.7591464039956426E-2</v>
      </c>
      <c r="Y208" s="115">
        <f t="shared" si="54"/>
        <v>6.0189113122873339E-2</v>
      </c>
      <c r="Z208" s="157">
        <f t="shared" si="55"/>
        <v>8.9779581521096698E-3</v>
      </c>
      <c r="AA208" s="158"/>
      <c r="AE208" s="117">
        <f t="shared" si="57"/>
        <v>0.44233808177007122</v>
      </c>
      <c r="AF208" s="85">
        <f>IF(J208&gt;0,J208/630,Tabla13[[#This Row],[Cargabilidad Antes]]-0.02)</f>
        <v>0.41160244035846666</v>
      </c>
      <c r="AG208" s="119">
        <f t="shared" si="56"/>
        <v>3.0735641411604564E-2</v>
      </c>
      <c r="AJ208" s="15">
        <f t="shared" si="48"/>
        <v>28.325198655473645</v>
      </c>
      <c r="AK208" s="47">
        <f t="shared" si="48"/>
        <v>27.829203735007727</v>
      </c>
      <c r="AL208" s="15">
        <f t="shared" si="59"/>
        <v>0.4959949204659182</v>
      </c>
      <c r="AM208" s="84">
        <f t="shared" si="58"/>
        <v>1.7510730515920669E-2</v>
      </c>
    </row>
    <row r="209" spans="2:39" x14ac:dyDescent="0.25">
      <c r="B209" s="16" t="s">
        <v>224</v>
      </c>
      <c r="C209" s="8">
        <v>299.27999999999997</v>
      </c>
      <c r="D209" s="14">
        <v>237.27</v>
      </c>
      <c r="E209" s="8">
        <v>118.45</v>
      </c>
      <c r="F209" s="15">
        <f t="shared" si="49"/>
        <v>265.19324161825847</v>
      </c>
      <c r="G209" s="8">
        <v>0.89</v>
      </c>
      <c r="H209" s="8">
        <v>443.72</v>
      </c>
      <c r="I209" s="75">
        <f>'Datos y Cálculos'!R209</f>
        <v>58.45</v>
      </c>
      <c r="J209" s="47">
        <f>'Datos y Cálculos'!S209</f>
        <v>244.36336754922985</v>
      </c>
      <c r="K209" s="6">
        <f>'Datos y Cálculos'!T209</f>
        <v>0.9709720502693564</v>
      </c>
      <c r="L209" s="73">
        <f t="shared" si="60"/>
        <v>332.84649877298045</v>
      </c>
      <c r="M209" s="75">
        <f t="shared" si="61"/>
        <v>306.70273051006808</v>
      </c>
      <c r="O209" s="15">
        <f t="shared" si="50"/>
        <v>334.6064933332255</v>
      </c>
      <c r="P209" s="47">
        <f t="shared" si="51"/>
        <v>306.70273051006808</v>
      </c>
      <c r="Q209" s="106">
        <f t="shared" si="52"/>
        <v>8.3392771446813563E-2</v>
      </c>
      <c r="S209" s="6">
        <f t="shared" si="47"/>
        <v>0.2310978020619536</v>
      </c>
      <c r="T209" s="73">
        <f t="shared" si="47"/>
        <v>0.21182591587274016</v>
      </c>
      <c r="U209" s="110">
        <f t="shared" si="53"/>
        <v>8.3392771446813452E-2</v>
      </c>
      <c r="Y209" s="115">
        <f t="shared" si="54"/>
        <v>5.4507101538752371E-2</v>
      </c>
      <c r="Z209" s="157">
        <f t="shared" si="55"/>
        <v>8.7119348241199625E-3</v>
      </c>
      <c r="AA209" s="158"/>
      <c r="AE209" s="117">
        <f t="shared" si="57"/>
        <v>0.42094165336231504</v>
      </c>
      <c r="AF209" s="85">
        <f>IF(J209&gt;0,J209/630,Tabla13[[#This Row],[Cargabilidad Antes]]-0.02)</f>
        <v>0.38787836118925373</v>
      </c>
      <c r="AG209" s="119">
        <f t="shared" si="56"/>
        <v>3.3063292173061309E-2</v>
      </c>
      <c r="AJ209" s="15">
        <f t="shared" si="48"/>
        <v>27.990424823204002</v>
      </c>
      <c r="AK209" s="47">
        <f t="shared" si="48"/>
        <v>27.51246166939988</v>
      </c>
      <c r="AL209" s="15">
        <f t="shared" si="59"/>
        <v>0.47796315380412224</v>
      </c>
      <c r="AM209" s="84">
        <f t="shared" si="58"/>
        <v>1.7075952109447456E-2</v>
      </c>
    </row>
    <row r="210" spans="2:39" x14ac:dyDescent="0.25">
      <c r="B210" s="16" t="s">
        <v>225</v>
      </c>
      <c r="C210" s="8">
        <v>351.02</v>
      </c>
      <c r="D210" s="14">
        <v>226.33</v>
      </c>
      <c r="E210" s="8">
        <v>118.76</v>
      </c>
      <c r="F210" s="15">
        <f t="shared" si="49"/>
        <v>255.59578732835172</v>
      </c>
      <c r="G210" s="8">
        <v>0.88</v>
      </c>
      <c r="H210" s="8">
        <v>449</v>
      </c>
      <c r="I210" s="75">
        <f>'Datos y Cálculos'!R210</f>
        <v>58.760000000000005</v>
      </c>
      <c r="J210" s="47">
        <f>'Datos y Cálculos'!S210</f>
        <v>233.83328783558599</v>
      </c>
      <c r="K210" s="6">
        <f>'Datos y Cálculos'!T210</f>
        <v>0.96791180629140483</v>
      </c>
      <c r="L210" s="73">
        <f t="shared" si="60"/>
        <v>320.8006448212135</v>
      </c>
      <c r="M210" s="75">
        <f t="shared" si="61"/>
        <v>293.48632973341483</v>
      </c>
      <c r="O210" s="15">
        <f t="shared" si="50"/>
        <v>322.80554947057311</v>
      </c>
      <c r="P210" s="47">
        <f t="shared" si="51"/>
        <v>293.48632973341483</v>
      </c>
      <c r="Q210" s="106">
        <f t="shared" si="52"/>
        <v>9.0826256813874906E-2</v>
      </c>
      <c r="S210" s="6">
        <f t="shared" si="47"/>
        <v>0.2229474157327811</v>
      </c>
      <c r="T210" s="73">
        <f t="shared" si="47"/>
        <v>0.20269793649544579</v>
      </c>
      <c r="U210" s="110">
        <f t="shared" si="53"/>
        <v>9.0826256813874906E-2</v>
      </c>
      <c r="Y210" s="115">
        <f t="shared" si="54"/>
        <v>5.0633222429111537E-2</v>
      </c>
      <c r="Z210" s="157">
        <f t="shared" si="55"/>
        <v>8.779957970220716E-3</v>
      </c>
      <c r="AA210" s="158"/>
      <c r="AE210" s="117">
        <f t="shared" si="57"/>
        <v>0.40570759893389163</v>
      </c>
      <c r="AF210" s="85">
        <f>IF(J210&gt;0,J210/630,Tabla13[[#This Row],[Cargabilidad Antes]]-0.02)</f>
        <v>0.37116394894537458</v>
      </c>
      <c r="AG210" s="119">
        <f t="shared" si="56"/>
        <v>3.4543649988517056E-2</v>
      </c>
      <c r="AJ210" s="15">
        <f t="shared" si="48"/>
        <v>27.783211078231801</v>
      </c>
      <c r="AK210" s="47">
        <f t="shared" si="48"/>
        <v>27.300593636228385</v>
      </c>
      <c r="AL210" s="15">
        <f t="shared" si="59"/>
        <v>0.48261744200341639</v>
      </c>
      <c r="AM210" s="84">
        <f t="shared" si="58"/>
        <v>1.7370830198297327E-2</v>
      </c>
    </row>
    <row r="211" spans="2:39" x14ac:dyDescent="0.25">
      <c r="B211" s="16" t="s">
        <v>226</v>
      </c>
      <c r="C211" s="8">
        <v>255.26</v>
      </c>
      <c r="D211" s="14">
        <v>233.14</v>
      </c>
      <c r="E211" s="8">
        <v>113.43</v>
      </c>
      <c r="F211" s="15">
        <f t="shared" si="49"/>
        <v>259.26940525252877</v>
      </c>
      <c r="G211" s="8">
        <v>0.9</v>
      </c>
      <c r="H211" s="8">
        <v>448.85</v>
      </c>
      <c r="I211" s="75">
        <f>'Datos y Cálculos'!R211</f>
        <v>53.430000000000007</v>
      </c>
      <c r="J211" s="47">
        <f>'Datos y Cálculos'!S211</f>
        <v>239.18408078298185</v>
      </c>
      <c r="K211" s="6">
        <f>'Datos y Cálculos'!T211</f>
        <v>0.97473042201138038</v>
      </c>
      <c r="L211" s="73">
        <f t="shared" si="60"/>
        <v>325.41143677213404</v>
      </c>
      <c r="M211" s="75">
        <f t="shared" si="61"/>
        <v>300.2021596215821</v>
      </c>
      <c r="O211" s="15">
        <f t="shared" si="50"/>
        <v>325.12908637408054</v>
      </c>
      <c r="P211" s="47">
        <f t="shared" si="51"/>
        <v>300.2021596215821</v>
      </c>
      <c r="Q211" s="106">
        <f t="shared" si="52"/>
        <v>7.6667784572858944E-2</v>
      </c>
      <c r="S211" s="6">
        <f t="shared" si="47"/>
        <v>0.22455217918510198</v>
      </c>
      <c r="T211" s="73">
        <f t="shared" si="47"/>
        <v>0.20733626108597256</v>
      </c>
      <c r="U211" s="110">
        <f t="shared" si="53"/>
        <v>7.6667784572858944E-2</v>
      </c>
      <c r="Y211" s="115">
        <f t="shared" si="54"/>
        <v>5.2099160765595461E-2</v>
      </c>
      <c r="Z211" s="157">
        <f t="shared" si="55"/>
        <v>7.6824182481167493E-3</v>
      </c>
      <c r="AA211" s="158"/>
      <c r="AE211" s="117">
        <f t="shared" si="57"/>
        <v>0.41153873849607742</v>
      </c>
      <c r="AF211" s="85">
        <f>IF(J211&gt;0,J211/630,Tabla13[[#This Row],[Cargabilidad Antes]]-0.02)</f>
        <v>0.37965727108409819</v>
      </c>
      <c r="AG211" s="119">
        <f t="shared" si="56"/>
        <v>3.1881467411979225E-2</v>
      </c>
      <c r="AJ211" s="15">
        <f t="shared" si="48"/>
        <v>27.823422083505456</v>
      </c>
      <c r="AK211" s="47">
        <f t="shared" si="48"/>
        <v>27.407086982945028</v>
      </c>
      <c r="AL211" s="15">
        <f t="shared" si="59"/>
        <v>0.41633510056042766</v>
      </c>
      <c r="AM211" s="84">
        <f t="shared" si="58"/>
        <v>1.4963475711610719E-2</v>
      </c>
    </row>
    <row r="212" spans="2:39" x14ac:dyDescent="0.25">
      <c r="B212" s="16" t="s">
        <v>227</v>
      </c>
      <c r="C212" s="8">
        <v>346.56</v>
      </c>
      <c r="D212" s="14">
        <v>231.06</v>
      </c>
      <c r="E212" s="8">
        <v>115.91</v>
      </c>
      <c r="F212" s="15">
        <f t="shared" si="49"/>
        <v>258.50309804719944</v>
      </c>
      <c r="G212" s="8">
        <v>0.89</v>
      </c>
      <c r="H212" s="8">
        <v>450.41</v>
      </c>
      <c r="I212" s="75">
        <f>'Datos y Cálculos'!R212</f>
        <v>55.91</v>
      </c>
      <c r="J212" s="47">
        <f>'Datos y Cálculos'!S212</f>
        <v>237.72810456485786</v>
      </c>
      <c r="K212" s="6">
        <f>'Datos y Cálculos'!T212</f>
        <v>0.97195070992105337</v>
      </c>
      <c r="L212" s="73">
        <f t="shared" si="60"/>
        <v>324.4496374867453</v>
      </c>
      <c r="M212" s="75">
        <f t="shared" si="61"/>
        <v>298.37475035752215</v>
      </c>
      <c r="O212" s="15">
        <f t="shared" si="50"/>
        <v>325.8489330702368</v>
      </c>
      <c r="P212" s="47">
        <f t="shared" si="51"/>
        <v>298.37475035752215</v>
      </c>
      <c r="Q212" s="106">
        <f t="shared" si="52"/>
        <v>8.4315705605801594E-2</v>
      </c>
      <c r="S212" s="6">
        <f t="shared" si="47"/>
        <v>0.22504934523721917</v>
      </c>
      <c r="T212" s="73">
        <f t="shared" si="47"/>
        <v>0.20607415089741943</v>
      </c>
      <c r="U212" s="110">
        <f t="shared" si="53"/>
        <v>8.4315705605801483E-2</v>
      </c>
      <c r="Y212" s="115">
        <f t="shared" si="54"/>
        <v>5.1791643094517954E-2</v>
      </c>
      <c r="Z212" s="157">
        <f t="shared" si="55"/>
        <v>8.3655039150208749E-3</v>
      </c>
      <c r="AA212" s="158"/>
      <c r="AE212" s="117">
        <f t="shared" si="57"/>
        <v>0.41032237785269754</v>
      </c>
      <c r="AF212" s="85">
        <f>IF(J212&gt;0,J212/630,Tabla13[[#This Row],[Cargabilidad Antes]]-0.02)</f>
        <v>0.37734619772199662</v>
      </c>
      <c r="AG212" s="119">
        <f t="shared" si="56"/>
        <v>3.2976180130700916E-2</v>
      </c>
      <c r="AJ212" s="15">
        <f t="shared" si="48"/>
        <v>27.835938226041979</v>
      </c>
      <c r="AK212" s="47">
        <f t="shared" si="48"/>
        <v>27.37787103768466</v>
      </c>
      <c r="AL212" s="15">
        <f t="shared" si="59"/>
        <v>0.45806718835731886</v>
      </c>
      <c r="AM212" s="84">
        <f t="shared" si="58"/>
        <v>1.6455963676797247E-2</v>
      </c>
    </row>
    <row r="213" spans="2:39" x14ac:dyDescent="0.25">
      <c r="B213" s="16" t="s">
        <v>228</v>
      </c>
      <c r="C213" s="8">
        <v>391.56</v>
      </c>
      <c r="D213" s="14">
        <v>243.15</v>
      </c>
      <c r="E213" s="8">
        <v>115.67</v>
      </c>
      <c r="F213" s="15">
        <f t="shared" si="49"/>
        <v>269.26097266406805</v>
      </c>
      <c r="G213" s="8">
        <v>0.9</v>
      </c>
      <c r="H213" s="8">
        <v>451.22</v>
      </c>
      <c r="I213" s="75">
        <f>'Datos y Cálculos'!R213</f>
        <v>55.67</v>
      </c>
      <c r="J213" s="47">
        <f>'Datos y Cálculos'!S213</f>
        <v>249.44151899794068</v>
      </c>
      <c r="K213" s="6">
        <f>'Datos y Cálculos'!T213</f>
        <v>0.97477757903650109</v>
      </c>
      <c r="L213" s="73">
        <f t="shared" si="60"/>
        <v>337.95194576056559</v>
      </c>
      <c r="M213" s="75">
        <f t="shared" si="61"/>
        <v>313.07636552289176</v>
      </c>
      <c r="O213" s="15">
        <f t="shared" si="50"/>
        <v>339.08869070883458</v>
      </c>
      <c r="P213" s="47">
        <f t="shared" si="51"/>
        <v>313.07636552289176</v>
      </c>
      <c r="Q213" s="106">
        <f t="shared" si="52"/>
        <v>7.6712452814531762E-2</v>
      </c>
      <c r="S213" s="6">
        <f t="shared" ref="S213:T276" si="62">(SQRT(3)*(O213)*((($W$3)*($W$5))/(($W$4)*($W$6))))</f>
        <v>0.23419345615877821</v>
      </c>
      <c r="T213" s="73">
        <f t="shared" si="62"/>
        <v>0.21622790170372586</v>
      </c>
      <c r="U213" s="110">
        <f t="shared" si="53"/>
        <v>7.6712452814531651E-2</v>
      </c>
      <c r="Y213" s="115">
        <f t="shared" si="54"/>
        <v>5.6192066680529298E-2</v>
      </c>
      <c r="Z213" s="157">
        <f t="shared" si="55"/>
        <v>8.2905834301385938E-3</v>
      </c>
      <c r="AA213" s="158"/>
      <c r="AE213" s="117">
        <f t="shared" si="57"/>
        <v>0.42739836930804453</v>
      </c>
      <c r="AF213" s="85">
        <f>IF(J213&gt;0,J213/630,Tabla13[[#This Row],[Cargabilidad Antes]]-0.02)</f>
        <v>0.3959389190443503</v>
      </c>
      <c r="AG213" s="119">
        <f t="shared" si="56"/>
        <v>3.1459450263694233E-2</v>
      </c>
      <c r="AJ213" s="15">
        <f t="shared" ref="AJ213:AK276" si="63">$AO$4+($AO$5-$AO$4)*((O213/($AO$6*$AO$7))^2)</f>
        <v>28.071077461715589</v>
      </c>
      <c r="AK213" s="47">
        <f t="shared" si="63"/>
        <v>27.617970369899126</v>
      </c>
      <c r="AL213" s="15">
        <f t="shared" si="59"/>
        <v>0.45310709181646303</v>
      </c>
      <c r="AM213" s="84">
        <f t="shared" si="58"/>
        <v>1.6141421448265691E-2</v>
      </c>
    </row>
    <row r="214" spans="2:39" x14ac:dyDescent="0.25">
      <c r="B214" s="16" t="s">
        <v>229</v>
      </c>
      <c r="C214" s="8">
        <v>412.92</v>
      </c>
      <c r="D214" s="14">
        <v>216.43</v>
      </c>
      <c r="E214" s="8">
        <v>113.6</v>
      </c>
      <c r="F214" s="15">
        <f t="shared" si="49"/>
        <v>244.43180009974154</v>
      </c>
      <c r="G214" s="8">
        <v>0.88</v>
      </c>
      <c r="H214" s="8">
        <v>449.32</v>
      </c>
      <c r="I214" s="75">
        <f>'Datos y Cálculos'!R214</f>
        <v>53.599999999999994</v>
      </c>
      <c r="J214" s="47">
        <f>'Datos y Cálculos'!S214</f>
        <v>222.96839439705352</v>
      </c>
      <c r="K214" s="6">
        <f>'Datos y Cálculos'!T214</f>
        <v>0.97067568964321382</v>
      </c>
      <c r="L214" s="73">
        <f t="shared" si="60"/>
        <v>306.78862083932734</v>
      </c>
      <c r="M214" s="75">
        <f t="shared" si="61"/>
        <v>279.84970114329889</v>
      </c>
      <c r="O214" s="15">
        <f t="shared" si="50"/>
        <v>308.68557006104425</v>
      </c>
      <c r="P214" s="47">
        <f t="shared" si="51"/>
        <v>279.84970114329889</v>
      </c>
      <c r="Q214" s="106">
        <f t="shared" si="52"/>
        <v>9.3415020702272922E-2</v>
      </c>
      <c r="S214" s="6">
        <f t="shared" si="62"/>
        <v>0.21319537483782891</v>
      </c>
      <c r="T214" s="73">
        <f t="shared" si="62"/>
        <v>0.1932797244837243</v>
      </c>
      <c r="U214" s="110">
        <f t="shared" si="53"/>
        <v>9.3415020702272922E-2</v>
      </c>
      <c r="Y214" s="115">
        <f t="shared" si="54"/>
        <v>4.6306674875236299E-2</v>
      </c>
      <c r="Z214" s="157">
        <f t="shared" si="55"/>
        <v>8.2473889867453777E-3</v>
      </c>
      <c r="AA214" s="158"/>
      <c r="AE214" s="117">
        <f t="shared" si="57"/>
        <v>0.38798698428530404</v>
      </c>
      <c r="AF214" s="85">
        <f>IF(J214&gt;0,J214/630,Tabla13[[#This Row],[Cargabilidad Antes]]-0.02)</f>
        <v>0.35391808634452937</v>
      </c>
      <c r="AG214" s="119">
        <f t="shared" si="56"/>
        <v>3.4068897940774667E-2</v>
      </c>
      <c r="AJ214" s="15">
        <f t="shared" si="63"/>
        <v>27.545052915702776</v>
      </c>
      <c r="AK214" s="47">
        <f t="shared" si="63"/>
        <v>27.091769637553249</v>
      </c>
      <c r="AL214" s="15">
        <f t="shared" si="59"/>
        <v>0.45328327814952729</v>
      </c>
      <c r="AM214" s="84">
        <f t="shared" si="58"/>
        <v>1.6456068519335565E-2</v>
      </c>
    </row>
    <row r="215" spans="2:39" x14ac:dyDescent="0.25">
      <c r="B215" s="16" t="s">
        <v>230</v>
      </c>
      <c r="C215" s="8">
        <v>284.44</v>
      </c>
      <c r="D215" s="14">
        <v>232.76</v>
      </c>
      <c r="E215" s="8">
        <v>113.37</v>
      </c>
      <c r="F215" s="15">
        <f t="shared" si="49"/>
        <v>258.90147643456959</v>
      </c>
      <c r="G215" s="8">
        <v>0.89</v>
      </c>
      <c r="H215" s="8">
        <v>447.64</v>
      </c>
      <c r="I215" s="75">
        <f>'Datos y Cálculos'!R215</f>
        <v>53.370000000000005</v>
      </c>
      <c r="J215" s="47">
        <f>'Datos y Cálculos'!S215</f>
        <v>238.80028161624935</v>
      </c>
      <c r="K215" s="6">
        <f>'Datos y Cálculos'!T215</f>
        <v>0.97470571820364915</v>
      </c>
      <c r="L215" s="73">
        <f t="shared" si="60"/>
        <v>324.94964589802242</v>
      </c>
      <c r="M215" s="75">
        <f t="shared" si="61"/>
        <v>299.72044972543483</v>
      </c>
      <c r="O215" s="15">
        <f t="shared" si="50"/>
        <v>328.24633282016924</v>
      </c>
      <c r="P215" s="47">
        <f t="shared" si="51"/>
        <v>299.72044972543478</v>
      </c>
      <c r="Q215" s="106">
        <f t="shared" si="52"/>
        <v>8.6903889678372925E-2</v>
      </c>
      <c r="S215" s="6">
        <f t="shared" si="62"/>
        <v>0.22670512246782279</v>
      </c>
      <c r="T215" s="73">
        <f t="shared" si="62"/>
        <v>0.20700356551535709</v>
      </c>
      <c r="U215" s="110">
        <f t="shared" si="53"/>
        <v>8.6903889678372925E-2</v>
      </c>
      <c r="Y215" s="115">
        <f t="shared" si="54"/>
        <v>5.1951398005671078E-2</v>
      </c>
      <c r="Z215" s="157">
        <f t="shared" si="55"/>
        <v>8.637205303863504E-3</v>
      </c>
      <c r="AA215" s="158"/>
      <c r="AE215" s="117">
        <f t="shared" si="57"/>
        <v>0.4109547244993168</v>
      </c>
      <c r="AF215" s="85">
        <f>IF(J215&gt;0,J215/630,Tabla13[[#This Row],[Cargabilidad Antes]]-0.02)</f>
        <v>0.37904806605753866</v>
      </c>
      <c r="AG215" s="119">
        <f t="shared" si="56"/>
        <v>3.1906658441778146E-2</v>
      </c>
      <c r="AJ215" s="15">
        <f t="shared" si="63"/>
        <v>27.877821982101747</v>
      </c>
      <c r="AK215" s="47">
        <f t="shared" si="63"/>
        <v>27.399368268793186</v>
      </c>
      <c r="AL215" s="15">
        <f t="shared" si="59"/>
        <v>0.47845371330856068</v>
      </c>
      <c r="AM215" s="84">
        <f t="shared" si="58"/>
        <v>1.7162521290785882E-2</v>
      </c>
    </row>
    <row r="216" spans="2:39" x14ac:dyDescent="0.25">
      <c r="B216" s="16" t="s">
        <v>231</v>
      </c>
      <c r="C216" s="8">
        <v>282.04000000000002</v>
      </c>
      <c r="D216" s="14">
        <v>205.87</v>
      </c>
      <c r="E216" s="8">
        <v>108.78</v>
      </c>
      <c r="F216" s="15">
        <f t="shared" si="49"/>
        <v>232.84231853338002</v>
      </c>
      <c r="G216" s="8">
        <v>0.88</v>
      </c>
      <c r="H216" s="8">
        <v>446.64</v>
      </c>
      <c r="I216" s="75">
        <f>'Datos y Cálculos'!R216</f>
        <v>48.78</v>
      </c>
      <c r="J216" s="47">
        <f>'Datos y Cálculos'!S216</f>
        <v>211.57019000794986</v>
      </c>
      <c r="K216" s="6">
        <f>'Datos y Cálculos'!T216</f>
        <v>0.97305768828899919</v>
      </c>
      <c r="L216" s="73">
        <f t="shared" si="60"/>
        <v>292.24255496518163</v>
      </c>
      <c r="M216" s="75">
        <f t="shared" si="61"/>
        <v>265.54370902954378</v>
      </c>
      <c r="O216" s="15">
        <f t="shared" si="50"/>
        <v>293.62425869088008</v>
      </c>
      <c r="P216" s="47">
        <f t="shared" si="51"/>
        <v>265.54370902954378</v>
      </c>
      <c r="Q216" s="106">
        <f t="shared" si="52"/>
        <v>9.5634297338145879E-2</v>
      </c>
      <c r="S216" s="6">
        <f t="shared" si="62"/>
        <v>0.20279319788321323</v>
      </c>
      <c r="T216" s="73">
        <f t="shared" si="62"/>
        <v>0.18339921289869654</v>
      </c>
      <c r="U216" s="110">
        <f t="shared" si="53"/>
        <v>9.563429733814599E-2</v>
      </c>
      <c r="Y216" s="115">
        <f t="shared" si="54"/>
        <v>4.2019609778827988E-2</v>
      </c>
      <c r="Z216" s="157">
        <f t="shared" si="55"/>
        <v>7.6527237710480676E-3</v>
      </c>
      <c r="AA216" s="158"/>
      <c r="AE216" s="117">
        <f t="shared" si="57"/>
        <v>0.36959098179901589</v>
      </c>
      <c r="AF216" s="85">
        <f>IF(J216&gt;0,J216/630,Tabla13[[#This Row],[Cargabilidad Antes]]-0.02)</f>
        <v>0.33582569842531723</v>
      </c>
      <c r="AG216" s="119">
        <f t="shared" si="56"/>
        <v>3.3765283373698662E-2</v>
      </c>
      <c r="AJ216" s="15">
        <f t="shared" si="63"/>
        <v>27.302756551596389</v>
      </c>
      <c r="AK216" s="47">
        <f t="shared" si="63"/>
        <v>26.883372366591001</v>
      </c>
      <c r="AL216" s="15">
        <f t="shared" si="59"/>
        <v>0.41938418500538788</v>
      </c>
      <c r="AM216" s="84">
        <f t="shared" si="58"/>
        <v>1.5360507068685192E-2</v>
      </c>
    </row>
    <row r="217" spans="2:39" x14ac:dyDescent="0.25">
      <c r="B217" s="16" t="s">
        <v>232</v>
      </c>
      <c r="C217" s="8">
        <v>241.98</v>
      </c>
      <c r="D217" s="14">
        <v>203.56</v>
      </c>
      <c r="E217" s="8">
        <v>108.92</v>
      </c>
      <c r="F217" s="15">
        <f t="shared" si="49"/>
        <v>230.86844738941701</v>
      </c>
      <c r="G217" s="8">
        <v>0.88</v>
      </c>
      <c r="H217" s="8">
        <v>447.63</v>
      </c>
      <c r="I217" s="75">
        <f>'Datos y Cálculos'!R217</f>
        <v>48.92</v>
      </c>
      <c r="J217" s="47">
        <f>'Datos y Cálculos'!S217</f>
        <v>209.35577374412199</v>
      </c>
      <c r="K217" s="6">
        <f>'Datos y Cálculos'!T217</f>
        <v>0.97231615044347586</v>
      </c>
      <c r="L217" s="73">
        <f t="shared" si="60"/>
        <v>289.76513097319753</v>
      </c>
      <c r="M217" s="75">
        <f t="shared" si="61"/>
        <v>262.76437462515486</v>
      </c>
      <c r="O217" s="15">
        <f t="shared" si="50"/>
        <v>290.32959682865669</v>
      </c>
      <c r="P217" s="47">
        <f t="shared" si="51"/>
        <v>262.76437462515486</v>
      </c>
      <c r="Q217" s="106">
        <f t="shared" si="52"/>
        <v>9.4944581966853181E-2</v>
      </c>
      <c r="S217" s="6">
        <f t="shared" si="62"/>
        <v>0.20051772167439105</v>
      </c>
      <c r="T217" s="73">
        <f t="shared" si="62"/>
        <v>0.18147965041307018</v>
      </c>
      <c r="U217" s="110">
        <f t="shared" si="53"/>
        <v>9.4944581966853181E-2</v>
      </c>
      <c r="Y217" s="115">
        <f t="shared" si="54"/>
        <v>4.1310204914933847E-2</v>
      </c>
      <c r="Z217" s="157">
        <f t="shared" si="55"/>
        <v>7.471970519757426E-3</v>
      </c>
      <c r="AA217" s="158"/>
      <c r="AE217" s="117">
        <f t="shared" si="57"/>
        <v>0.36645785299907463</v>
      </c>
      <c r="AF217" s="85">
        <f>IF(J217&gt;0,J217/630,Tabla13[[#This Row],[Cargabilidad Antes]]-0.02)</f>
        <v>0.33231075197479681</v>
      </c>
      <c r="AG217" s="119">
        <f t="shared" si="56"/>
        <v>3.4147101024277815E-2</v>
      </c>
      <c r="AJ217" s="15">
        <f t="shared" si="63"/>
        <v>27.251369519088954</v>
      </c>
      <c r="AK217" s="47">
        <f t="shared" si="63"/>
        <v>26.84415375459799</v>
      </c>
      <c r="AL217" s="15">
        <f t="shared" si="59"/>
        <v>0.40721576449096375</v>
      </c>
      <c r="AM217" s="84">
        <f t="shared" si="58"/>
        <v>1.4942946783122912E-2</v>
      </c>
    </row>
    <row r="218" spans="2:39" x14ac:dyDescent="0.25">
      <c r="B218" s="16" t="s">
        <v>233</v>
      </c>
      <c r="C218" s="8">
        <v>57.58</v>
      </c>
      <c r="D218" s="14">
        <v>56.75</v>
      </c>
      <c r="E218" s="8">
        <v>11.04</v>
      </c>
      <c r="F218" s="15">
        <f t="shared" si="49"/>
        <v>57.813874632306046</v>
      </c>
      <c r="G218" s="8">
        <v>0.97</v>
      </c>
      <c r="H218" s="8">
        <v>455.86</v>
      </c>
      <c r="I218" s="75">
        <f>'Datos y Cálculos'!R218</f>
        <v>-48.96</v>
      </c>
      <c r="J218" s="47">
        <f>'Datos y Cálculos'!S218</f>
        <v>0</v>
      </c>
      <c r="K218" s="6">
        <f>'Datos y Cálculos'!T218</f>
        <v>1</v>
      </c>
      <c r="L218" s="73">
        <f t="shared" si="60"/>
        <v>72.562730612732992</v>
      </c>
      <c r="M218" s="75">
        <f t="shared" si="61"/>
        <v>0</v>
      </c>
      <c r="O218" s="15">
        <f t="shared" si="50"/>
        <v>73.430362565018527</v>
      </c>
      <c r="P218" s="47">
        <f t="shared" si="51"/>
        <v>71.227451688067973</v>
      </c>
      <c r="Q218" s="106">
        <f t="shared" si="52"/>
        <v>3.0000000000000027E-2</v>
      </c>
      <c r="S218" s="6">
        <f t="shared" si="62"/>
        <v>5.0715080942821338E-2</v>
      </c>
      <c r="T218" s="73">
        <f t="shared" si="62"/>
        <v>4.9193628514536694E-2</v>
      </c>
      <c r="U218" s="110">
        <f t="shared" si="53"/>
        <v>3.0000000000000027E-2</v>
      </c>
      <c r="Y218" s="115">
        <f t="shared" si="54"/>
        <v>2.5905521379962198E-3</v>
      </c>
      <c r="Z218" s="157">
        <f t="shared" si="55"/>
        <v>1.531016313555767E-4</v>
      </c>
      <c r="AA218" s="158"/>
      <c r="AE218" s="117">
        <f t="shared" si="57"/>
        <v>9.1768054971914356E-2</v>
      </c>
      <c r="AF218" s="85">
        <f>IF(J218&gt;0,J218/630,Tabla13[[#This Row],[Cargabilidad Antes]]-0.02)</f>
        <v>7.1768054971914352E-2</v>
      </c>
      <c r="AG218" s="119">
        <f t="shared" si="56"/>
        <v>2.0000000000000004E-2</v>
      </c>
      <c r="AJ218" s="15">
        <f t="shared" si="63"/>
        <v>25.144017578697383</v>
      </c>
      <c r="AK218" s="47">
        <f t="shared" si="63"/>
        <v>25.135506139796369</v>
      </c>
      <c r="AL218" s="15">
        <f t="shared" si="59"/>
        <v>8.5114389010136904E-3</v>
      </c>
      <c r="AM218" s="84">
        <f t="shared" si="58"/>
        <v>3.3850751473485374E-4</v>
      </c>
    </row>
    <row r="219" spans="2:39" x14ac:dyDescent="0.25">
      <c r="B219" s="16" t="s">
        <v>234</v>
      </c>
      <c r="C219" s="8">
        <v>65.88</v>
      </c>
      <c r="D219" s="14">
        <v>51.44</v>
      </c>
      <c r="E219" s="8">
        <v>12.97</v>
      </c>
      <c r="F219" s="15">
        <f t="shared" si="49"/>
        <v>53.049924599380908</v>
      </c>
      <c r="G219" s="8">
        <v>0.96</v>
      </c>
      <c r="H219" s="8">
        <v>456.32</v>
      </c>
      <c r="I219" s="75">
        <f>'Datos y Cálculos'!R219</f>
        <v>-47.03</v>
      </c>
      <c r="J219" s="47">
        <f>'Datos y Cálculos'!S219</f>
        <v>0</v>
      </c>
      <c r="K219" s="6">
        <f>'Datos y Cálculos'!T219</f>
        <v>1</v>
      </c>
      <c r="L219" s="73">
        <f t="shared" si="60"/>
        <v>66.583452712917222</v>
      </c>
      <c r="M219" s="75">
        <f t="shared" si="61"/>
        <v>0</v>
      </c>
      <c r="O219" s="15">
        <f t="shared" si="50"/>
        <v>67.252938965385752</v>
      </c>
      <c r="P219" s="47">
        <f t="shared" si="51"/>
        <v>64.562821406770325</v>
      </c>
      <c r="Q219" s="106">
        <f t="shared" si="52"/>
        <v>3.9999999999999925E-2</v>
      </c>
      <c r="S219" s="6">
        <f t="shared" si="62"/>
        <v>4.6448609595957549E-2</v>
      </c>
      <c r="T219" s="73">
        <f t="shared" si="62"/>
        <v>4.4590665212119247E-2</v>
      </c>
      <c r="U219" s="110">
        <f t="shared" si="53"/>
        <v>4.0000000000000036E-2</v>
      </c>
      <c r="Y219" s="115">
        <f t="shared" si="54"/>
        <v>2.1812112381852551E-3</v>
      </c>
      <c r="Z219" s="157">
        <f t="shared" si="55"/>
        <v>1.7100696107372404E-4</v>
      </c>
      <c r="AA219" s="158"/>
      <c r="AE219" s="117">
        <f t="shared" si="57"/>
        <v>8.4206229522826845E-2</v>
      </c>
      <c r="AF219" s="85">
        <f>IF(J219&gt;0,J219/630,Tabla13[[#This Row],[Cargabilidad Antes]]-0.02)</f>
        <v>6.4206229522826841E-2</v>
      </c>
      <c r="AG219" s="119">
        <f t="shared" si="56"/>
        <v>2.0000000000000004E-2</v>
      </c>
      <c r="AJ219" s="15">
        <f t="shared" si="63"/>
        <v>25.120805496781035</v>
      </c>
      <c r="AK219" s="47">
        <f t="shared" si="63"/>
        <v>25.111334345833402</v>
      </c>
      <c r="AL219" s="15">
        <f t="shared" si="59"/>
        <v>9.4711509476326228E-3</v>
      </c>
      <c r="AM219" s="84">
        <f t="shared" si="58"/>
        <v>3.7702417419882561E-4</v>
      </c>
    </row>
    <row r="220" spans="2:39" x14ac:dyDescent="0.25">
      <c r="B220" s="16" t="s">
        <v>235</v>
      </c>
      <c r="C220" s="8">
        <v>41.02</v>
      </c>
      <c r="D220" s="14">
        <v>61.87</v>
      </c>
      <c r="E220" s="8">
        <v>12.53</v>
      </c>
      <c r="F220" s="15">
        <f t="shared" si="49"/>
        <v>63.126046922011518</v>
      </c>
      <c r="G220" s="8">
        <v>0.97</v>
      </c>
      <c r="H220" s="8">
        <v>456.55</v>
      </c>
      <c r="I220" s="75">
        <f>'Datos y Cálculos'!R220</f>
        <v>-47.47</v>
      </c>
      <c r="J220" s="47">
        <f>'Datos y Cálculos'!S220</f>
        <v>0</v>
      </c>
      <c r="K220" s="6">
        <f>'Datos y Cálculos'!T220</f>
        <v>1</v>
      </c>
      <c r="L220" s="73">
        <f t="shared" si="60"/>
        <v>79.230087355000649</v>
      </c>
      <c r="M220" s="75">
        <f t="shared" si="61"/>
        <v>0</v>
      </c>
      <c r="O220" s="15">
        <f t="shared" si="50"/>
        <v>80.055269284540898</v>
      </c>
      <c r="P220" s="47">
        <f t="shared" si="51"/>
        <v>77.653611206004669</v>
      </c>
      <c r="Q220" s="106">
        <f t="shared" si="52"/>
        <v>3.0000000000000027E-2</v>
      </c>
      <c r="S220" s="6">
        <f t="shared" si="62"/>
        <v>5.529060895034988E-2</v>
      </c>
      <c r="T220" s="73">
        <f t="shared" si="62"/>
        <v>5.3631890681839385E-2</v>
      </c>
      <c r="U220" s="110">
        <f t="shared" si="53"/>
        <v>3.0000000000000027E-2</v>
      </c>
      <c r="Y220" s="115">
        <f t="shared" si="54"/>
        <v>3.0884841172022686E-3</v>
      </c>
      <c r="Z220" s="157">
        <f t="shared" si="55"/>
        <v>1.825294113266542E-4</v>
      </c>
      <c r="AA220" s="158"/>
      <c r="AE220" s="117">
        <f t="shared" si="57"/>
        <v>0.10020007447938337</v>
      </c>
      <c r="AF220" s="85">
        <f>IF(J220&gt;0,J220/630,Tabla13[[#This Row],[Cargabilidad Antes]]-0.02)</f>
        <v>8.0200074479383363E-2</v>
      </c>
      <c r="AG220" s="119">
        <f t="shared" si="56"/>
        <v>2.0000000000000004E-2</v>
      </c>
      <c r="AJ220" s="15">
        <f t="shared" si="63"/>
        <v>25.171176446052893</v>
      </c>
      <c r="AK220" s="47">
        <f t="shared" si="63"/>
        <v>25.161059918091169</v>
      </c>
      <c r="AL220" s="15">
        <f t="shared" si="59"/>
        <v>1.0116527961724131E-2</v>
      </c>
      <c r="AM220" s="84">
        <f t="shared" si="58"/>
        <v>4.0190922277338892E-4</v>
      </c>
    </row>
    <row r="221" spans="2:39" x14ac:dyDescent="0.25">
      <c r="B221" s="16" t="s">
        <v>236</v>
      </c>
      <c r="C221" s="8">
        <v>81.16</v>
      </c>
      <c r="D221" s="14">
        <v>39.03</v>
      </c>
      <c r="E221" s="8">
        <v>15.21</v>
      </c>
      <c r="F221" s="15">
        <f t="shared" si="49"/>
        <v>41.888960359502839</v>
      </c>
      <c r="G221" s="8">
        <v>0.93</v>
      </c>
      <c r="H221" s="8">
        <v>453.33</v>
      </c>
      <c r="I221" s="75">
        <f>'Datos y Cálculos'!R221</f>
        <v>-44.79</v>
      </c>
      <c r="J221" s="47">
        <f>'Datos y Cálculos'!S221</f>
        <v>0</v>
      </c>
      <c r="K221" s="6">
        <f>'Datos y Cálculos'!T221</f>
        <v>1</v>
      </c>
      <c r="L221" s="73">
        <f t="shared" si="60"/>
        <v>52.575222912244627</v>
      </c>
      <c r="M221" s="75">
        <f t="shared" si="61"/>
        <v>0</v>
      </c>
      <c r="O221" s="15">
        <f t="shared" si="50"/>
        <v>52.674102399418175</v>
      </c>
      <c r="P221" s="47">
        <f t="shared" si="51"/>
        <v>48.986915231458902</v>
      </c>
      <c r="Q221" s="106">
        <f t="shared" si="52"/>
        <v>7.0000000000000062E-2</v>
      </c>
      <c r="S221" s="6">
        <f t="shared" si="62"/>
        <v>3.6379656499879058E-2</v>
      </c>
      <c r="T221" s="73">
        <f t="shared" si="62"/>
        <v>3.3833080544887525E-2</v>
      </c>
      <c r="U221" s="110">
        <f t="shared" si="53"/>
        <v>6.9999999999999951E-2</v>
      </c>
      <c r="Y221" s="115">
        <f t="shared" si="54"/>
        <v>1.3599637996219284E-3</v>
      </c>
      <c r="Z221" s="157">
        <f t="shared" si="55"/>
        <v>1.8373110932892237E-4</v>
      </c>
      <c r="AA221" s="158"/>
      <c r="AE221" s="117">
        <f t="shared" si="57"/>
        <v>6.6490413269052126E-2</v>
      </c>
      <c r="AF221" s="85">
        <f>IF(J221&gt;0,J221/630,Tabla13[[#This Row],[Cargabilidad Antes]]-0.02)</f>
        <v>4.6490413269052122E-2</v>
      </c>
      <c r="AG221" s="119">
        <f t="shared" si="56"/>
        <v>2.0000000000000004E-2</v>
      </c>
      <c r="AJ221" s="15">
        <f t="shared" si="63"/>
        <v>25.074106866014539</v>
      </c>
      <c r="AK221" s="47">
        <f t="shared" si="63"/>
        <v>25.064095028415977</v>
      </c>
      <c r="AL221" s="15">
        <f t="shared" si="59"/>
        <v>1.0011837598561613E-2</v>
      </c>
      <c r="AM221" s="84">
        <f t="shared" si="58"/>
        <v>3.9928989902060508E-4</v>
      </c>
    </row>
    <row r="222" spans="2:39" x14ac:dyDescent="0.25">
      <c r="B222" s="16" t="s">
        <v>237</v>
      </c>
      <c r="C222" s="8">
        <v>144.30000000000001</v>
      </c>
      <c r="D222" s="14">
        <v>58.13</v>
      </c>
      <c r="E222" s="8">
        <v>11.58</v>
      </c>
      <c r="F222" s="15">
        <f t="shared" si="49"/>
        <v>59.272196686136077</v>
      </c>
      <c r="G222" s="8">
        <v>0.97</v>
      </c>
      <c r="H222" s="8">
        <v>451.72</v>
      </c>
      <c r="I222" s="75">
        <f>'Datos y Cálculos'!R222</f>
        <v>-48.42</v>
      </c>
      <c r="J222" s="47">
        <f>'Datos y Cálculos'!S222</f>
        <v>0</v>
      </c>
      <c r="K222" s="6">
        <f>'Datos y Cálculos'!T222</f>
        <v>1</v>
      </c>
      <c r="L222" s="73">
        <f t="shared" si="60"/>
        <v>74.393084156958935</v>
      </c>
      <c r="M222" s="75">
        <f t="shared" si="61"/>
        <v>0</v>
      </c>
      <c r="O222" s="15">
        <f t="shared" si="50"/>
        <v>75.215981954264791</v>
      </c>
      <c r="P222" s="47">
        <f t="shared" si="51"/>
        <v>72.959502495636841</v>
      </c>
      <c r="Q222" s="106">
        <f t="shared" si="52"/>
        <v>3.0000000000000138E-2</v>
      </c>
      <c r="S222" s="6">
        <f t="shared" si="62"/>
        <v>5.1948328726100508E-2</v>
      </c>
      <c r="T222" s="73">
        <f t="shared" si="62"/>
        <v>5.0389878864317492E-2</v>
      </c>
      <c r="U222" s="110">
        <f t="shared" si="53"/>
        <v>3.0000000000000027E-2</v>
      </c>
      <c r="Y222" s="115">
        <f t="shared" si="54"/>
        <v>2.7228908374291121E-3</v>
      </c>
      <c r="Z222" s="157">
        <f t="shared" si="55"/>
        <v>1.6092284849206063E-4</v>
      </c>
      <c r="AA222" s="158"/>
      <c r="AE222" s="117">
        <f t="shared" si="57"/>
        <v>9.4082851882755683E-2</v>
      </c>
      <c r="AF222" s="85">
        <f>IF(J222&gt;0,J222/630,Tabla13[[#This Row],[Cargabilidad Antes]]-0.02)</f>
        <v>7.4082851882755679E-2</v>
      </c>
      <c r="AG222" s="119">
        <f t="shared" si="56"/>
        <v>2.0000000000000004E-2</v>
      </c>
      <c r="AJ222" s="15">
        <f t="shared" si="63"/>
        <v>25.151106942877785</v>
      </c>
      <c r="AK222" s="47">
        <f t="shared" si="63"/>
        <v>25.142176522553708</v>
      </c>
      <c r="AL222" s="15">
        <f t="shared" si="59"/>
        <v>8.930420324077204E-3</v>
      </c>
      <c r="AM222" s="84">
        <f t="shared" si="58"/>
        <v>3.5507066724183023E-4</v>
      </c>
    </row>
    <row r="223" spans="2:39" x14ac:dyDescent="0.25">
      <c r="B223" s="16" t="s">
        <v>238</v>
      </c>
      <c r="C223" s="8">
        <v>77.680000000000007</v>
      </c>
      <c r="D223" s="14">
        <v>71.45</v>
      </c>
      <c r="E223" s="8">
        <v>20.37</v>
      </c>
      <c r="F223" s="15">
        <f t="shared" si="49"/>
        <v>74.29696763664046</v>
      </c>
      <c r="G223" s="8">
        <v>0.95</v>
      </c>
      <c r="H223" s="8">
        <v>451.08</v>
      </c>
      <c r="I223" s="75">
        <f>'Datos y Cálculos'!R223</f>
        <v>-39.629999999999995</v>
      </c>
      <c r="J223" s="47">
        <f>'Datos y Cálculos'!S223</f>
        <v>0</v>
      </c>
      <c r="K223" s="6">
        <f>'Datos y Cálculos'!T223</f>
        <v>1</v>
      </c>
      <c r="L223" s="73">
        <f t="shared" si="60"/>
        <v>93.250813619537581</v>
      </c>
      <c r="M223" s="75">
        <f t="shared" si="61"/>
        <v>0</v>
      </c>
      <c r="O223" s="15">
        <f t="shared" si="50"/>
        <v>94.397429596335854</v>
      </c>
      <c r="P223" s="47">
        <f t="shared" si="51"/>
        <v>89.677558116519052</v>
      </c>
      <c r="Q223" s="106">
        <f t="shared" si="52"/>
        <v>5.0000000000000155E-2</v>
      </c>
      <c r="S223" s="6">
        <f t="shared" si="62"/>
        <v>6.5196100298885173E-2</v>
      </c>
      <c r="T223" s="73">
        <f t="shared" si="62"/>
        <v>6.1936295283940915E-2</v>
      </c>
      <c r="U223" s="110">
        <f t="shared" si="53"/>
        <v>5.0000000000000044E-2</v>
      </c>
      <c r="Y223" s="115">
        <f t="shared" si="54"/>
        <v>4.2782914064272209E-3</v>
      </c>
      <c r="Z223" s="157">
        <f t="shared" si="55"/>
        <v>4.1713341212665418E-4</v>
      </c>
      <c r="AA223" s="158"/>
      <c r="AE223" s="117">
        <f t="shared" si="57"/>
        <v>0.11793169466133406</v>
      </c>
      <c r="AF223" s="85">
        <f>IF(J223&gt;0,J223/630,Tabla13[[#This Row],[Cargabilidad Antes]]-0.02)</f>
        <v>9.7931694661334057E-2</v>
      </c>
      <c r="AG223" s="119">
        <f t="shared" si="56"/>
        <v>2.0000000000000004E-2</v>
      </c>
      <c r="AJ223" s="15">
        <f t="shared" si="63"/>
        <v>25.238004132328932</v>
      </c>
      <c r="AK223" s="47">
        <f t="shared" si="63"/>
        <v>25.21479872942686</v>
      </c>
      <c r="AL223" s="15">
        <f t="shared" si="59"/>
        <v>2.3205402902071626E-2</v>
      </c>
      <c r="AM223" s="84">
        <f t="shared" si="58"/>
        <v>9.1946267939413406E-4</v>
      </c>
    </row>
    <row r="224" spans="2:39" x14ac:dyDescent="0.25">
      <c r="B224" s="16" t="s">
        <v>239</v>
      </c>
      <c r="C224" s="8">
        <v>82.72</v>
      </c>
      <c r="D224" s="14">
        <v>67.349999999999994</v>
      </c>
      <c r="E224" s="8">
        <v>17.420000000000002</v>
      </c>
      <c r="F224" s="15">
        <f t="shared" si="49"/>
        <v>69.566363279964548</v>
      </c>
      <c r="G224" s="8">
        <v>0.96</v>
      </c>
      <c r="H224" s="8">
        <v>451.62</v>
      </c>
      <c r="I224" s="75">
        <f>'Datos y Cálculos'!R224</f>
        <v>-42.58</v>
      </c>
      <c r="J224" s="47">
        <f>'Datos y Cálculos'!S224</f>
        <v>0</v>
      </c>
      <c r="K224" s="6">
        <f>'Datos y Cálculos'!T224</f>
        <v>1</v>
      </c>
      <c r="L224" s="73">
        <f t="shared" si="60"/>
        <v>87.31338818745833</v>
      </c>
      <c r="M224" s="75">
        <f t="shared" si="61"/>
        <v>0</v>
      </c>
      <c r="O224" s="15">
        <f t="shared" si="50"/>
        <v>88.053760484423222</v>
      </c>
      <c r="P224" s="47">
        <f t="shared" si="51"/>
        <v>84.531610065046294</v>
      </c>
      <c r="Q224" s="106">
        <f t="shared" si="52"/>
        <v>4.0000000000000036E-2</v>
      </c>
      <c r="S224" s="6">
        <f t="shared" si="62"/>
        <v>6.0814810581021402E-2</v>
      </c>
      <c r="T224" s="73">
        <f t="shared" si="62"/>
        <v>5.8382218157780552E-2</v>
      </c>
      <c r="U224" s="110">
        <f t="shared" si="53"/>
        <v>3.9999999999999925E-2</v>
      </c>
      <c r="Y224" s="115">
        <f t="shared" si="54"/>
        <v>3.7508248563327029E-3</v>
      </c>
      <c r="Z224" s="157">
        <f t="shared" si="55"/>
        <v>2.9406466873648402E-4</v>
      </c>
      <c r="AA224" s="158"/>
      <c r="AE224" s="117">
        <f t="shared" si="57"/>
        <v>0.11042279885708658</v>
      </c>
      <c r="AF224" s="85">
        <f>IF(J224&gt;0,J224/630,Tabla13[[#This Row],[Cargabilidad Antes]]-0.02)</f>
        <v>9.0422798857086581E-2</v>
      </c>
      <c r="AG224" s="119">
        <f t="shared" si="56"/>
        <v>2.0000000000000004E-2</v>
      </c>
      <c r="AJ224" s="15">
        <f t="shared" si="63"/>
        <v>25.207090404258764</v>
      </c>
      <c r="AK224" s="47">
        <f t="shared" si="63"/>
        <v>25.19085451656488</v>
      </c>
      <c r="AL224" s="15">
        <f t="shared" si="59"/>
        <v>1.6235887693884621E-2</v>
      </c>
      <c r="AM224" s="84">
        <f t="shared" si="58"/>
        <v>6.4410003032877583E-4</v>
      </c>
    </row>
    <row r="225" spans="2:39" x14ac:dyDescent="0.25">
      <c r="B225" s="16" t="s">
        <v>240</v>
      </c>
      <c r="C225" s="8">
        <v>98.84</v>
      </c>
      <c r="D225" s="14">
        <v>70.260000000000005</v>
      </c>
      <c r="E225" s="8">
        <v>50.24</v>
      </c>
      <c r="F225" s="15">
        <f t="shared" si="49"/>
        <v>86.374331835331731</v>
      </c>
      <c r="G225" s="8">
        <v>0.8</v>
      </c>
      <c r="H225" s="8">
        <v>450.29</v>
      </c>
      <c r="I225" s="75">
        <f>'Datos y Cálculos'!R225</f>
        <v>-9.759999999999998</v>
      </c>
      <c r="J225" s="47">
        <f>'Datos y Cálculos'!S225</f>
        <v>0</v>
      </c>
      <c r="K225" s="6">
        <f>'Datos y Cálculos'!T225</f>
        <v>1</v>
      </c>
      <c r="L225" s="73">
        <f t="shared" si="60"/>
        <v>108.40922551348443</v>
      </c>
      <c r="M225" s="75">
        <f t="shared" si="61"/>
        <v>0</v>
      </c>
      <c r="O225" s="15">
        <f t="shared" si="50"/>
        <v>110.2299725903889</v>
      </c>
      <c r="P225" s="47">
        <f t="shared" si="51"/>
        <v>88.183978072311106</v>
      </c>
      <c r="Q225" s="106">
        <f t="shared" si="52"/>
        <v>0.20000000000000007</v>
      </c>
      <c r="S225" s="6">
        <f t="shared" si="62"/>
        <v>7.6130932586593578E-2</v>
      </c>
      <c r="T225" s="73">
        <f t="shared" si="62"/>
        <v>6.0904746069274859E-2</v>
      </c>
      <c r="U225" s="110">
        <f t="shared" si="53"/>
        <v>0.20000000000000007</v>
      </c>
      <c r="Y225" s="115">
        <f t="shared" si="54"/>
        <v>5.7822596068052932E-3</v>
      </c>
      <c r="Z225" s="157">
        <f t="shared" si="55"/>
        <v>2.0816134584499047E-3</v>
      </c>
      <c r="AA225" s="158"/>
      <c r="AE225" s="117">
        <f t="shared" si="57"/>
        <v>0.13710211402433609</v>
      </c>
      <c r="AF225" s="85">
        <f>IF(J225&gt;0,J225/630,Tabla13[[#This Row],[Cargabilidad Antes]]-0.02)</f>
        <v>0.11710211402433608</v>
      </c>
      <c r="AG225" s="119">
        <f t="shared" si="56"/>
        <v>2.0000000000000004E-2</v>
      </c>
      <c r="AJ225" s="15">
        <f t="shared" si="63"/>
        <v>25.324536507940113</v>
      </c>
      <c r="AK225" s="47">
        <f t="shared" si="63"/>
        <v>25.207703365081674</v>
      </c>
      <c r="AL225" s="15">
        <f t="shared" si="59"/>
        <v>0.11683314285843949</v>
      </c>
      <c r="AM225" s="84">
        <f t="shared" si="58"/>
        <v>4.6134365705690072E-3</v>
      </c>
    </row>
    <row r="226" spans="2:39" x14ac:dyDescent="0.25">
      <c r="B226" s="16" t="s">
        <v>241</v>
      </c>
      <c r="C226" s="8">
        <v>254.7</v>
      </c>
      <c r="D226" s="14">
        <v>135.04</v>
      </c>
      <c r="E226" s="8">
        <v>67.34</v>
      </c>
      <c r="F226" s="15">
        <f t="shared" si="49"/>
        <v>150.89889727893973</v>
      </c>
      <c r="G226" s="8">
        <v>0.88</v>
      </c>
      <c r="H226" s="8">
        <v>449.34</v>
      </c>
      <c r="I226" s="75">
        <f>'Datos y Cálculos'!R226</f>
        <v>7.3400000000000034</v>
      </c>
      <c r="J226" s="47">
        <f>'Datos y Cálculos'!S226</f>
        <v>135.23933303591821</v>
      </c>
      <c r="K226" s="6">
        <f>'Datos y Cálculos'!T226</f>
        <v>0.99852607202768984</v>
      </c>
      <c r="L226" s="73">
        <f t="shared" si="60"/>
        <v>189.39460644437727</v>
      </c>
      <c r="M226" s="75">
        <f t="shared" si="61"/>
        <v>169.74014202894094</v>
      </c>
      <c r="O226" s="15">
        <f t="shared" si="50"/>
        <v>192.60222418815974</v>
      </c>
      <c r="P226" s="47">
        <f t="shared" si="51"/>
        <v>169.74014202894094</v>
      </c>
      <c r="Q226" s="106">
        <f t="shared" si="52"/>
        <v>0.11870102879437183</v>
      </c>
      <c r="S226" s="6">
        <f t="shared" si="62"/>
        <v>0.13302177802569151</v>
      </c>
      <c r="T226" s="73">
        <f t="shared" si="62"/>
        <v>0.11723195612198536</v>
      </c>
      <c r="U226" s="110">
        <f t="shared" si="53"/>
        <v>0.11870102879437183</v>
      </c>
      <c r="Y226" s="115">
        <f t="shared" si="54"/>
        <v>1.7648195939508508E-2</v>
      </c>
      <c r="Z226" s="157">
        <f t="shared" si="55"/>
        <v>3.9410561085820497E-3</v>
      </c>
      <c r="AA226" s="158"/>
      <c r="AE226" s="117">
        <f t="shared" si="57"/>
        <v>0.23952205917292022</v>
      </c>
      <c r="AF226" s="85">
        <f>IF(J226&gt;0,J226/630,Tabla13[[#This Row],[Cargabilidad Antes]]-0.02)</f>
        <v>0.21466560799352097</v>
      </c>
      <c r="AG226" s="119">
        <f t="shared" si="56"/>
        <v>2.4856451179399247E-2</v>
      </c>
      <c r="AJ226" s="15">
        <f t="shared" si="63"/>
        <v>25.990801729760314</v>
      </c>
      <c r="AK226" s="47">
        <f t="shared" si="63"/>
        <v>25.769543691666801</v>
      </c>
      <c r="AL226" s="15">
        <f t="shared" si="59"/>
        <v>0.22125803809351297</v>
      </c>
      <c r="AM226" s="84">
        <f t="shared" si="58"/>
        <v>8.5129362454473556E-3</v>
      </c>
    </row>
    <row r="227" spans="2:39" x14ac:dyDescent="0.25">
      <c r="B227" s="16" t="s">
        <v>242</v>
      </c>
      <c r="C227" s="8">
        <v>249.64</v>
      </c>
      <c r="D227" s="14">
        <v>192.55</v>
      </c>
      <c r="E227" s="8">
        <v>86.05</v>
      </c>
      <c r="F227" s="15">
        <f t="shared" si="49"/>
        <v>210.9030701530919</v>
      </c>
      <c r="G227" s="8">
        <v>0.91</v>
      </c>
      <c r="H227" s="8">
        <v>448.88</v>
      </c>
      <c r="I227" s="75">
        <f>'Datos y Cálculos'!R227</f>
        <v>26.049999999999997</v>
      </c>
      <c r="J227" s="47">
        <f>'Datos y Cálculos'!S227</f>
        <v>194.3041558999704</v>
      </c>
      <c r="K227" s="6">
        <f>'Datos y Cálculos'!T227</f>
        <v>0.99097211332487689</v>
      </c>
      <c r="L227" s="73">
        <f t="shared" si="60"/>
        <v>264.7064007082742</v>
      </c>
      <c r="M227" s="75">
        <f t="shared" si="61"/>
        <v>243.87294937719767</v>
      </c>
      <c r="O227" s="15">
        <f t="shared" si="50"/>
        <v>265.5728483814201</v>
      </c>
      <c r="P227" s="47">
        <f t="shared" si="51"/>
        <v>243.87294937719767</v>
      </c>
      <c r="Q227" s="106">
        <f t="shared" si="52"/>
        <v>8.1709779958592299E-2</v>
      </c>
      <c r="S227" s="6">
        <f t="shared" si="62"/>
        <v>0.18341933815121345</v>
      </c>
      <c r="T227" s="73">
        <f t="shared" si="62"/>
        <v>0.16843218439072716</v>
      </c>
      <c r="U227" s="110">
        <f t="shared" si="53"/>
        <v>8.1709779958592299E-2</v>
      </c>
      <c r="Y227" s="115">
        <f t="shared" si="54"/>
        <v>3.447418345935728E-2</v>
      </c>
      <c r="Z227" s="157">
        <f t="shared" si="55"/>
        <v>5.4035894123994751E-3</v>
      </c>
      <c r="AA227" s="158"/>
      <c r="AE227" s="117">
        <f t="shared" si="57"/>
        <v>0.33476677802078081</v>
      </c>
      <c r="AF227" s="85">
        <f>IF(J227&gt;0,J227/630,Tabla13[[#This Row],[Cargabilidad Antes]]-0.02)</f>
        <v>0.30841929507931809</v>
      </c>
      <c r="AG227" s="119">
        <f t="shared" si="56"/>
        <v>2.6347482941462719E-2</v>
      </c>
      <c r="AJ227" s="15">
        <f t="shared" si="63"/>
        <v>26.883785731768718</v>
      </c>
      <c r="AK227" s="47">
        <f t="shared" si="63"/>
        <v>26.588515369602916</v>
      </c>
      <c r="AL227" s="15">
        <f t="shared" si="59"/>
        <v>0.29527036216580171</v>
      </c>
      <c r="AM227" s="84">
        <f t="shared" si="58"/>
        <v>1.0983213640811007E-2</v>
      </c>
    </row>
    <row r="228" spans="2:39" x14ac:dyDescent="0.25">
      <c r="B228" s="16" t="s">
        <v>243</v>
      </c>
      <c r="C228" s="8">
        <v>294.26</v>
      </c>
      <c r="D228" s="14">
        <v>238.29</v>
      </c>
      <c r="E228" s="8">
        <v>121.33</v>
      </c>
      <c r="F228" s="15">
        <f t="shared" si="49"/>
        <v>267.40062266195264</v>
      </c>
      <c r="G228" s="8">
        <v>0.89</v>
      </c>
      <c r="H228" s="8">
        <v>447.63</v>
      </c>
      <c r="I228" s="75">
        <f>'Datos y Cálculos'!R228</f>
        <v>61.33</v>
      </c>
      <c r="J228" s="47">
        <f>'Datos y Cálculos'!S228</f>
        <v>246.05587373602768</v>
      </c>
      <c r="K228" s="6">
        <f>'Datos y Cálculos'!T228</f>
        <v>0.96843857609203421</v>
      </c>
      <c r="L228" s="73">
        <f t="shared" si="60"/>
        <v>335.61700320728676</v>
      </c>
      <c r="M228" s="75">
        <f t="shared" si="61"/>
        <v>308.82701073300905</v>
      </c>
      <c r="O228" s="15">
        <f t="shared" si="50"/>
        <v>336.04493318318498</v>
      </c>
      <c r="P228" s="47">
        <f t="shared" si="51"/>
        <v>308.82701073300905</v>
      </c>
      <c r="Q228" s="106">
        <f t="shared" si="52"/>
        <v>8.0994890154582055E-2</v>
      </c>
      <c r="S228" s="6">
        <f t="shared" si="62"/>
        <v>0.23209126840031577</v>
      </c>
      <c r="T228" s="73">
        <f t="shared" si="62"/>
        <v>0.21329306161039457</v>
      </c>
      <c r="U228" s="110">
        <f t="shared" si="53"/>
        <v>8.0994890154582055E-2</v>
      </c>
      <c r="Y228" s="115">
        <f t="shared" si="54"/>
        <v>5.5418276238185259E-2</v>
      </c>
      <c r="Z228" s="157">
        <f t="shared" si="55"/>
        <v>8.6136409560601014E-3</v>
      </c>
      <c r="AA228" s="158"/>
      <c r="AE228" s="117">
        <f t="shared" si="57"/>
        <v>0.42444543279675023</v>
      </c>
      <c r="AF228" s="85">
        <f>IF(J228&gt;0,J228/630,Tabla13[[#This Row],[Cargabilidad Antes]]-0.02)</f>
        <v>0.39056487894607567</v>
      </c>
      <c r="AG228" s="119">
        <f t="shared" si="56"/>
        <v>3.3880553850674566E-2</v>
      </c>
      <c r="AJ228" s="15">
        <f t="shared" si="63"/>
        <v>28.016191162342182</v>
      </c>
      <c r="AK228" s="47">
        <f t="shared" si="63"/>
        <v>27.547385752090975</v>
      </c>
      <c r="AL228" s="15">
        <f t="shared" si="59"/>
        <v>0.46880541025120692</v>
      </c>
      <c r="AM228" s="84">
        <f t="shared" si="58"/>
        <v>1.6733374195466943E-2</v>
      </c>
    </row>
    <row r="229" spans="2:39" x14ac:dyDescent="0.25">
      <c r="B229" s="16" t="s">
        <v>244</v>
      </c>
      <c r="C229" s="8">
        <v>388.08</v>
      </c>
      <c r="D229" s="14">
        <v>234.67</v>
      </c>
      <c r="E229" s="8">
        <v>113.32</v>
      </c>
      <c r="F229" s="15">
        <f t="shared" si="49"/>
        <v>260.59821814433036</v>
      </c>
      <c r="G229" s="8">
        <v>0.89</v>
      </c>
      <c r="H229" s="8">
        <v>447.72</v>
      </c>
      <c r="I229" s="75">
        <f>'Datos y Cálculos'!R229</f>
        <v>53.319999999999993</v>
      </c>
      <c r="J229" s="47">
        <f>'Datos y Cálculos'!S229</f>
        <v>240.65126490421778</v>
      </c>
      <c r="K229" s="6">
        <f>'Datos y Cálculos'!T229</f>
        <v>0.97514550814183998</v>
      </c>
      <c r="L229" s="73">
        <f t="shared" si="60"/>
        <v>327.0792421651434</v>
      </c>
      <c r="M229" s="75">
        <f t="shared" si="61"/>
        <v>302.04363602885672</v>
      </c>
      <c r="O229" s="15">
        <f t="shared" si="50"/>
        <v>330.93988195097575</v>
      </c>
      <c r="P229" s="47">
        <f t="shared" si="51"/>
        <v>302.04363602885667</v>
      </c>
      <c r="Q229" s="106">
        <f t="shared" si="52"/>
        <v>8.731569538179651E-2</v>
      </c>
      <c r="S229" s="6">
        <f t="shared" si="62"/>
        <v>0.22856543688573627</v>
      </c>
      <c r="T229" s="73">
        <f t="shared" si="62"/>
        <v>0.20860808682381407</v>
      </c>
      <c r="U229" s="110">
        <f t="shared" si="53"/>
        <v>8.7315695381796621E-2</v>
      </c>
      <c r="Y229" s="115">
        <f t="shared" si="54"/>
        <v>5.2634568682419662E-2</v>
      </c>
      <c r="Z229" s="157">
        <f t="shared" si="55"/>
        <v>8.7903603658417949E-3</v>
      </c>
      <c r="AA229" s="158"/>
      <c r="AE229" s="117">
        <f t="shared" si="57"/>
        <v>0.41364796530846087</v>
      </c>
      <c r="AF229" s="85">
        <f>IF(J229&gt;0,J229/630,Tabla13[[#This Row],[Cargabilidad Antes]]-0.02)</f>
        <v>0.38198613476859966</v>
      </c>
      <c r="AG229" s="119">
        <f t="shared" si="56"/>
        <v>3.1661830539861213E-2</v>
      </c>
      <c r="AJ229" s="15">
        <f t="shared" si="63"/>
        <v>27.925245872481991</v>
      </c>
      <c r="AK229" s="47">
        <f t="shared" si="63"/>
        <v>27.436708281664863</v>
      </c>
      <c r="AL229" s="15">
        <f t="shared" si="59"/>
        <v>0.48853759081712766</v>
      </c>
      <c r="AM229" s="84">
        <f t="shared" si="58"/>
        <v>1.7494477686892718E-2</v>
      </c>
    </row>
    <row r="230" spans="2:39" x14ac:dyDescent="0.25">
      <c r="B230" s="16" t="s">
        <v>245</v>
      </c>
      <c r="C230" s="8">
        <v>324.10000000000002</v>
      </c>
      <c r="D230" s="14">
        <v>207.98</v>
      </c>
      <c r="E230" s="8">
        <v>113.44</v>
      </c>
      <c r="F230" s="15">
        <f t="shared" si="49"/>
        <v>236.90570698064661</v>
      </c>
      <c r="G230" s="8">
        <v>0.87</v>
      </c>
      <c r="H230" s="8">
        <v>448.47</v>
      </c>
      <c r="I230" s="75">
        <f>'Datos y Cálculos'!R230</f>
        <v>53.44</v>
      </c>
      <c r="J230" s="47">
        <f>'Datos y Cálculos'!S230</f>
        <v>214.7359168839717</v>
      </c>
      <c r="K230" s="6">
        <f>'Datos y Cálculos'!T230</f>
        <v>0.96853848679807886</v>
      </c>
      <c r="L230" s="73">
        <f t="shared" si="60"/>
        <v>297.34255151703246</v>
      </c>
      <c r="M230" s="75">
        <f t="shared" si="61"/>
        <v>269.51704221226561</v>
      </c>
      <c r="O230" s="15">
        <f t="shared" si="50"/>
        <v>300.04325083972606</v>
      </c>
      <c r="P230" s="47">
        <f t="shared" si="51"/>
        <v>269.51704221226561</v>
      </c>
      <c r="Q230" s="106">
        <f t="shared" si="52"/>
        <v>0.10173936104887293</v>
      </c>
      <c r="S230" s="6">
        <f t="shared" si="62"/>
        <v>0.20722650986790905</v>
      </c>
      <c r="T230" s="73">
        <f t="shared" si="62"/>
        <v>0.18614341716156002</v>
      </c>
      <c r="U230" s="110">
        <f t="shared" si="53"/>
        <v>0.10173936104887293</v>
      </c>
      <c r="Y230" s="115">
        <f t="shared" si="54"/>
        <v>4.3498995727788287E-2</v>
      </c>
      <c r="Z230" s="157">
        <f t="shared" si="55"/>
        <v>8.4008664133259549E-3</v>
      </c>
      <c r="AA230" s="158"/>
      <c r="AE230" s="117">
        <f t="shared" si="57"/>
        <v>0.37604080473118512</v>
      </c>
      <c r="AF230" s="85">
        <f>IF(J230&gt;0,J230/630,Tabla13[[#This Row],[Cargabilidad Antes]]-0.02)</f>
        <v>0.34085066172058998</v>
      </c>
      <c r="AG230" s="119">
        <f t="shared" si="56"/>
        <v>3.5190143010595143E-2</v>
      </c>
      <c r="AJ230" s="15">
        <f t="shared" si="63"/>
        <v>27.404539326241206</v>
      </c>
      <c r="AK230" s="47">
        <f t="shared" si="63"/>
        <v>26.940155877212824</v>
      </c>
      <c r="AL230" s="15">
        <f t="shared" si="59"/>
        <v>0.46438344902838224</v>
      </c>
      <c r="AM230" s="84">
        <f t="shared" si="58"/>
        <v>1.6945493719126792E-2</v>
      </c>
    </row>
    <row r="231" spans="2:39" x14ac:dyDescent="0.25">
      <c r="B231" s="16" t="s">
        <v>246</v>
      </c>
      <c r="C231" s="8">
        <v>272.24</v>
      </c>
      <c r="D231" s="14">
        <v>202.68</v>
      </c>
      <c r="E231" s="8">
        <v>103.74</v>
      </c>
      <c r="F231" s="15">
        <f t="shared" si="49"/>
        <v>227.68656086822517</v>
      </c>
      <c r="G231" s="8">
        <v>0.88</v>
      </c>
      <c r="H231" s="8">
        <v>444.92</v>
      </c>
      <c r="I231" s="75">
        <f>'Datos y Cálculos'!R231</f>
        <v>43.739999999999995</v>
      </c>
      <c r="J231" s="47">
        <f>'Datos y Cálculos'!S231</f>
        <v>207.34601515341453</v>
      </c>
      <c r="K231" s="6">
        <f>'Datos y Cálculos'!T231</f>
        <v>0.97749648021949131</v>
      </c>
      <c r="L231" s="73">
        <f t="shared" si="60"/>
        <v>285.77151566984764</v>
      </c>
      <c r="M231" s="75">
        <f t="shared" si="61"/>
        <v>260.24190796569587</v>
      </c>
      <c r="O231" s="15">
        <f t="shared" si="50"/>
        <v>289.07448754780967</v>
      </c>
      <c r="P231" s="47">
        <f t="shared" si="51"/>
        <v>260.24190796569587</v>
      </c>
      <c r="Q231" s="106">
        <f t="shared" si="52"/>
        <v>9.9741003873076828E-2</v>
      </c>
      <c r="S231" s="6">
        <f t="shared" si="62"/>
        <v>0.19965087359483974</v>
      </c>
      <c r="T231" s="73">
        <f t="shared" si="62"/>
        <v>0.17973749503835365</v>
      </c>
      <c r="U231" s="110">
        <f t="shared" si="53"/>
        <v>9.9741003873076828E-2</v>
      </c>
      <c r="Y231" s="115">
        <f t="shared" si="54"/>
        <v>4.0179356710775056E-2</v>
      </c>
      <c r="Z231" s="157">
        <f t="shared" si="55"/>
        <v>7.615343743869807E-3</v>
      </c>
      <c r="AA231" s="158"/>
      <c r="AE231" s="117">
        <f t="shared" si="57"/>
        <v>0.36140723947337328</v>
      </c>
      <c r="AF231" s="85">
        <f>IF(J231&gt;0,J231/630,Tabla13[[#This Row],[Cargabilidad Antes]]-0.02)</f>
        <v>0.32912065897367387</v>
      </c>
      <c r="AG231" s="119">
        <f t="shared" si="56"/>
        <v>3.2286580499699402E-2</v>
      </c>
      <c r="AJ231" s="15">
        <f t="shared" si="63"/>
        <v>27.231946029674916</v>
      </c>
      <c r="AK231" s="47">
        <f t="shared" si="63"/>
        <v>26.808916951432312</v>
      </c>
      <c r="AL231" s="15">
        <f t="shared" si="59"/>
        <v>0.42302907824260316</v>
      </c>
      <c r="AM231" s="84">
        <f t="shared" si="58"/>
        <v>1.5534294823499772E-2</v>
      </c>
    </row>
    <row r="232" spans="2:39" x14ac:dyDescent="0.25">
      <c r="B232" s="16" t="s">
        <v>247</v>
      </c>
      <c r="C232" s="8">
        <v>242.6</v>
      </c>
      <c r="D232" s="14">
        <v>227.52</v>
      </c>
      <c r="E232" s="8">
        <v>108.93</v>
      </c>
      <c r="F232" s="15">
        <f t="shared" si="49"/>
        <v>252.2520471671142</v>
      </c>
      <c r="G232" s="8">
        <v>0.9</v>
      </c>
      <c r="H232" s="8">
        <v>443.84</v>
      </c>
      <c r="I232" s="75">
        <f>'Datos y Cálculos'!R232</f>
        <v>48.930000000000007</v>
      </c>
      <c r="J232" s="47">
        <f>'Datos y Cálculos'!S232</f>
        <v>232.72192698583433</v>
      </c>
      <c r="K232" s="6">
        <f>'Datos y Cálculos'!T232</f>
        <v>0.97764745654520568</v>
      </c>
      <c r="L232" s="73">
        <f t="shared" si="60"/>
        <v>316.60388551210343</v>
      </c>
      <c r="M232" s="75">
        <f t="shared" si="61"/>
        <v>292.09145041652152</v>
      </c>
      <c r="O232" s="15">
        <f t="shared" si="50"/>
        <v>317.29162619812479</v>
      </c>
      <c r="P232" s="47">
        <f t="shared" si="51"/>
        <v>292.09145041652152</v>
      </c>
      <c r="Q232" s="106">
        <f t="shared" si="52"/>
        <v>7.9422757176288217E-2</v>
      </c>
      <c r="S232" s="6">
        <f t="shared" si="62"/>
        <v>0.21913919451057051</v>
      </c>
      <c r="T232" s="73">
        <f t="shared" si="62"/>
        <v>0.20173455547715005</v>
      </c>
      <c r="U232" s="110">
        <f t="shared" si="53"/>
        <v>7.9422757176288328E-2</v>
      </c>
      <c r="Y232" s="115">
        <f t="shared" si="54"/>
        <v>4.931710599810965E-2</v>
      </c>
      <c r="Z232" s="157">
        <f t="shared" si="55"/>
        <v>7.5227100286288815E-3</v>
      </c>
      <c r="AA232" s="158"/>
      <c r="AE232" s="117">
        <f t="shared" si="57"/>
        <v>0.40040007486843526</v>
      </c>
      <c r="AF232" s="85">
        <f>IF(J232&gt;0,J232/630,Tabla13[[#This Row],[Cargabilidad Antes]]-0.02)</f>
        <v>0.36939988410449892</v>
      </c>
      <c r="AG232" s="119">
        <f t="shared" si="56"/>
        <v>3.1000190763936342E-2</v>
      </c>
      <c r="AJ232" s="15">
        <f t="shared" si="63"/>
        <v>27.688941668147717</v>
      </c>
      <c r="AK232" s="47">
        <f t="shared" si="63"/>
        <v>27.278777120898162</v>
      </c>
      <c r="AL232" s="15">
        <f t="shared" si="59"/>
        <v>0.41016454724955409</v>
      </c>
      <c r="AM232" s="84">
        <f t="shared" si="58"/>
        <v>1.4813298108876105E-2</v>
      </c>
    </row>
    <row r="233" spans="2:39" x14ac:dyDescent="0.25">
      <c r="B233" s="16" t="s">
        <v>248</v>
      </c>
      <c r="C233" s="8">
        <v>278.89999999999998</v>
      </c>
      <c r="D233" s="14">
        <v>224.26</v>
      </c>
      <c r="E233" s="8">
        <v>109.42</v>
      </c>
      <c r="F233" s="15">
        <f t="shared" si="49"/>
        <v>249.53012643767084</v>
      </c>
      <c r="G233" s="8">
        <v>0.89</v>
      </c>
      <c r="H233" s="8">
        <v>444.14</v>
      </c>
      <c r="I233" s="75">
        <f>'Datos y Cálculos'!R233</f>
        <v>49.42</v>
      </c>
      <c r="J233" s="47">
        <f>'Datos y Cálculos'!S233</f>
        <v>229.64077164127454</v>
      </c>
      <c r="K233" s="6">
        <f>'Datos y Cálculos'!T233</f>
        <v>0.97656874429215057</v>
      </c>
      <c r="L233" s="73">
        <f t="shared" si="60"/>
        <v>313.18757754284917</v>
      </c>
      <c r="M233" s="75">
        <f t="shared" si="61"/>
        <v>288.22426374783316</v>
      </c>
      <c r="O233" s="15">
        <f t="shared" si="50"/>
        <v>316.25933407050678</v>
      </c>
      <c r="P233" s="47">
        <f t="shared" si="51"/>
        <v>288.22426374783316</v>
      </c>
      <c r="Q233" s="106">
        <f t="shared" si="52"/>
        <v>8.8645827339987604E-2</v>
      </c>
      <c r="S233" s="6">
        <f t="shared" si="62"/>
        <v>0.21842623631480471</v>
      </c>
      <c r="T233" s="73">
        <f t="shared" si="62"/>
        <v>0.19906366188391916</v>
      </c>
      <c r="U233" s="110">
        <f t="shared" si="53"/>
        <v>8.8645827339987715E-2</v>
      </c>
      <c r="Y233" s="115">
        <f t="shared" si="54"/>
        <v>4.8258537693761816E-2</v>
      </c>
      <c r="Z233" s="157">
        <f t="shared" si="55"/>
        <v>8.1766164197531466E-3</v>
      </c>
      <c r="AA233" s="158"/>
      <c r="AE233" s="117">
        <f t="shared" si="57"/>
        <v>0.39607956577408071</v>
      </c>
      <c r="AF233" s="85">
        <f>IF(J233&gt;0,J233/630,Tabla13[[#This Row],[Cargabilidad Antes]]-0.02)</f>
        <v>0.36450916133535644</v>
      </c>
      <c r="AG233" s="119">
        <f t="shared" si="56"/>
        <v>3.1570404438724275E-2</v>
      </c>
      <c r="AJ233" s="15">
        <f t="shared" si="63"/>
        <v>27.671473461183773</v>
      </c>
      <c r="AK233" s="47">
        <f t="shared" si="63"/>
        <v>27.218836170218495</v>
      </c>
      <c r="AL233" s="15">
        <f t="shared" si="59"/>
        <v>0.45263729096527783</v>
      </c>
      <c r="AM233" s="84">
        <f t="shared" si="58"/>
        <v>1.6357542058619168E-2</v>
      </c>
    </row>
    <row r="234" spans="2:39" x14ac:dyDescent="0.25">
      <c r="B234" s="16" t="s">
        <v>249</v>
      </c>
      <c r="C234" s="8">
        <v>372.28</v>
      </c>
      <c r="D234" s="14">
        <v>205.81</v>
      </c>
      <c r="E234" s="8">
        <v>111.57</v>
      </c>
      <c r="F234" s="15">
        <f t="shared" si="49"/>
        <v>234.10600376752407</v>
      </c>
      <c r="G234" s="8">
        <v>0.87</v>
      </c>
      <c r="H234" s="8">
        <v>445.18</v>
      </c>
      <c r="I234" s="75">
        <f>'Datos y Cálculos'!R234</f>
        <v>51.569999999999993</v>
      </c>
      <c r="J234" s="47">
        <f>'Datos y Cálculos'!S234</f>
        <v>212.17262075960696</v>
      </c>
      <c r="K234" s="6">
        <f>'Datos y Cálculos'!T234</f>
        <v>0.97001205557612524</v>
      </c>
      <c r="L234" s="73">
        <f t="shared" si="60"/>
        <v>293.82861803062514</v>
      </c>
      <c r="M234" s="75">
        <f t="shared" si="61"/>
        <v>266.29982545701625</v>
      </c>
      <c r="O234" s="15">
        <f t="shared" si="50"/>
        <v>296.91269090933758</v>
      </c>
      <c r="P234" s="47">
        <f t="shared" si="51"/>
        <v>266.2998254570162</v>
      </c>
      <c r="Q234" s="106">
        <f t="shared" si="52"/>
        <v>0.10310393051427036</v>
      </c>
      <c r="S234" s="6">
        <f t="shared" si="62"/>
        <v>0.20506437155454549</v>
      </c>
      <c r="T234" s="73">
        <f t="shared" si="62"/>
        <v>0.18392142883883311</v>
      </c>
      <c r="U234" s="110">
        <f t="shared" si="53"/>
        <v>0.10310393051427036</v>
      </c>
      <c r="Y234" s="115">
        <f t="shared" si="54"/>
        <v>4.2476946332703221E-2</v>
      </c>
      <c r="Z234" s="157">
        <f t="shared" si="55"/>
        <v>8.3075324457495929E-3</v>
      </c>
      <c r="AA234" s="158"/>
      <c r="AE234" s="117">
        <f t="shared" si="57"/>
        <v>0.37159683137702232</v>
      </c>
      <c r="AF234" s="85">
        <f>IF(J234&gt;0,J234/630,Tabla13[[#This Row],[Cargabilidad Antes]]-0.02)</f>
        <v>0.33678193771366183</v>
      </c>
      <c r="AG234" s="119">
        <f t="shared" si="56"/>
        <v>3.4814893663360491E-2</v>
      </c>
      <c r="AJ234" s="15">
        <f t="shared" si="63"/>
        <v>27.354624626683329</v>
      </c>
      <c r="AK234" s="47">
        <f t="shared" si="63"/>
        <v>26.894113168761681</v>
      </c>
      <c r="AL234" s="15">
        <f t="shared" si="59"/>
        <v>0.4605114579216476</v>
      </c>
      <c r="AM234" s="84">
        <f t="shared" si="58"/>
        <v>1.6834866652581937E-2</v>
      </c>
    </row>
    <row r="235" spans="2:39" x14ac:dyDescent="0.25">
      <c r="B235" s="16" t="s">
        <v>250</v>
      </c>
      <c r="C235" s="8">
        <v>326.45999999999998</v>
      </c>
      <c r="D235" s="14">
        <v>214.15</v>
      </c>
      <c r="E235" s="8">
        <v>110.79</v>
      </c>
      <c r="F235" s="15">
        <f t="shared" si="49"/>
        <v>241.1112743112607</v>
      </c>
      <c r="G235" s="8">
        <v>0.88</v>
      </c>
      <c r="H235" s="8">
        <v>445.99</v>
      </c>
      <c r="I235" s="75">
        <f>'Datos y Cálculos'!R235</f>
        <v>50.790000000000006</v>
      </c>
      <c r="J235" s="47">
        <f>'Datos y Cálculos'!S235</f>
        <v>220.09054182313244</v>
      </c>
      <c r="K235" s="6">
        <f>'Datos y Cálculos'!T235</f>
        <v>0.97300864556048783</v>
      </c>
      <c r="L235" s="73">
        <f t="shared" si="60"/>
        <v>302.62099810491321</v>
      </c>
      <c r="M235" s="75">
        <f t="shared" si="61"/>
        <v>276.23768166886111</v>
      </c>
      <c r="O235" s="15">
        <f t="shared" si="50"/>
        <v>305.43369601521334</v>
      </c>
      <c r="P235" s="47">
        <f t="shared" si="51"/>
        <v>276.23768166886111</v>
      </c>
      <c r="Q235" s="106">
        <f t="shared" si="52"/>
        <v>9.5588714432143118E-2</v>
      </c>
      <c r="S235" s="6">
        <f t="shared" si="62"/>
        <v>0.21094945026808234</v>
      </c>
      <c r="T235" s="73">
        <f t="shared" si="62"/>
        <v>0.19078506350678906</v>
      </c>
      <c r="U235" s="110">
        <f t="shared" si="53"/>
        <v>9.5588714432143007E-2</v>
      </c>
      <c r="Y235" s="115">
        <f t="shared" si="54"/>
        <v>4.5057098499054829E-2</v>
      </c>
      <c r="Z235" s="157">
        <f t="shared" si="55"/>
        <v>8.2022044178902357E-3</v>
      </c>
      <c r="AA235" s="158"/>
      <c r="AE235" s="117">
        <f t="shared" si="57"/>
        <v>0.38271630843057253</v>
      </c>
      <c r="AF235" s="85">
        <f>IF(J235&gt;0,J235/630,Tabla13[[#This Row],[Cargabilidad Antes]]-0.02)</f>
        <v>0.34935006638592453</v>
      </c>
      <c r="AG235" s="119">
        <f t="shared" si="56"/>
        <v>3.3366242044647998E-2</v>
      </c>
      <c r="AJ235" s="15">
        <f t="shared" si="63"/>
        <v>27.49171321211308</v>
      </c>
      <c r="AK235" s="47">
        <f t="shared" si="63"/>
        <v>27.038121174513542</v>
      </c>
      <c r="AL235" s="15">
        <f t="shared" si="59"/>
        <v>0.45359203759953814</v>
      </c>
      <c r="AM235" s="84">
        <f t="shared" si="58"/>
        <v>1.6499227752735379E-2</v>
      </c>
    </row>
    <row r="236" spans="2:39" x14ac:dyDescent="0.25">
      <c r="B236" s="16" t="s">
        <v>251</v>
      </c>
      <c r="C236" s="8">
        <v>278</v>
      </c>
      <c r="D236" s="14">
        <v>196.93</v>
      </c>
      <c r="E236" s="8">
        <v>101.77</v>
      </c>
      <c r="F236" s="15">
        <f t="shared" si="49"/>
        <v>221.67218544508466</v>
      </c>
      <c r="G236" s="8">
        <v>0.88</v>
      </c>
      <c r="H236" s="8">
        <v>446.53</v>
      </c>
      <c r="I236" s="75">
        <f>'Datos y Cálculos'!R236</f>
        <v>41.769999999999996</v>
      </c>
      <c r="J236" s="47">
        <f>'Datos y Cálculos'!S236</f>
        <v>201.31109706124005</v>
      </c>
      <c r="K236" s="6">
        <f>'Datos y Cálculos'!T236</f>
        <v>0.97823718053701092</v>
      </c>
      <c r="L236" s="73">
        <f t="shared" si="60"/>
        <v>278.22281725776583</v>
      </c>
      <c r="M236" s="75">
        <f t="shared" si="61"/>
        <v>252.66742625905616</v>
      </c>
      <c r="O236" s="15">
        <f t="shared" si="50"/>
        <v>280.87348940591158</v>
      </c>
      <c r="P236" s="47">
        <f t="shared" si="51"/>
        <v>252.66742625905616</v>
      </c>
      <c r="Q236" s="106">
        <f t="shared" si="52"/>
        <v>0.10042266077341566</v>
      </c>
      <c r="S236" s="6">
        <f t="shared" si="62"/>
        <v>0.19398680943868063</v>
      </c>
      <c r="T236" s="73">
        <f t="shared" si="62"/>
        <v>0.17450613787990277</v>
      </c>
      <c r="U236" s="110">
        <f t="shared" si="53"/>
        <v>0.10042266077341566</v>
      </c>
      <c r="Y236" s="115">
        <f t="shared" si="54"/>
        <v>3.8084704533081291E-2</v>
      </c>
      <c r="Z236" s="157">
        <f t="shared" si="55"/>
        <v>7.2650614969646064E-3</v>
      </c>
      <c r="AA236" s="158"/>
      <c r="AE236" s="117">
        <f t="shared" si="57"/>
        <v>0.3518606118175947</v>
      </c>
      <c r="AF236" s="85">
        <f>IF(J236&gt;0,J236/630,Tabla13[[#This Row],[Cargabilidad Antes]]-0.02)</f>
        <v>0.31954142390673024</v>
      </c>
      <c r="AG236" s="119">
        <f t="shared" si="56"/>
        <v>3.2319187910864466E-2</v>
      </c>
      <c r="AJ236" s="15">
        <f t="shared" si="63"/>
        <v>27.107102485337947</v>
      </c>
      <c r="AK236" s="47">
        <f t="shared" si="63"/>
        <v>26.705150328321999</v>
      </c>
      <c r="AL236" s="15">
        <f t="shared" si="59"/>
        <v>0.40195215701594833</v>
      </c>
      <c r="AM236" s="84">
        <f t="shared" si="58"/>
        <v>1.4828296651527406E-2</v>
      </c>
    </row>
    <row r="237" spans="2:39" x14ac:dyDescent="0.25">
      <c r="B237" s="16" t="s">
        <v>252</v>
      </c>
      <c r="C237" s="8">
        <v>276.36</v>
      </c>
      <c r="D237" s="14">
        <v>219.6</v>
      </c>
      <c r="E237" s="8">
        <v>111.38</v>
      </c>
      <c r="F237" s="15">
        <f t="shared" si="49"/>
        <v>246.23091682402514</v>
      </c>
      <c r="G237" s="8">
        <v>0.89</v>
      </c>
      <c r="H237" s="8">
        <v>445.2</v>
      </c>
      <c r="I237" s="75">
        <f>'Datos y Cálculos'!R237</f>
        <v>51.379999999999995</v>
      </c>
      <c r="J237" s="47">
        <f>'Datos y Cálculos'!S237</f>
        <v>225.53062851861162</v>
      </c>
      <c r="K237" s="6">
        <f>'Datos y Cálculos'!T237</f>
        <v>0.97370366695837851</v>
      </c>
      <c r="L237" s="73">
        <f t="shared" si="60"/>
        <v>309.04670893730275</v>
      </c>
      <c r="M237" s="75">
        <f t="shared" si="61"/>
        <v>283.0655849689694</v>
      </c>
      <c r="O237" s="15">
        <f t="shared" si="50"/>
        <v>309.68763828539772</v>
      </c>
      <c r="P237" s="47">
        <f t="shared" si="51"/>
        <v>283.06558496896935</v>
      </c>
      <c r="Q237" s="106">
        <f t="shared" si="52"/>
        <v>8.5964210466464852E-2</v>
      </c>
      <c r="S237" s="6">
        <f t="shared" si="62"/>
        <v>0.2138874587297383</v>
      </c>
      <c r="T237" s="73">
        <f t="shared" si="62"/>
        <v>0.19550079221135777</v>
      </c>
      <c r="U237" s="110">
        <f t="shared" si="53"/>
        <v>8.5964210466464852E-2</v>
      </c>
      <c r="Y237" s="115">
        <f t="shared" si="54"/>
        <v>4.6990855206049141E-2</v>
      </c>
      <c r="Z237" s="157">
        <f t="shared" si="55"/>
        <v>7.7318083748654414E-3</v>
      </c>
      <c r="AA237" s="158"/>
      <c r="AE237" s="117">
        <f t="shared" si="57"/>
        <v>0.39084272511750023</v>
      </c>
      <c r="AF237" s="85">
        <f>IF(J237&gt;0,J237/630,Tabla13[[#This Row],[Cargabilidad Antes]]-0.02)</f>
        <v>0.35798512463271687</v>
      </c>
      <c r="AG237" s="119">
        <f t="shared" si="56"/>
        <v>3.2857600484783367E-2</v>
      </c>
      <c r="AJ237" s="15">
        <f t="shared" si="63"/>
        <v>27.561603453706926</v>
      </c>
      <c r="AK237" s="47">
        <f t="shared" si="63"/>
        <v>27.14012087056156</v>
      </c>
      <c r="AL237" s="15">
        <f t="shared" si="59"/>
        <v>0.42148258314536591</v>
      </c>
      <c r="AM237" s="84">
        <f t="shared" si="58"/>
        <v>1.5292382529677462E-2</v>
      </c>
    </row>
    <row r="238" spans="2:39" x14ac:dyDescent="0.25">
      <c r="B238" s="16" t="s">
        <v>253</v>
      </c>
      <c r="C238" s="8">
        <v>459.66</v>
      </c>
      <c r="D238" s="14">
        <v>231.36</v>
      </c>
      <c r="E238" s="8">
        <v>113.93</v>
      </c>
      <c r="F238" s="15">
        <f t="shared" si="49"/>
        <v>257.8904699673875</v>
      </c>
      <c r="G238" s="8">
        <v>0.89</v>
      </c>
      <c r="H238" s="8">
        <v>445.57</v>
      </c>
      <c r="I238" s="75">
        <f>'Datos y Cálculos'!R238</f>
        <v>53.930000000000007</v>
      </c>
      <c r="J238" s="47">
        <f>'Datos y Cálculos'!S238</f>
        <v>237.5624012759595</v>
      </c>
      <c r="K238" s="6">
        <f>'Datos y Cálculos'!T238</f>
        <v>0.97389148601526976</v>
      </c>
      <c r="L238" s="73">
        <f t="shared" si="60"/>
        <v>323.68072229806586</v>
      </c>
      <c r="M238" s="75">
        <f t="shared" si="61"/>
        <v>298.16677462175898</v>
      </c>
      <c r="O238" s="15">
        <f t="shared" si="50"/>
        <v>326.27200361434251</v>
      </c>
      <c r="P238" s="47">
        <f t="shared" si="51"/>
        <v>298.16677462175898</v>
      </c>
      <c r="Q238" s="106">
        <f t="shared" si="52"/>
        <v>8.6140486101296765E-2</v>
      </c>
      <c r="S238" s="6">
        <f t="shared" si="62"/>
        <v>0.22534154121909045</v>
      </c>
      <c r="T238" s="73">
        <f t="shared" si="62"/>
        <v>0.20593051131966258</v>
      </c>
      <c r="U238" s="110">
        <f t="shared" si="53"/>
        <v>8.6140486101296765E-2</v>
      </c>
      <c r="Y238" s="115">
        <f t="shared" si="54"/>
        <v>5.1546451313799625E-2</v>
      </c>
      <c r="Z238" s="157">
        <f t="shared" si="55"/>
        <v>8.4979886263629855E-3</v>
      </c>
      <c r="AA238" s="158"/>
      <c r="AE238" s="117">
        <f t="shared" si="57"/>
        <v>0.40934995232918653</v>
      </c>
      <c r="AF238" s="85">
        <f>IF(J238&gt;0,J238/630,Tabla13[[#This Row],[Cargabilidad Antes]]-0.02)</f>
        <v>0.37708317662850716</v>
      </c>
      <c r="AG238" s="119">
        <f t="shared" si="56"/>
        <v>3.2266775700679373E-2</v>
      </c>
      <c r="AJ238" s="15">
        <f t="shared" si="63"/>
        <v>27.843307167268097</v>
      </c>
      <c r="AK238" s="47">
        <f t="shared" si="63"/>
        <v>27.374557304710009</v>
      </c>
      <c r="AL238" s="15">
        <f t="shared" si="59"/>
        <v>0.46874986255808793</v>
      </c>
      <c r="AM238" s="84">
        <f t="shared" si="58"/>
        <v>1.6835279650584734E-2</v>
      </c>
    </row>
    <row r="239" spans="2:39" x14ac:dyDescent="0.25">
      <c r="B239" s="16" t="s">
        <v>254</v>
      </c>
      <c r="C239" s="8">
        <v>350.52</v>
      </c>
      <c r="D239" s="14">
        <v>233.08</v>
      </c>
      <c r="E239" s="8">
        <v>116.35</v>
      </c>
      <c r="F239" s="15">
        <f t="shared" si="49"/>
        <v>260.50644694517638</v>
      </c>
      <c r="G239" s="8">
        <v>0.89</v>
      </c>
      <c r="H239" s="8">
        <v>447.78</v>
      </c>
      <c r="I239" s="75">
        <f>'Datos y Cálculos'!R239</f>
        <v>56.349999999999994</v>
      </c>
      <c r="J239" s="47">
        <f>'Datos y Cálculos'!S239</f>
        <v>239.79493093057661</v>
      </c>
      <c r="K239" s="6">
        <f>'Datos y Cálculos'!T239</f>
        <v>0.97199719400023243</v>
      </c>
      <c r="L239" s="73">
        <f t="shared" si="60"/>
        <v>326.96405928137079</v>
      </c>
      <c r="M239" s="75">
        <f t="shared" si="61"/>
        <v>300.96884331103507</v>
      </c>
      <c r="O239" s="15">
        <f t="shared" si="50"/>
        <v>328.69760806721541</v>
      </c>
      <c r="P239" s="47">
        <f t="shared" si="51"/>
        <v>300.96884331103507</v>
      </c>
      <c r="Q239" s="106">
        <f t="shared" si="52"/>
        <v>8.4359496618271912E-2</v>
      </c>
      <c r="S239" s="6">
        <f t="shared" si="62"/>
        <v>0.2270167981818188</v>
      </c>
      <c r="T239" s="73">
        <f t="shared" si="62"/>
        <v>0.20786577536330872</v>
      </c>
      <c r="U239" s="110">
        <f t="shared" si="53"/>
        <v>8.4359496618272023E-2</v>
      </c>
      <c r="Y239" s="115">
        <f t="shared" si="54"/>
        <v>5.259750406238186E-2</v>
      </c>
      <c r="Z239" s="157">
        <f t="shared" si="55"/>
        <v>8.4998864969361276E-3</v>
      </c>
      <c r="AA239" s="158"/>
      <c r="AE239" s="117">
        <f t="shared" si="57"/>
        <v>0.41350229673837519</v>
      </c>
      <c r="AF239" s="85">
        <f>IF(J239&gt;0,J239/630,Tabla13[[#This Row],[Cargabilidad Antes]]-0.02)</f>
        <v>0.38062687449297877</v>
      </c>
      <c r="AG239" s="119">
        <f t="shared" si="56"/>
        <v>3.2875422245396413E-2</v>
      </c>
      <c r="AJ239" s="15">
        <f t="shared" si="63"/>
        <v>27.885740319153545</v>
      </c>
      <c r="AK239" s="47">
        <f t="shared" si="63"/>
        <v>27.419397559935426</v>
      </c>
      <c r="AL239" s="15">
        <f t="shared" si="59"/>
        <v>0.46634275921811863</v>
      </c>
      <c r="AM239" s="84">
        <f t="shared" si="58"/>
        <v>1.6723341531578728E-2</v>
      </c>
    </row>
    <row r="240" spans="2:39" x14ac:dyDescent="0.25">
      <c r="B240" s="16" t="s">
        <v>255</v>
      </c>
      <c r="C240" s="8">
        <v>300.54000000000002</v>
      </c>
      <c r="D240" s="14">
        <v>242.24</v>
      </c>
      <c r="E240" s="8">
        <v>116.38</v>
      </c>
      <c r="F240" s="15">
        <f t="shared" si="49"/>
        <v>268.7462036941173</v>
      </c>
      <c r="G240" s="8">
        <v>0.89</v>
      </c>
      <c r="H240" s="8">
        <v>447.46</v>
      </c>
      <c r="I240" s="75">
        <f>'Datos y Cálculos'!R240</f>
        <v>56.379999999999995</v>
      </c>
      <c r="J240" s="47">
        <f>'Datos y Cálculos'!S240</f>
        <v>248.71453918096546</v>
      </c>
      <c r="K240" s="6">
        <f>'Datos y Cálculos'!T240</f>
        <v>0.97396799076448626</v>
      </c>
      <c r="L240" s="73">
        <f t="shared" si="60"/>
        <v>337.30585444888834</v>
      </c>
      <c r="M240" s="75">
        <f t="shared" si="61"/>
        <v>312.16392640761768</v>
      </c>
      <c r="O240" s="15">
        <f t="shared" si="50"/>
        <v>341.6153620139105</v>
      </c>
      <c r="P240" s="47">
        <f t="shared" si="51"/>
        <v>312.16392640761768</v>
      </c>
      <c r="Q240" s="106">
        <f t="shared" si="52"/>
        <v>8.6212269356591653E-2</v>
      </c>
      <c r="S240" s="6">
        <f t="shared" si="62"/>
        <v>0.23593851549495359</v>
      </c>
      <c r="T240" s="73">
        <f t="shared" si="62"/>
        <v>0.21559772064550828</v>
      </c>
      <c r="U240" s="110">
        <f t="shared" si="53"/>
        <v>8.6212269356591653E-2</v>
      </c>
      <c r="Y240" s="115">
        <f t="shared" si="54"/>
        <v>5.5977417807183363E-2</v>
      </c>
      <c r="Z240" s="157">
        <f t="shared" si="55"/>
        <v>9.2358251854512477E-3</v>
      </c>
      <c r="AA240" s="158"/>
      <c r="AE240" s="117">
        <f t="shared" si="57"/>
        <v>0.42658127570494808</v>
      </c>
      <c r="AF240" s="85">
        <f>IF(J240&gt;0,J240/630,Tabla13[[#This Row],[Cargabilidad Antes]]-0.02)</f>
        <v>0.39478498282692931</v>
      </c>
      <c r="AG240" s="119">
        <f t="shared" si="56"/>
        <v>3.1796292878018773E-2</v>
      </c>
      <c r="AJ240" s="15">
        <f t="shared" si="63"/>
        <v>28.117015372967284</v>
      </c>
      <c r="AK240" s="47">
        <f t="shared" si="63"/>
        <v>27.60273282452512</v>
      </c>
      <c r="AL240" s="15">
        <f t="shared" si="59"/>
        <v>0.51428254844216426</v>
      </c>
      <c r="AM240" s="84">
        <f t="shared" si="58"/>
        <v>1.829079443960524E-2</v>
      </c>
    </row>
    <row r="241" spans="2:39" x14ac:dyDescent="0.25">
      <c r="B241" s="16" t="s">
        <v>256</v>
      </c>
      <c r="C241" s="8">
        <v>265</v>
      </c>
      <c r="D241" s="14">
        <v>224.36</v>
      </c>
      <c r="E241" s="8">
        <v>114.33</v>
      </c>
      <c r="F241" s="15">
        <f t="shared" si="49"/>
        <v>251.81095786323519</v>
      </c>
      <c r="G241" s="8">
        <v>0.88</v>
      </c>
      <c r="H241" s="8">
        <v>448.59</v>
      </c>
      <c r="I241" s="75">
        <f>'Datos y Cálculos'!R241</f>
        <v>54.33</v>
      </c>
      <c r="J241" s="47">
        <f>'Datos y Cálculos'!S241</f>
        <v>230.84444654355454</v>
      </c>
      <c r="K241" s="6">
        <f>'Datos y Cálculos'!T241</f>
        <v>0.97190988719613369</v>
      </c>
      <c r="L241" s="73">
        <f t="shared" si="60"/>
        <v>316.05027023312249</v>
      </c>
      <c r="M241" s="75">
        <f t="shared" si="61"/>
        <v>289.73500728880737</v>
      </c>
      <c r="O241" s="15">
        <f t="shared" si="50"/>
        <v>319.99581619413152</v>
      </c>
      <c r="P241" s="47">
        <f t="shared" si="51"/>
        <v>289.73500728880742</v>
      </c>
      <c r="Q241" s="106">
        <f t="shared" si="52"/>
        <v>9.4566264225672936E-2</v>
      </c>
      <c r="S241" s="6">
        <f t="shared" si="62"/>
        <v>0.22100685810014922</v>
      </c>
      <c r="T241" s="73">
        <f t="shared" si="62"/>
        <v>0.20010706516136473</v>
      </c>
      <c r="U241" s="110">
        <f t="shared" si="53"/>
        <v>9.4566264225672825E-2</v>
      </c>
      <c r="Y241" s="115">
        <f t="shared" si="54"/>
        <v>4.9144784470699442E-2</v>
      </c>
      <c r="Z241" s="157">
        <f t="shared" si="55"/>
        <v>8.8553864335624115E-3</v>
      </c>
      <c r="AA241" s="158"/>
      <c r="AE241" s="117">
        <f t="shared" si="57"/>
        <v>0.39969993311624635</v>
      </c>
      <c r="AF241" s="85">
        <f>IF(J241&gt;0,J241/630,Tabla13[[#This Row],[Cargabilidad Antes]]-0.02)</f>
        <v>0.36641975641834051</v>
      </c>
      <c r="AG241" s="119">
        <f t="shared" si="56"/>
        <v>3.3280176697905839E-2</v>
      </c>
      <c r="AJ241" s="15">
        <f t="shared" si="63"/>
        <v>27.734971217461229</v>
      </c>
      <c r="AK241" s="47">
        <f t="shared" si="63"/>
        <v>27.242157437196724</v>
      </c>
      <c r="AL241" s="15">
        <f t="shared" si="59"/>
        <v>0.4928137802645054</v>
      </c>
      <c r="AM241" s="84">
        <f t="shared" si="58"/>
        <v>1.7768678265447146E-2</v>
      </c>
    </row>
    <row r="242" spans="2:39" x14ac:dyDescent="0.25">
      <c r="B242" s="16" t="s">
        <v>257</v>
      </c>
      <c r="C242" s="8">
        <v>292.8</v>
      </c>
      <c r="D242" s="14">
        <v>263.89999999999998</v>
      </c>
      <c r="E242" s="8">
        <v>119.63</v>
      </c>
      <c r="F242" s="15">
        <f t="shared" si="49"/>
        <v>289.7491102661059</v>
      </c>
      <c r="G242" s="8">
        <v>0.9</v>
      </c>
      <c r="H242" s="8">
        <v>448.33</v>
      </c>
      <c r="I242" s="75">
        <f>'Datos y Cálculos'!R242</f>
        <v>59.629999999999995</v>
      </c>
      <c r="J242" s="47">
        <f>'Datos y Cálculos'!S242</f>
        <v>270.55303897757273</v>
      </c>
      <c r="K242" s="6">
        <f>'Datos y Cálculos'!T242</f>
        <v>0.97540948346869527</v>
      </c>
      <c r="L242" s="73">
        <f t="shared" si="60"/>
        <v>363.66679741215393</v>
      </c>
      <c r="M242" s="75">
        <f t="shared" si="61"/>
        <v>339.5736301821151</v>
      </c>
      <c r="O242" s="15">
        <f t="shared" si="50"/>
        <v>368.02593246169619</v>
      </c>
      <c r="P242" s="47">
        <f t="shared" si="51"/>
        <v>339.57363018211504</v>
      </c>
      <c r="Q242" s="106">
        <f t="shared" si="52"/>
        <v>7.7310590830559023E-2</v>
      </c>
      <c r="S242" s="6">
        <f t="shared" si="62"/>
        <v>0.25417912021509997</v>
      </c>
      <c r="T242" s="73">
        <f t="shared" si="62"/>
        <v>0.23452838225447889</v>
      </c>
      <c r="U242" s="110">
        <f t="shared" si="53"/>
        <v>7.7310590830559134E-2</v>
      </c>
      <c r="Y242" s="115">
        <f t="shared" si="54"/>
        <v>6.5068741453686199E-2</v>
      </c>
      <c r="Z242" s="157">
        <f t="shared" si="55"/>
        <v>9.6720945455418816E-3</v>
      </c>
      <c r="AA242" s="158"/>
      <c r="AE242" s="117">
        <f t="shared" si="57"/>
        <v>0.45991922264461255</v>
      </c>
      <c r="AF242" s="85">
        <f>IF(J242&gt;0,J242/630,Tabla13[[#This Row],[Cargabilidad Antes]]-0.02)</f>
        <v>0.42944926821836943</v>
      </c>
      <c r="AG242" s="119">
        <f t="shared" si="56"/>
        <v>3.0469954426243118E-2</v>
      </c>
      <c r="AJ242" s="15">
        <f t="shared" si="63"/>
        <v>28.617603818490945</v>
      </c>
      <c r="AK242" s="47">
        <f t="shared" si="63"/>
        <v>28.079867796876599</v>
      </c>
      <c r="AL242" s="15">
        <f t="shared" si="59"/>
        <v>0.53773602161434653</v>
      </c>
      <c r="AM242" s="84">
        <f t="shared" si="58"/>
        <v>1.8790392970179259E-2</v>
      </c>
    </row>
    <row r="243" spans="2:39" x14ac:dyDescent="0.25">
      <c r="B243" s="16" t="s">
        <v>258</v>
      </c>
      <c r="C243" s="8">
        <v>370.68</v>
      </c>
      <c r="D243" s="14">
        <v>260.74</v>
      </c>
      <c r="E243" s="8">
        <v>119.58</v>
      </c>
      <c r="F243" s="15">
        <f t="shared" si="49"/>
        <v>286.85314012574446</v>
      </c>
      <c r="G243" s="8">
        <v>0.9</v>
      </c>
      <c r="H243" s="8">
        <v>449.34</v>
      </c>
      <c r="I243" s="75">
        <f>'Datos y Cálculos'!R243</f>
        <v>59.58</v>
      </c>
      <c r="J243" s="47">
        <f>'Datos y Cálculos'!S243</f>
        <v>267.46050923454106</v>
      </c>
      <c r="K243" s="6">
        <f>'Datos y Cálculos'!T243</f>
        <v>0.97487289150172174</v>
      </c>
      <c r="L243" s="73">
        <f t="shared" si="60"/>
        <v>360.03203841193044</v>
      </c>
      <c r="M243" s="75">
        <f t="shared" si="61"/>
        <v>335.69216740034062</v>
      </c>
      <c r="O243" s="15">
        <f t="shared" si="50"/>
        <v>363.61910432005561</v>
      </c>
      <c r="P243" s="47">
        <f t="shared" si="51"/>
        <v>335.69216740034062</v>
      </c>
      <c r="Q243" s="106">
        <f t="shared" si="52"/>
        <v>7.6802721826006781E-2</v>
      </c>
      <c r="S243" s="6">
        <f t="shared" si="62"/>
        <v>0.25113552029134206</v>
      </c>
      <c r="T243" s="73">
        <f t="shared" si="62"/>
        <v>0.23184762878577661</v>
      </c>
      <c r="U243" s="110">
        <f t="shared" si="53"/>
        <v>7.6802721826006892E-2</v>
      </c>
      <c r="Y243" s="115">
        <f t="shared" si="54"/>
        <v>6.37745497920605E-2</v>
      </c>
      <c r="Z243" s="157">
        <f t="shared" si="55"/>
        <v>9.4199337510950595E-3</v>
      </c>
      <c r="AA243" s="158"/>
      <c r="AE243" s="117">
        <f t="shared" si="57"/>
        <v>0.45532244464403882</v>
      </c>
      <c r="AF243" s="85">
        <f>IF(J243&gt;0,J243/630,Tabla13[[#This Row],[Cargabilidad Antes]]-0.02)</f>
        <v>0.42454049084847789</v>
      </c>
      <c r="AG243" s="119">
        <f t="shared" si="56"/>
        <v>3.0781953795560923E-2</v>
      </c>
      <c r="AJ243" s="15">
        <f t="shared" si="63"/>
        <v>28.531486459041652</v>
      </c>
      <c r="AK243" s="47">
        <f t="shared" si="63"/>
        <v>28.009861945885106</v>
      </c>
      <c r="AL243" s="15">
        <f t="shared" si="59"/>
        <v>0.52162451315654579</v>
      </c>
      <c r="AM243" s="84">
        <f t="shared" si="58"/>
        <v>1.8282416301911297E-2</v>
      </c>
    </row>
    <row r="244" spans="2:39" x14ac:dyDescent="0.25">
      <c r="B244" s="16" t="s">
        <v>259</v>
      </c>
      <c r="C244" s="8">
        <v>353</v>
      </c>
      <c r="D244" s="14">
        <v>242.71</v>
      </c>
      <c r="E244" s="8">
        <v>118.59</v>
      </c>
      <c r="F244" s="15">
        <f t="shared" si="49"/>
        <v>270.13280474611003</v>
      </c>
      <c r="G244" s="8">
        <v>0.89</v>
      </c>
      <c r="H244" s="8">
        <v>449.15</v>
      </c>
      <c r="I244" s="75">
        <f>'Datos y Cálculos'!R244</f>
        <v>58.59</v>
      </c>
      <c r="J244" s="47">
        <f>'Datos y Cálculos'!S244</f>
        <v>249.68166172148088</v>
      </c>
      <c r="K244" s="6">
        <f>'Datos y Cálculos'!T244</f>
        <v>0.97207779829157925</v>
      </c>
      <c r="L244" s="73">
        <f t="shared" si="60"/>
        <v>339.04619029807662</v>
      </c>
      <c r="M244" s="75">
        <f t="shared" si="61"/>
        <v>313.37777088393494</v>
      </c>
      <c r="O244" s="15">
        <f t="shared" si="50"/>
        <v>342.27817253300947</v>
      </c>
      <c r="P244" s="47">
        <f t="shared" si="51"/>
        <v>313.37777088393494</v>
      </c>
      <c r="Q244" s="106">
        <f t="shared" si="52"/>
        <v>8.4435421152330048E-2</v>
      </c>
      <c r="S244" s="6">
        <f t="shared" si="62"/>
        <v>0.23639628919988515</v>
      </c>
      <c r="T244" s="73">
        <f t="shared" si="62"/>
        <v>0.21643606896244486</v>
      </c>
      <c r="U244" s="110">
        <f t="shared" si="53"/>
        <v>8.4435421152329937E-2</v>
      </c>
      <c r="Y244" s="115">
        <f t="shared" si="54"/>
        <v>5.6556541024574671E-2</v>
      </c>
      <c r="Z244" s="157">
        <f t="shared" si="55"/>
        <v>9.1475398909481517E-3</v>
      </c>
      <c r="AA244" s="158"/>
      <c r="AE244" s="117">
        <f t="shared" si="57"/>
        <v>0.42878222975573022</v>
      </c>
      <c r="AF244" s="85">
        <f>IF(J244&gt;0,J244/630,Tabla13[[#This Row],[Cargabilidad Antes]]-0.02)</f>
        <v>0.39632009797060458</v>
      </c>
      <c r="AG244" s="119">
        <f t="shared" si="56"/>
        <v>3.2462131785125636E-2</v>
      </c>
      <c r="AJ244" s="15">
        <f t="shared" si="63"/>
        <v>28.129122526510059</v>
      </c>
      <c r="AK244" s="47">
        <f t="shared" si="63"/>
        <v>27.623013549257053</v>
      </c>
      <c r="AL244" s="15">
        <f t="shared" si="59"/>
        <v>0.50610897725300674</v>
      </c>
      <c r="AM244" s="84">
        <f t="shared" si="58"/>
        <v>1.7992348562456129E-2</v>
      </c>
    </row>
    <row r="245" spans="2:39" x14ac:dyDescent="0.25">
      <c r="B245" s="16" t="s">
        <v>260</v>
      </c>
      <c r="C245" s="8">
        <v>356.34</v>
      </c>
      <c r="D245" s="14">
        <v>243.91</v>
      </c>
      <c r="E245" s="8">
        <v>119.49</v>
      </c>
      <c r="F245" s="15">
        <f t="shared" si="49"/>
        <v>271.60623740996817</v>
      </c>
      <c r="G245" s="8">
        <v>0.89</v>
      </c>
      <c r="H245" s="8">
        <v>450.14</v>
      </c>
      <c r="I245" s="75">
        <f>'Datos y Cálculos'!R245</f>
        <v>59.489999999999995</v>
      </c>
      <c r="J245" s="47">
        <f>'Datos y Cálculos'!S245</f>
        <v>251.06004899226798</v>
      </c>
      <c r="K245" s="6">
        <f>'Datos y Cálculos'!T245</f>
        <v>0.97152056242732521</v>
      </c>
      <c r="L245" s="73">
        <f t="shared" si="60"/>
        <v>340.89550930918813</v>
      </c>
      <c r="M245" s="75">
        <f t="shared" si="61"/>
        <v>315.10779754010122</v>
      </c>
      <c r="O245" s="15">
        <f t="shared" si="50"/>
        <v>343.97045470943243</v>
      </c>
      <c r="P245" s="47">
        <f t="shared" si="51"/>
        <v>315.10779754010122</v>
      </c>
      <c r="Q245" s="106">
        <f t="shared" si="52"/>
        <v>8.3910280008533955E-2</v>
      </c>
      <c r="S245" s="6">
        <f t="shared" si="62"/>
        <v>0.2375650731273701</v>
      </c>
      <c r="T245" s="73">
        <f t="shared" si="62"/>
        <v>0.21763092132100462</v>
      </c>
      <c r="U245" s="110">
        <f t="shared" si="53"/>
        <v>8.3910280008534066E-2</v>
      </c>
      <c r="Y245" s="115">
        <f t="shared" si="54"/>
        <v>5.7175196147448024E-2</v>
      </c>
      <c r="Z245" s="157">
        <f t="shared" si="55"/>
        <v>9.1926065916547329E-3</v>
      </c>
      <c r="AA245" s="158"/>
      <c r="AE245" s="117">
        <f t="shared" si="57"/>
        <v>0.43112101176185424</v>
      </c>
      <c r="AF245" s="85">
        <f>IF(J245&gt;0,J245/630,Tabla13[[#This Row],[Cargabilidad Antes]]-0.02)</f>
        <v>0.39850801427344124</v>
      </c>
      <c r="AG245" s="119">
        <f t="shared" si="56"/>
        <v>3.2612997488413009E-2</v>
      </c>
      <c r="AJ245" s="15">
        <f t="shared" si="63"/>
        <v>28.160140857719384</v>
      </c>
      <c r="AK245" s="47">
        <f t="shared" si="63"/>
        <v>27.652054595902069</v>
      </c>
      <c r="AL245" s="15">
        <f t="shared" si="59"/>
        <v>0.50808626181731498</v>
      </c>
      <c r="AM245" s="84">
        <f t="shared" si="58"/>
        <v>1.8042745751324474E-2</v>
      </c>
    </row>
    <row r="246" spans="2:39" x14ac:dyDescent="0.25">
      <c r="B246" s="16" t="s">
        <v>261</v>
      </c>
      <c r="C246" s="8">
        <v>388.2</v>
      </c>
      <c r="D246" s="14">
        <v>237.53</v>
      </c>
      <c r="E246" s="8">
        <v>118.39</v>
      </c>
      <c r="F246" s="15">
        <f t="shared" si="49"/>
        <v>265.3991201944724</v>
      </c>
      <c r="G246" s="8">
        <v>0.89</v>
      </c>
      <c r="H246" s="8">
        <v>448.45</v>
      </c>
      <c r="I246" s="75">
        <f>'Datos y Cálculos'!R246</f>
        <v>58.39</v>
      </c>
      <c r="J246" s="47">
        <f>'Datos y Cálculos'!S246</f>
        <v>244.60149836008773</v>
      </c>
      <c r="K246" s="6">
        <f>'Datos y Cálculos'!T246</f>
        <v>0.97108971773477248</v>
      </c>
      <c r="L246" s="73">
        <f t="shared" si="60"/>
        <v>333.10489888471415</v>
      </c>
      <c r="M246" s="75">
        <f t="shared" si="61"/>
        <v>307.00161070083146</v>
      </c>
      <c r="O246" s="15">
        <f t="shared" si="50"/>
        <v>334.97315447145047</v>
      </c>
      <c r="P246" s="47">
        <f t="shared" si="51"/>
        <v>307.00161070083146</v>
      </c>
      <c r="Q246" s="106">
        <f t="shared" si="52"/>
        <v>8.3503837239598866E-2</v>
      </c>
      <c r="S246" s="6">
        <f t="shared" si="62"/>
        <v>0.23135103857957531</v>
      </c>
      <c r="T246" s="73">
        <f t="shared" si="62"/>
        <v>0.21203233910881433</v>
      </c>
      <c r="U246" s="110">
        <f t="shared" si="53"/>
        <v>8.3503837239598755E-2</v>
      </c>
      <c r="Y246" s="115">
        <f t="shared" si="54"/>
        <v>5.4591765841209831E-2</v>
      </c>
      <c r="Z246" s="157">
        <f t="shared" si="55"/>
        <v>8.7365814352216454E-3</v>
      </c>
      <c r="AA246" s="158"/>
      <c r="AE246" s="117">
        <f t="shared" si="57"/>
        <v>0.4212684447531308</v>
      </c>
      <c r="AF246" s="85">
        <f>IF(J246&gt;0,J246/630,Tabla13[[#This Row],[Cargabilidad Antes]]-0.02)</f>
        <v>0.38825634660331387</v>
      </c>
      <c r="AG246" s="119">
        <f t="shared" si="56"/>
        <v>3.3012098149816926E-2</v>
      </c>
      <c r="AJ246" s="15">
        <f t="shared" si="63"/>
        <v>27.996982217322497</v>
      </c>
      <c r="AK246" s="47">
        <f t="shared" si="63"/>
        <v>27.517360816583999</v>
      </c>
      <c r="AL246" s="15">
        <f t="shared" si="59"/>
        <v>0.47962140073849824</v>
      </c>
      <c r="AM246" s="84">
        <f t="shared" si="58"/>
        <v>1.7131182104396347E-2</v>
      </c>
    </row>
    <row r="247" spans="2:39" x14ac:dyDescent="0.25">
      <c r="B247" s="16" t="s">
        <v>262</v>
      </c>
      <c r="C247" s="8">
        <v>354.16</v>
      </c>
      <c r="D247" s="14">
        <v>259.04000000000002</v>
      </c>
      <c r="E247" s="8">
        <v>120.74</v>
      </c>
      <c r="F247" s="15">
        <f t="shared" si="49"/>
        <v>285.79690201260053</v>
      </c>
      <c r="G247" s="8">
        <v>0.9</v>
      </c>
      <c r="H247" s="8">
        <v>449.31</v>
      </c>
      <c r="I247" s="75">
        <f>'Datos y Cálculos'!R247</f>
        <v>60.739999999999995</v>
      </c>
      <c r="J247" s="47">
        <f>'Datos y Cálculos'!S247</f>
        <v>266.06591138287519</v>
      </c>
      <c r="K247" s="6">
        <f>'Datos y Cálculos'!T247</f>
        <v>0.97359334254298846</v>
      </c>
      <c r="L247" s="73">
        <f t="shared" si="60"/>
        <v>358.70634415333916</v>
      </c>
      <c r="M247" s="75">
        <f t="shared" si="61"/>
        <v>333.94179469366549</v>
      </c>
      <c r="O247" s="15">
        <f t="shared" si="50"/>
        <v>361.24834234512241</v>
      </c>
      <c r="P247" s="47">
        <f t="shared" si="51"/>
        <v>333.94179469366549</v>
      </c>
      <c r="Q247" s="106">
        <f t="shared" si="52"/>
        <v>7.558940609717546E-2</v>
      </c>
      <c r="S247" s="6">
        <f t="shared" si="62"/>
        <v>0.249498140585523</v>
      </c>
      <c r="T247" s="73">
        <f t="shared" si="62"/>
        <v>0.23063872431631369</v>
      </c>
      <c r="U247" s="110">
        <f t="shared" si="53"/>
        <v>7.5589406097175571E-2</v>
      </c>
      <c r="Y247" s="115">
        <f t="shared" si="54"/>
        <v>6.3305758737240078E-2</v>
      </c>
      <c r="Z247" s="157">
        <f t="shared" si="55"/>
        <v>9.2087756056412947E-3</v>
      </c>
      <c r="AA247" s="158"/>
      <c r="AE247" s="117">
        <f t="shared" si="57"/>
        <v>0.45364587621047703</v>
      </c>
      <c r="AF247" s="85">
        <f>IF(J247&gt;0,J247/630,Tabla13[[#This Row],[Cargabilidad Antes]]-0.02)</f>
        <v>0.42232684346488125</v>
      </c>
      <c r="AG247" s="119">
        <f t="shared" si="56"/>
        <v>3.1319032745595776E-2</v>
      </c>
      <c r="AJ247" s="15">
        <f t="shared" si="63"/>
        <v>28.485586667924647</v>
      </c>
      <c r="AK247" s="47">
        <f t="shared" si="63"/>
        <v>27.978555615470786</v>
      </c>
      <c r="AL247" s="15">
        <f t="shared" si="59"/>
        <v>0.50703105245386126</v>
      </c>
      <c r="AM247" s="84">
        <f t="shared" si="58"/>
        <v>1.7799565034930076E-2</v>
      </c>
    </row>
    <row r="248" spans="2:39" x14ac:dyDescent="0.25">
      <c r="B248" s="16" t="s">
        <v>263</v>
      </c>
      <c r="C248" s="8">
        <v>304.44</v>
      </c>
      <c r="D248" s="14">
        <v>254.49</v>
      </c>
      <c r="E248" s="8">
        <v>119.79</v>
      </c>
      <c r="F248" s="15">
        <f t="shared" si="49"/>
        <v>281.27353981489267</v>
      </c>
      <c r="G248" s="8">
        <v>0.9</v>
      </c>
      <c r="H248" s="8">
        <v>449.53</v>
      </c>
      <c r="I248" s="75">
        <f>'Datos y Cálculos'!R248</f>
        <v>59.790000000000006</v>
      </c>
      <c r="J248" s="47">
        <f>'Datos y Cálculos'!S248</f>
        <v>261.41921161230675</v>
      </c>
      <c r="K248" s="6">
        <f>'Datos y Cálculos'!T248</f>
        <v>0.97349386998158727</v>
      </c>
      <c r="L248" s="73">
        <f t="shared" si="60"/>
        <v>353.02903027836351</v>
      </c>
      <c r="M248" s="75">
        <f t="shared" si="61"/>
        <v>328.10967868631536</v>
      </c>
      <c r="O248" s="15">
        <f t="shared" si="50"/>
        <v>354.90306764750693</v>
      </c>
      <c r="P248" s="47">
        <f t="shared" si="51"/>
        <v>328.10967868631531</v>
      </c>
      <c r="Q248" s="106">
        <f t="shared" si="52"/>
        <v>7.5494948913214399E-2</v>
      </c>
      <c r="S248" s="6">
        <f t="shared" si="62"/>
        <v>0.24511574196112468</v>
      </c>
      <c r="T248" s="73">
        <f t="shared" si="62"/>
        <v>0.22661074154394492</v>
      </c>
      <c r="U248" s="110">
        <f t="shared" si="53"/>
        <v>7.5494948913214399E-2</v>
      </c>
      <c r="Y248" s="115">
        <f t="shared" si="54"/>
        <v>6.1317712139886592E-2</v>
      </c>
      <c r="Z248" s="157">
        <f t="shared" si="55"/>
        <v>8.908875568645936E-3</v>
      </c>
      <c r="AA248" s="158"/>
      <c r="AE248" s="117">
        <f t="shared" si="57"/>
        <v>0.44646593621411534</v>
      </c>
      <c r="AF248" s="85">
        <f>IF(J248&gt;0,J248/630,Tabla13[[#This Row],[Cargabilidad Antes]]-0.02)</f>
        <v>0.41495112954334407</v>
      </c>
      <c r="AG248" s="119">
        <f t="shared" si="56"/>
        <v>3.1514806670771278E-2</v>
      </c>
      <c r="AJ248" s="15">
        <f t="shared" si="63"/>
        <v>28.364214407735332</v>
      </c>
      <c r="AK248" s="47">
        <f t="shared" si="63"/>
        <v>27.875426315374924</v>
      </c>
      <c r="AL248" s="15">
        <f t="shared" si="59"/>
        <v>0.48878809236040865</v>
      </c>
      <c r="AM248" s="84">
        <f t="shared" si="58"/>
        <v>1.7232562317224254E-2</v>
      </c>
    </row>
    <row r="249" spans="2:39" x14ac:dyDescent="0.25">
      <c r="B249" s="16" t="s">
        <v>264</v>
      </c>
      <c r="C249" s="8">
        <v>427.3</v>
      </c>
      <c r="D249" s="14">
        <v>260.47000000000003</v>
      </c>
      <c r="E249" s="8">
        <v>118.48</v>
      </c>
      <c r="F249" s="15">
        <f t="shared" si="49"/>
        <v>286.15053957663616</v>
      </c>
      <c r="G249" s="8">
        <v>0.9</v>
      </c>
      <c r="H249" s="8">
        <v>448.64</v>
      </c>
      <c r="I249" s="75">
        <f>'Datos y Cálculos'!R249</f>
        <v>58.480000000000004</v>
      </c>
      <c r="J249" s="47">
        <f>'Datos y Cálculos'!S249</f>
        <v>266.9541745318848</v>
      </c>
      <c r="K249" s="6">
        <f>'Datos y Cálculos'!T249</f>
        <v>0.97571053330312196</v>
      </c>
      <c r="L249" s="73">
        <f t="shared" si="60"/>
        <v>359.15019794201646</v>
      </c>
      <c r="M249" s="75">
        <f t="shared" si="61"/>
        <v>335.05666201582181</v>
      </c>
      <c r="O249" s="15">
        <f t="shared" si="50"/>
        <v>363.24257153580152</v>
      </c>
      <c r="P249" s="47">
        <f t="shared" si="51"/>
        <v>335.05666201582187</v>
      </c>
      <c r="Q249" s="106">
        <f t="shared" si="52"/>
        <v>7.7595281304194907E-2</v>
      </c>
      <c r="S249" s="6">
        <f t="shared" si="62"/>
        <v>0.25087546586747672</v>
      </c>
      <c r="T249" s="73">
        <f t="shared" si="62"/>
        <v>0.23140871352116893</v>
      </c>
      <c r="U249" s="110">
        <f t="shared" si="53"/>
        <v>7.7595281304194907E-2</v>
      </c>
      <c r="Y249" s="115">
        <f t="shared" si="54"/>
        <v>6.3462521423440457E-2</v>
      </c>
      <c r="Z249" s="157">
        <f t="shared" si="55"/>
        <v>9.4666748060746372E-3</v>
      </c>
      <c r="AA249" s="158"/>
      <c r="AE249" s="117">
        <f t="shared" si="57"/>
        <v>0.45420720567720024</v>
      </c>
      <c r="AF249" s="85">
        <f>IF(J249&gt;0,J249/630,Tabla13[[#This Row],[Cargabilidad Antes]]-0.02)</f>
        <v>0.42373678497124573</v>
      </c>
      <c r="AG249" s="119">
        <f t="shared" si="56"/>
        <v>3.0470420705954515E-2</v>
      </c>
      <c r="AJ249" s="15">
        <f t="shared" si="63"/>
        <v>28.524176436323234</v>
      </c>
      <c r="AK249" s="47">
        <f t="shared" si="63"/>
        <v>27.998476676313693</v>
      </c>
      <c r="AL249" s="15">
        <f t="shared" si="59"/>
        <v>0.525699760009541</v>
      </c>
      <c r="AM249" s="84">
        <f t="shared" si="58"/>
        <v>1.8429971543020729E-2</v>
      </c>
    </row>
    <row r="250" spans="2:39" x14ac:dyDescent="0.25">
      <c r="B250" s="16" t="s">
        <v>265</v>
      </c>
      <c r="C250" s="8">
        <v>357.48</v>
      </c>
      <c r="D250" s="14">
        <v>211.34</v>
      </c>
      <c r="E250" s="8">
        <v>117.31</v>
      </c>
      <c r="F250" s="15">
        <f t="shared" si="49"/>
        <v>241.71518715215228</v>
      </c>
      <c r="G250" s="8">
        <v>0.87</v>
      </c>
      <c r="H250" s="8">
        <v>448.01</v>
      </c>
      <c r="I250" s="75">
        <f>'Datos y Cálculos'!R250</f>
        <v>57.31</v>
      </c>
      <c r="J250" s="47">
        <f>'Datos y Cálculos'!S250</f>
        <v>218.97267340926356</v>
      </c>
      <c r="K250" s="6">
        <f>'Datos y Cálculos'!T250</f>
        <v>0.96514326061591271</v>
      </c>
      <c r="L250" s="73">
        <f t="shared" si="60"/>
        <v>303.37897471633892</v>
      </c>
      <c r="M250" s="75">
        <f t="shared" si="61"/>
        <v>274.83463464784853</v>
      </c>
      <c r="O250" s="15">
        <f t="shared" si="50"/>
        <v>304.89056944161797</v>
      </c>
      <c r="P250" s="47">
        <f t="shared" si="51"/>
        <v>274.83463464784853</v>
      </c>
      <c r="Q250" s="106">
        <f t="shared" si="52"/>
        <v>9.8579417686858628E-2</v>
      </c>
      <c r="S250" s="6">
        <f t="shared" si="62"/>
        <v>0.2105743369337624</v>
      </c>
      <c r="T250" s="73">
        <f t="shared" si="62"/>
        <v>0.18981604141903574</v>
      </c>
      <c r="U250" s="110">
        <f t="shared" si="53"/>
        <v>9.8579417686858628E-2</v>
      </c>
      <c r="Y250" s="115">
        <f t="shared" si="54"/>
        <v>4.5283090731569005E-2</v>
      </c>
      <c r="Z250" s="157">
        <f t="shared" si="55"/>
        <v>8.4879048112710565E-3</v>
      </c>
      <c r="AA250" s="158"/>
      <c r="AE250" s="117">
        <f t="shared" si="57"/>
        <v>0.38367490024151157</v>
      </c>
      <c r="AF250" s="85">
        <f>IF(J250&gt;0,J250/630,Tabla13[[#This Row],[Cargabilidad Antes]]-0.02)</f>
        <v>0.34757567207819612</v>
      </c>
      <c r="AG250" s="119">
        <f t="shared" si="56"/>
        <v>3.6099228163315455E-2</v>
      </c>
      <c r="AJ250" s="15">
        <f t="shared" si="63"/>
        <v>27.482859490770142</v>
      </c>
      <c r="AK250" s="47">
        <f t="shared" si="63"/>
        <v>27.017469989370095</v>
      </c>
      <c r="AL250" s="15">
        <f t="shared" si="59"/>
        <v>0.46538950140004687</v>
      </c>
      <c r="AM250" s="84">
        <f t="shared" si="58"/>
        <v>1.6933809291436508E-2</v>
      </c>
    </row>
    <row r="251" spans="2:39" x14ac:dyDescent="0.25">
      <c r="B251" s="16" t="s">
        <v>266</v>
      </c>
      <c r="C251" s="8">
        <v>439.24</v>
      </c>
      <c r="D251" s="14">
        <v>238.53</v>
      </c>
      <c r="E251" s="8">
        <v>117.69</v>
      </c>
      <c r="F251" s="15">
        <f t="shared" si="49"/>
        <v>265.98401643707842</v>
      </c>
      <c r="G251" s="8">
        <v>0.89</v>
      </c>
      <c r="H251" s="8">
        <v>446.77</v>
      </c>
      <c r="I251" s="75">
        <f>'Datos y Cálculos'!R251</f>
        <v>57.69</v>
      </c>
      <c r="J251" s="47">
        <f>'Datos y Cálculos'!S251</f>
        <v>245.40720649565284</v>
      </c>
      <c r="K251" s="6">
        <f>'Datos y Cálculos'!T251</f>
        <v>0.97197634660425236</v>
      </c>
      <c r="L251" s="73">
        <f t="shared" si="60"/>
        <v>333.83900758714151</v>
      </c>
      <c r="M251" s="75">
        <f t="shared" si="61"/>
        <v>308.01286245943317</v>
      </c>
      <c r="O251" s="15">
        <f t="shared" si="50"/>
        <v>336.38338961846955</v>
      </c>
      <c r="P251" s="47">
        <f t="shared" si="51"/>
        <v>308.01286245943317</v>
      </c>
      <c r="Q251" s="106">
        <f t="shared" si="52"/>
        <v>8.4339857539382668E-2</v>
      </c>
      <c r="S251" s="6">
        <f t="shared" si="62"/>
        <v>0.23232502518581272</v>
      </c>
      <c r="T251" s="73">
        <f t="shared" si="62"/>
        <v>0.21273076565880777</v>
      </c>
      <c r="U251" s="110">
        <f t="shared" si="53"/>
        <v>8.4339857539382668E-2</v>
      </c>
      <c r="Y251" s="115">
        <f t="shared" si="54"/>
        <v>5.4832653629489608E-2</v>
      </c>
      <c r="Z251" s="157">
        <f t="shared" si="55"/>
        <v>8.8591201250368314E-3</v>
      </c>
      <c r="AA251" s="158"/>
      <c r="AE251" s="117">
        <f t="shared" si="57"/>
        <v>0.42219685148742608</v>
      </c>
      <c r="AF251" s="85">
        <f>IF(J251&gt;0,J251/630,Tabla13[[#This Row],[Cargabilidad Antes]]-0.02)</f>
        <v>0.38953524840579817</v>
      </c>
      <c r="AG251" s="119">
        <f t="shared" si="56"/>
        <v>3.266160308162791E-2</v>
      </c>
      <c r="AJ251" s="15">
        <f t="shared" si="63"/>
        <v>28.022269893461836</v>
      </c>
      <c r="AK251" s="47">
        <f t="shared" si="63"/>
        <v>27.533972314114681</v>
      </c>
      <c r="AL251" s="15">
        <f t="shared" si="59"/>
        <v>0.48829757934715445</v>
      </c>
      <c r="AM251" s="84">
        <f t="shared" si="58"/>
        <v>1.7425339960096653E-2</v>
      </c>
    </row>
    <row r="252" spans="2:39" x14ac:dyDescent="0.25">
      <c r="B252" s="16" t="s">
        <v>267</v>
      </c>
      <c r="C252" s="8">
        <v>351.48</v>
      </c>
      <c r="D252" s="14">
        <v>232.42</v>
      </c>
      <c r="E252" s="8">
        <v>115.98</v>
      </c>
      <c r="F252" s="15">
        <f t="shared" si="49"/>
        <v>259.75068200102959</v>
      </c>
      <c r="G252" s="8">
        <v>0.89</v>
      </c>
      <c r="H252" s="8">
        <v>448.36</v>
      </c>
      <c r="I252" s="75">
        <f>'Datos y Cálculos'!R252</f>
        <v>55.980000000000004</v>
      </c>
      <c r="J252" s="47">
        <f>'Datos y Cálculos'!S252</f>
        <v>239.06655307675308</v>
      </c>
      <c r="K252" s="6">
        <f>'Datos y Cálculos'!T252</f>
        <v>0.97219789639657705</v>
      </c>
      <c r="L252" s="73">
        <f t="shared" si="60"/>
        <v>326.0154916858333</v>
      </c>
      <c r="M252" s="75">
        <f t="shared" si="61"/>
        <v>300.05464950673775</v>
      </c>
      <c r="O252" s="15">
        <f t="shared" si="50"/>
        <v>327.76685287018279</v>
      </c>
      <c r="P252" s="47">
        <f t="shared" si="51"/>
        <v>300.05464950673775</v>
      </c>
      <c r="Q252" s="106">
        <f t="shared" si="52"/>
        <v>8.4548523198045622E-2</v>
      </c>
      <c r="S252" s="6">
        <f t="shared" si="62"/>
        <v>0.22637396702170209</v>
      </c>
      <c r="T252" s="73">
        <f t="shared" si="62"/>
        <v>0.2072343824195341</v>
      </c>
      <c r="U252" s="110">
        <f t="shared" si="53"/>
        <v>8.4548523198045622E-2</v>
      </c>
      <c r="Y252" s="115">
        <f t="shared" si="54"/>
        <v>5.2292761603024568E-2</v>
      </c>
      <c r="Z252" s="157">
        <f t="shared" si="55"/>
        <v>8.4687391981743635E-3</v>
      </c>
      <c r="AA252" s="158"/>
      <c r="AE252" s="117">
        <f t="shared" si="57"/>
        <v>0.41230266984290409</v>
      </c>
      <c r="AF252" s="85">
        <f>IF(J252&gt;0,J252/630,Tabla13[[#This Row],[Cargabilidad Antes]]-0.02)</f>
        <v>0.37947071916944936</v>
      </c>
      <c r="AG252" s="119">
        <f t="shared" si="56"/>
        <v>3.2831950673454735E-2</v>
      </c>
      <c r="AJ252" s="15">
        <f t="shared" si="63"/>
        <v>27.869420668814744</v>
      </c>
      <c r="AK252" s="47">
        <f t="shared" si="63"/>
        <v>27.404722026992822</v>
      </c>
      <c r="AL252" s="15">
        <f t="shared" si="59"/>
        <v>0.46469864182192211</v>
      </c>
      <c r="AM252" s="84">
        <f t="shared" si="58"/>
        <v>1.6674140713011321E-2</v>
      </c>
    </row>
    <row r="253" spans="2:39" x14ac:dyDescent="0.25">
      <c r="B253" s="16" t="s">
        <v>268</v>
      </c>
      <c r="C253" s="8">
        <v>314.02</v>
      </c>
      <c r="D253" s="14">
        <v>249.76</v>
      </c>
      <c r="E253" s="8">
        <v>117.91</v>
      </c>
      <c r="F253" s="15">
        <f t="shared" si="49"/>
        <v>276.19345701880769</v>
      </c>
      <c r="G253" s="8">
        <v>0.9</v>
      </c>
      <c r="H253" s="8">
        <v>447.56</v>
      </c>
      <c r="I253" s="75">
        <f>'Datos y Cálculos'!R253</f>
        <v>57.91</v>
      </c>
      <c r="J253" s="47">
        <f>'Datos y Cálculos'!S253</f>
        <v>256.38569714397096</v>
      </c>
      <c r="K253" s="6">
        <f>'Datos y Cálculos'!T253</f>
        <v>0.9741573058958497</v>
      </c>
      <c r="L253" s="73">
        <f t="shared" si="60"/>
        <v>346.65297121352603</v>
      </c>
      <c r="M253" s="75">
        <f t="shared" si="61"/>
        <v>321.79206796182939</v>
      </c>
      <c r="O253" s="15">
        <f t="shared" si="50"/>
        <v>348.30677109372203</v>
      </c>
      <c r="P253" s="47">
        <f t="shared" si="51"/>
        <v>321.79206796182933</v>
      </c>
      <c r="Q253" s="106">
        <f t="shared" si="52"/>
        <v>7.612456986877858E-2</v>
      </c>
      <c r="S253" s="6">
        <f t="shared" si="62"/>
        <v>0.24055997372081611</v>
      </c>
      <c r="T253" s="73">
        <f t="shared" si="62"/>
        <v>0.22224744919367431</v>
      </c>
      <c r="U253" s="110">
        <f t="shared" si="53"/>
        <v>7.612456986877858E-2</v>
      </c>
      <c r="Y253" s="115">
        <f t="shared" si="54"/>
        <v>5.9122794965973523E-2</v>
      </c>
      <c r="Z253" s="157">
        <f t="shared" si="55"/>
        <v>8.6587810236197701E-3</v>
      </c>
      <c r="AA253" s="158"/>
      <c r="AE253" s="117">
        <f t="shared" si="57"/>
        <v>0.43840231272826619</v>
      </c>
      <c r="AF253" s="85">
        <f>IF(J253&gt;0,J253/630,Tabla13[[#This Row],[Cargabilidad Antes]]-0.02)</f>
        <v>0.40696142403804914</v>
      </c>
      <c r="AG253" s="119">
        <f t="shared" si="56"/>
        <v>3.144088869021705E-2</v>
      </c>
      <c r="AJ253" s="15">
        <f t="shared" si="63"/>
        <v>28.240320694170258</v>
      </c>
      <c r="AK253" s="47">
        <f t="shared" si="63"/>
        <v>27.765762152861928</v>
      </c>
      <c r="AL253" s="15">
        <f t="shared" si="59"/>
        <v>0.47455854130832975</v>
      </c>
      <c r="AM253" s="84">
        <f t="shared" si="58"/>
        <v>1.6804290094563079E-2</v>
      </c>
    </row>
    <row r="254" spans="2:39" x14ac:dyDescent="0.25">
      <c r="B254" s="16" t="s">
        <v>269</v>
      </c>
      <c r="C254" s="8">
        <v>315.98</v>
      </c>
      <c r="D254" s="14">
        <v>249.83</v>
      </c>
      <c r="E254" s="8">
        <v>118.09</v>
      </c>
      <c r="F254" s="15">
        <f t="shared" si="49"/>
        <v>276.33363349400668</v>
      </c>
      <c r="G254" s="8">
        <v>0.9</v>
      </c>
      <c r="H254" s="8">
        <v>447.07</v>
      </c>
      <c r="I254" s="75">
        <f>'Datos y Cálculos'!R254</f>
        <v>58.09</v>
      </c>
      <c r="J254" s="47">
        <f>'Datos y Cálculos'!S254</f>
        <v>256.49459448495207</v>
      </c>
      <c r="K254" s="6">
        <f>'Datos y Cálculos'!T254</f>
        <v>0.97401662792023069</v>
      </c>
      <c r="L254" s="73">
        <f t="shared" si="60"/>
        <v>346.8289080085047</v>
      </c>
      <c r="M254" s="75">
        <f t="shared" si="61"/>
        <v>321.92874602515434</v>
      </c>
      <c r="O254" s="15">
        <f t="shared" si="50"/>
        <v>348.40439070445461</v>
      </c>
      <c r="P254" s="47">
        <f t="shared" si="51"/>
        <v>321.92874602515428</v>
      </c>
      <c r="Q254" s="106">
        <f t="shared" si="52"/>
        <v>7.5991133825173751E-2</v>
      </c>
      <c r="S254" s="6">
        <f t="shared" si="62"/>
        <v>0.24062739523811455</v>
      </c>
      <c r="T254" s="73">
        <f t="shared" si="62"/>
        <v>0.22234184664457204</v>
      </c>
      <c r="U254" s="110">
        <f t="shared" si="53"/>
        <v>7.599113382517364E-2</v>
      </c>
      <c r="Y254" s="115">
        <f t="shared" si="54"/>
        <v>5.9182823383742915E-2</v>
      </c>
      <c r="Z254" s="157">
        <f t="shared" si="55"/>
        <v>8.6529794695337902E-3</v>
      </c>
      <c r="AA254" s="158"/>
      <c r="AE254" s="117">
        <f t="shared" si="57"/>
        <v>0.43862481506985185</v>
      </c>
      <c r="AF254" s="85">
        <f>IF(J254&gt;0,J254/630,Tabla13[[#This Row],[Cargabilidad Antes]]-0.02)</f>
        <v>0.4071342769602414</v>
      </c>
      <c r="AG254" s="119">
        <f t="shared" si="56"/>
        <v>3.1490538109610444E-2</v>
      </c>
      <c r="AJ254" s="15">
        <f t="shared" si="63"/>
        <v>28.242137271958928</v>
      </c>
      <c r="AK254" s="47">
        <f t="shared" si="63"/>
        <v>27.768112113176503</v>
      </c>
      <c r="AL254" s="15">
        <f t="shared" si="59"/>
        <v>0.47402515878242468</v>
      </c>
      <c r="AM254" s="84">
        <f t="shared" si="58"/>
        <v>1.6784323162860493E-2</v>
      </c>
    </row>
    <row r="255" spans="2:39" x14ac:dyDescent="0.25">
      <c r="B255" s="16" t="s">
        <v>270</v>
      </c>
      <c r="C255" s="8">
        <v>374.98</v>
      </c>
      <c r="D255" s="14">
        <v>267.10000000000002</v>
      </c>
      <c r="E255" s="8">
        <v>118.54</v>
      </c>
      <c r="F255" s="15">
        <f t="shared" si="49"/>
        <v>292.22276023609118</v>
      </c>
      <c r="G255" s="8">
        <v>0.91</v>
      </c>
      <c r="H255" s="8">
        <v>446.75</v>
      </c>
      <c r="I255" s="75">
        <f>'Datos y Cálculos'!R255</f>
        <v>58.540000000000006</v>
      </c>
      <c r="J255" s="47">
        <f>'Datos y Cálculos'!S255</f>
        <v>273.43983177291494</v>
      </c>
      <c r="K255" s="6">
        <f>'Datos y Cálculos'!T255</f>
        <v>0.97681452723325257</v>
      </c>
      <c r="L255" s="73">
        <f t="shared" si="60"/>
        <v>366.7714984470494</v>
      </c>
      <c r="M255" s="75">
        <f t="shared" si="61"/>
        <v>343.19687061143139</v>
      </c>
      <c r="O255" s="15">
        <f t="shared" si="50"/>
        <v>368.39526254311767</v>
      </c>
      <c r="P255" s="47">
        <f t="shared" si="51"/>
        <v>343.19687061143139</v>
      </c>
      <c r="Q255" s="106">
        <f t="shared" si="52"/>
        <v>6.8400423386923981E-2</v>
      </c>
      <c r="S255" s="6">
        <f t="shared" si="62"/>
        <v>0.25443420005291673</v>
      </c>
      <c r="T255" s="73">
        <f t="shared" si="62"/>
        <v>0.23703079304518387</v>
      </c>
      <c r="U255" s="110">
        <f t="shared" si="53"/>
        <v>6.8400423386924092E-2</v>
      </c>
      <c r="Y255" s="115">
        <f t="shared" si="54"/>
        <v>6.618449537996221E-2</v>
      </c>
      <c r="Z255" s="157">
        <f t="shared" si="55"/>
        <v>8.7444430452002214E-3</v>
      </c>
      <c r="AA255" s="158"/>
      <c r="AE255" s="117">
        <f t="shared" si="57"/>
        <v>0.46384565116839871</v>
      </c>
      <c r="AF255" s="85">
        <f>IF(J255&gt;0,J255/630,Tabla13[[#This Row],[Cargabilidad Antes]]-0.02)</f>
        <v>0.43403147900462691</v>
      </c>
      <c r="AG255" s="119">
        <f t="shared" si="56"/>
        <v>2.9814172163771802E-2</v>
      </c>
      <c r="AJ255" s="15">
        <f t="shared" si="63"/>
        <v>28.624868308339011</v>
      </c>
      <c r="AK255" s="47">
        <f t="shared" si="63"/>
        <v>28.14594262813781</v>
      </c>
      <c r="AL255" s="15">
        <f t="shared" si="59"/>
        <v>0.47892568020120052</v>
      </c>
      <c r="AM255" s="84">
        <f t="shared" si="58"/>
        <v>1.673110510212128E-2</v>
      </c>
    </row>
    <row r="256" spans="2:39" x14ac:dyDescent="0.25">
      <c r="B256" s="16" t="s">
        <v>271</v>
      </c>
      <c r="C256" s="8">
        <v>377</v>
      </c>
      <c r="D256" s="14">
        <v>221.74</v>
      </c>
      <c r="E256" s="8">
        <v>117.62</v>
      </c>
      <c r="F256" s="15">
        <f t="shared" si="49"/>
        <v>251.00416729608295</v>
      </c>
      <c r="G256" s="8">
        <v>0.88</v>
      </c>
      <c r="H256" s="8">
        <v>445.3</v>
      </c>
      <c r="I256" s="75">
        <f>'Datos y Cálculos'!R256</f>
        <v>57.620000000000005</v>
      </c>
      <c r="J256" s="47">
        <f>'Datos y Cálculos'!S256</f>
        <v>229.10410733987291</v>
      </c>
      <c r="K256" s="6">
        <f>'Datos y Cálculos'!T256</f>
        <v>0.96785693881538171</v>
      </c>
      <c r="L256" s="73">
        <f t="shared" si="60"/>
        <v>315.03765990458993</v>
      </c>
      <c r="M256" s="75">
        <f t="shared" si="61"/>
        <v>287.55069140244467</v>
      </c>
      <c r="O256" s="15">
        <f t="shared" si="50"/>
        <v>316.25901356251882</v>
      </c>
      <c r="P256" s="47">
        <f t="shared" si="51"/>
        <v>287.55069140244467</v>
      </c>
      <c r="Q256" s="106">
        <f t="shared" si="52"/>
        <v>9.0774716067970718E-2</v>
      </c>
      <c r="S256" s="6">
        <f t="shared" si="62"/>
        <v>0.21842601495421238</v>
      </c>
      <c r="T256" s="73">
        <f t="shared" si="62"/>
        <v>0.19859845546488542</v>
      </c>
      <c r="U256" s="110">
        <f t="shared" si="53"/>
        <v>9.0774716067970718E-2</v>
      </c>
      <c r="Y256" s="115">
        <f t="shared" si="54"/>
        <v>4.8830373761814753E-2</v>
      </c>
      <c r="Z256" s="157">
        <f t="shared" si="55"/>
        <v>8.4627619511868733E-3</v>
      </c>
      <c r="AA256" s="158"/>
      <c r="AE256" s="117">
        <f t="shared" si="57"/>
        <v>0.39841931316838564</v>
      </c>
      <c r="AF256" s="85">
        <f>IF(J256&gt;0,J256/630,Tabla13[[#This Row],[Cargabilidad Antes]]-0.02)</f>
        <v>0.36365731323789352</v>
      </c>
      <c r="AG256" s="119">
        <f t="shared" si="56"/>
        <v>3.4761999930492116E-2</v>
      </c>
      <c r="AJ256" s="15">
        <f t="shared" si="63"/>
        <v>27.671468046462007</v>
      </c>
      <c r="AK256" s="47">
        <f t="shared" si="63"/>
        <v>27.208477567468588</v>
      </c>
      <c r="AL256" s="15">
        <f t="shared" si="59"/>
        <v>0.46299047899341872</v>
      </c>
      <c r="AM256" s="84">
        <f t="shared" si="58"/>
        <v>1.6731691944064209E-2</v>
      </c>
    </row>
    <row r="257" spans="2:39" x14ac:dyDescent="0.25">
      <c r="B257" s="16" t="s">
        <v>272</v>
      </c>
      <c r="C257" s="8">
        <v>353.72</v>
      </c>
      <c r="D257" s="14">
        <v>240.72</v>
      </c>
      <c r="E257" s="8">
        <v>116.06</v>
      </c>
      <c r="F257" s="15">
        <f t="shared" si="49"/>
        <v>267.23780046991857</v>
      </c>
      <c r="G257" s="8">
        <v>0.89</v>
      </c>
      <c r="H257" s="8">
        <v>445.58</v>
      </c>
      <c r="I257" s="75">
        <f>'Datos y Cálculos'!R257</f>
        <v>56.06</v>
      </c>
      <c r="J257" s="47">
        <f>'Datos y Cálculos'!S257</f>
        <v>247.16157063750828</v>
      </c>
      <c r="K257" s="6">
        <f>'Datos y Cálculos'!T257</f>
        <v>0.9739378147626534</v>
      </c>
      <c r="L257" s="73">
        <f t="shared" si="60"/>
        <v>335.41264356293692</v>
      </c>
      <c r="M257" s="75">
        <f t="shared" si="61"/>
        <v>310.21478117586111</v>
      </c>
      <c r="O257" s="15">
        <f t="shared" si="50"/>
        <v>339.47180459044142</v>
      </c>
      <c r="P257" s="47">
        <f t="shared" si="51"/>
        <v>310.21478117586111</v>
      </c>
      <c r="Q257" s="106">
        <f t="shared" si="52"/>
        <v>8.6183957014862256E-2</v>
      </c>
      <c r="S257" s="6">
        <f t="shared" si="62"/>
        <v>0.23445805585347271</v>
      </c>
      <c r="T257" s="73">
        <f t="shared" si="62"/>
        <v>0.21425153284600884</v>
      </c>
      <c r="U257" s="110">
        <f t="shared" si="53"/>
        <v>8.6183957014862256E-2</v>
      </c>
      <c r="Y257" s="115">
        <f t="shared" si="54"/>
        <v>5.5350807599243865E-2</v>
      </c>
      <c r="Z257" s="157">
        <f t="shared" si="55"/>
        <v>9.1295754665309831E-3</v>
      </c>
      <c r="AA257" s="158"/>
      <c r="AE257" s="117">
        <f t="shared" si="57"/>
        <v>0.42418698487288664</v>
      </c>
      <c r="AF257" s="85">
        <f>IF(J257&gt;0,J257/630,Tabla13[[#This Row],[Cargabilidad Antes]]-0.02)</f>
        <v>0.39231995339287029</v>
      </c>
      <c r="AG257" s="119">
        <f t="shared" si="56"/>
        <v>3.186703148001635E-2</v>
      </c>
      <c r="AJ257" s="15">
        <f t="shared" si="63"/>
        <v>28.078020996578282</v>
      </c>
      <c r="AK257" s="47">
        <f t="shared" si="63"/>
        <v>27.570331475961201</v>
      </c>
      <c r="AL257" s="15">
        <f t="shared" si="59"/>
        <v>0.50768952061708106</v>
      </c>
      <c r="AM257" s="84">
        <f t="shared" si="58"/>
        <v>1.8081385460853916E-2</v>
      </c>
    </row>
    <row r="258" spans="2:39" x14ac:dyDescent="0.25">
      <c r="B258" s="16" t="s">
        <v>273</v>
      </c>
      <c r="C258" s="8">
        <v>268.8</v>
      </c>
      <c r="D258" s="14">
        <v>253.77</v>
      </c>
      <c r="E258" s="8">
        <v>116.74</v>
      </c>
      <c r="F258" s="15">
        <f t="shared" si="49"/>
        <v>279.33392293096091</v>
      </c>
      <c r="G258" s="8">
        <v>0.9</v>
      </c>
      <c r="H258" s="8">
        <v>445.05</v>
      </c>
      <c r="I258" s="75">
        <f>'Datos y Cálculos'!R258</f>
        <v>56.739999999999995</v>
      </c>
      <c r="J258" s="47">
        <f>'Datos y Cálculos'!S258</f>
        <v>260.03584464454127</v>
      </c>
      <c r="K258" s="6">
        <f>'Datos y Cálculos'!T258</f>
        <v>0.97590391950345756</v>
      </c>
      <c r="L258" s="73">
        <f t="shared" si="60"/>
        <v>350.5945991260532</v>
      </c>
      <c r="M258" s="75">
        <f t="shared" si="61"/>
        <v>326.3734019662557</v>
      </c>
      <c r="O258" s="15">
        <f t="shared" si="50"/>
        <v>353.89898022282932</v>
      </c>
      <c r="P258" s="47">
        <f t="shared" si="51"/>
        <v>326.3734019662557</v>
      </c>
      <c r="Q258" s="106">
        <f t="shared" si="52"/>
        <v>7.777806604371218E-2</v>
      </c>
      <c r="S258" s="6">
        <f t="shared" si="62"/>
        <v>0.24442226349748364</v>
      </c>
      <c r="T258" s="73">
        <f t="shared" si="62"/>
        <v>0.22541157254462274</v>
      </c>
      <c r="U258" s="110">
        <f t="shared" si="53"/>
        <v>7.777806604371218E-2</v>
      </c>
      <c r="Y258" s="115">
        <f t="shared" si="54"/>
        <v>6.0474953884688092E-2</v>
      </c>
      <c r="Z258" s="157">
        <f t="shared" si="55"/>
        <v>9.0414110618988672E-3</v>
      </c>
      <c r="AA258" s="158"/>
      <c r="AE258" s="117">
        <f t="shared" si="57"/>
        <v>0.44338717925549348</v>
      </c>
      <c r="AF258" s="85">
        <f>IF(J258&gt;0,J258/630,Tabla13[[#This Row],[Cargabilidad Antes]]-0.02)</f>
        <v>0.41275530895958934</v>
      </c>
      <c r="AG258" s="119">
        <f t="shared" si="56"/>
        <v>3.063187029590414E-2</v>
      </c>
      <c r="AJ258" s="15">
        <f t="shared" si="63"/>
        <v>28.345205347295902</v>
      </c>
      <c r="AK258" s="47">
        <f t="shared" si="63"/>
        <v>27.845074719845808</v>
      </c>
      <c r="AL258" s="15">
        <f t="shared" si="59"/>
        <v>0.50013062745009407</v>
      </c>
      <c r="AM258" s="84">
        <f t="shared" si="58"/>
        <v>1.7644276036187012E-2</v>
      </c>
    </row>
    <row r="259" spans="2:39" x14ac:dyDescent="0.25">
      <c r="B259" s="16" t="s">
        <v>274</v>
      </c>
      <c r="C259" s="8">
        <v>402.9</v>
      </c>
      <c r="D259" s="14">
        <v>256.27</v>
      </c>
      <c r="E259" s="8">
        <v>117.23</v>
      </c>
      <c r="F259" s="15">
        <f t="shared" si="49"/>
        <v>281.81054948315898</v>
      </c>
      <c r="G259" s="8">
        <v>0.9</v>
      </c>
      <c r="H259" s="8">
        <v>444.98</v>
      </c>
      <c r="I259" s="75">
        <f>'Datos y Cálculos'!R259</f>
        <v>57.230000000000004</v>
      </c>
      <c r="J259" s="47">
        <f>'Datos y Cálculos'!S259</f>
        <v>262.58253140679403</v>
      </c>
      <c r="K259" s="6">
        <f>'Datos y Cálculos'!T259</f>
        <v>0.97595981966898382</v>
      </c>
      <c r="L259" s="73">
        <f t="shared" si="60"/>
        <v>353.7030360969091</v>
      </c>
      <c r="M259" s="75">
        <f t="shared" si="61"/>
        <v>329.56977215696935</v>
      </c>
      <c r="O259" s="15">
        <f t="shared" si="50"/>
        <v>357.38539489184876</v>
      </c>
      <c r="P259" s="47">
        <f t="shared" si="51"/>
        <v>329.56977215696935</v>
      </c>
      <c r="Q259" s="106">
        <f t="shared" si="52"/>
        <v>7.7830888258029973E-2</v>
      </c>
      <c r="S259" s="6">
        <f t="shared" si="62"/>
        <v>0.24683017482957056</v>
      </c>
      <c r="T259" s="73">
        <f t="shared" si="62"/>
        <v>0.22761916307370025</v>
      </c>
      <c r="U259" s="110">
        <f t="shared" si="53"/>
        <v>7.7830888258029973E-2</v>
      </c>
      <c r="Y259" s="115">
        <f t="shared" si="54"/>
        <v>6.1552072170132324E-2</v>
      </c>
      <c r="Z259" s="157">
        <f t="shared" si="55"/>
        <v>9.2084441666410669E-3</v>
      </c>
      <c r="AA259" s="158"/>
      <c r="AE259" s="117">
        <f t="shared" si="57"/>
        <v>0.44731833251295078</v>
      </c>
      <c r="AF259" s="85">
        <f>IF(J259&gt;0,J259/630,Tabla13[[#This Row],[Cargabilidad Antes]]-0.02)</f>
        <v>0.41679766889967307</v>
      </c>
      <c r="AG259" s="119">
        <f t="shared" si="56"/>
        <v>3.052066361327771E-2</v>
      </c>
      <c r="AJ259" s="15">
        <f t="shared" si="63"/>
        <v>28.411440183814175</v>
      </c>
      <c r="AK259" s="47">
        <f t="shared" si="63"/>
        <v>27.901074645288375</v>
      </c>
      <c r="AL259" s="15">
        <f t="shared" si="59"/>
        <v>0.51036553852580013</v>
      </c>
      <c r="AM259" s="84">
        <f t="shared" si="58"/>
        <v>1.7963381483792284E-2</v>
      </c>
    </row>
    <row r="260" spans="2:39" x14ac:dyDescent="0.25">
      <c r="B260" s="16" t="s">
        <v>275</v>
      </c>
      <c r="C260" s="8">
        <v>320.18</v>
      </c>
      <c r="D260" s="14">
        <v>273.77999999999997</v>
      </c>
      <c r="E260" s="8">
        <v>115.91</v>
      </c>
      <c r="F260" s="15">
        <f t="shared" ref="F260:F323" si="64">SQRT((D260)^2+(E260)^2)</f>
        <v>297.30559446468544</v>
      </c>
      <c r="G260" s="8">
        <v>0.91</v>
      </c>
      <c r="H260" s="8">
        <v>443.76</v>
      </c>
      <c r="I260" s="75">
        <f>'Datos y Cálculos'!R260</f>
        <v>55.91</v>
      </c>
      <c r="J260" s="47">
        <f>'Datos y Cálculos'!S260</f>
        <v>279.43052177598639</v>
      </c>
      <c r="K260" s="6">
        <f>'Datos y Cálculos'!T260</f>
        <v>0.97977843744458126</v>
      </c>
      <c r="L260" s="73">
        <f t="shared" si="60"/>
        <v>373.15101086036492</v>
      </c>
      <c r="M260" s="75">
        <f t="shared" si="61"/>
        <v>350.71584123296378</v>
      </c>
      <c r="O260" s="15">
        <f t="shared" ref="O260:O323" si="65">(D260)/(SQRT(3)*0.46*G260)</f>
        <v>377.60859220911544</v>
      </c>
      <c r="P260" s="47">
        <f t="shared" ref="P260:P323" si="66">(D260)/(SQRT(3)*0.46*K260)</f>
        <v>350.71584123296378</v>
      </c>
      <c r="Q260" s="106">
        <f t="shared" si="52"/>
        <v>7.1218588588839005E-2</v>
      </c>
      <c r="S260" s="6">
        <f t="shared" si="62"/>
        <v>0.26079743650500758</v>
      </c>
      <c r="T260" s="73">
        <f t="shared" si="62"/>
        <v>0.24222381116953359</v>
      </c>
      <c r="U260" s="110">
        <f t="shared" si="53"/>
        <v>7.1218588588839005E-2</v>
      </c>
      <c r="Y260" s="115">
        <f t="shared" si="54"/>
        <v>6.8506905037807181E-2</v>
      </c>
      <c r="Z260" s="157">
        <f t="shared" si="55"/>
        <v>9.4104571636093644E-3</v>
      </c>
      <c r="AA260" s="158"/>
      <c r="AE260" s="117">
        <f t="shared" si="57"/>
        <v>0.47191364200743718</v>
      </c>
      <c r="AF260" s="85">
        <f>IF(J260&gt;0,J260/630,Tabla13[[#This Row],[Cargabilidad Antes]]-0.02)</f>
        <v>0.44354051075553397</v>
      </c>
      <c r="AG260" s="119">
        <f t="shared" si="56"/>
        <v>2.8373131251903216E-2</v>
      </c>
      <c r="AJ260" s="15">
        <f t="shared" si="63"/>
        <v>28.808446819181359</v>
      </c>
      <c r="AK260" s="47">
        <f t="shared" si="63"/>
        <v>28.285299179800894</v>
      </c>
      <c r="AL260" s="15">
        <f t="shared" si="59"/>
        <v>0.52314763938046482</v>
      </c>
      <c r="AM260" s="84">
        <f t="shared" si="58"/>
        <v>1.8159522540872941E-2</v>
      </c>
    </row>
    <row r="261" spans="2:39" x14ac:dyDescent="0.25">
      <c r="B261" s="16" t="s">
        <v>276</v>
      </c>
      <c r="C261" s="8">
        <v>396.54</v>
      </c>
      <c r="D261" s="14">
        <v>268.92</v>
      </c>
      <c r="E261" s="8">
        <v>116.27</v>
      </c>
      <c r="F261" s="15">
        <f t="shared" si="64"/>
        <v>292.97897416026291</v>
      </c>
      <c r="G261" s="8">
        <v>0.91</v>
      </c>
      <c r="H261" s="8">
        <v>444.98</v>
      </c>
      <c r="I261" s="75">
        <f>'Datos y Cálculos'!R261</f>
        <v>56.269999999999996</v>
      </c>
      <c r="J261" s="47">
        <f>'Datos y Cálculos'!S261</f>
        <v>274.74402504877156</v>
      </c>
      <c r="K261" s="6">
        <f>'Datos y Cálculos'!T261</f>
        <v>0.97880199561123238</v>
      </c>
      <c r="L261" s="73">
        <f t="shared" si="60"/>
        <v>367.72062956158305</v>
      </c>
      <c r="M261" s="75">
        <f t="shared" si="61"/>
        <v>344.83377569597729</v>
      </c>
      <c r="O261" s="15">
        <f t="shared" si="65"/>
        <v>370.90548110481171</v>
      </c>
      <c r="P261" s="47">
        <f t="shared" si="66"/>
        <v>344.83377569597729</v>
      </c>
      <c r="Q261" s="106">
        <f t="shared" ref="Q261:Q324" si="67">(1-P261/O261)</f>
        <v>7.0292046726230462E-2</v>
      </c>
      <c r="S261" s="6">
        <f t="shared" si="62"/>
        <v>0.25616789621201935</v>
      </c>
      <c r="T261" s="73">
        <f t="shared" si="62"/>
        <v>0.23816133048172389</v>
      </c>
      <c r="U261" s="110">
        <f t="shared" ref="U261:U324" si="68">(1-T261/S261)</f>
        <v>7.0292046726230684E-2</v>
      </c>
      <c r="Y261" s="115">
        <f t="shared" ref="Y261:Y324" si="69">($AC$3)*(((D261)^2+(E261)^2)/(460)^2)</f>
        <v>6.6527483011342162E-2</v>
      </c>
      <c r="Z261" s="157">
        <f t="shared" ref="Z261:Z324" si="70">(Y261)*(1-(((G261)^2/(K261)^2)))</f>
        <v>9.023995469146593E-3</v>
      </c>
      <c r="AA261" s="158"/>
      <c r="AE261" s="117">
        <f t="shared" si="57"/>
        <v>0.46504599073057606</v>
      </c>
      <c r="AF261" s="85">
        <f>IF(J261&gt;0,J261/630,Tabla13[[#This Row],[Cargabilidad Antes]]-0.02)</f>
        <v>0.43610162706154215</v>
      </c>
      <c r="AG261" s="119">
        <f t="shared" ref="AG261:AG324" si="71">AE261-AF261</f>
        <v>2.8944363669033912E-2</v>
      </c>
      <c r="AJ261" s="15">
        <f t="shared" si="63"/>
        <v>28.674435788290381</v>
      </c>
      <c r="AK261" s="47">
        <f t="shared" si="63"/>
        <v>28.176023847776271</v>
      </c>
      <c r="AL261" s="15">
        <f t="shared" si="59"/>
        <v>0.49841194051411009</v>
      </c>
      <c r="AM261" s="84">
        <f t="shared" si="58"/>
        <v>1.7381752310455023E-2</v>
      </c>
    </row>
    <row r="262" spans="2:39" x14ac:dyDescent="0.25">
      <c r="B262" s="16" t="s">
        <v>277</v>
      </c>
      <c r="C262" s="8">
        <v>392.1</v>
      </c>
      <c r="D262" s="14">
        <v>237.66</v>
      </c>
      <c r="E262" s="8">
        <v>115.48</v>
      </c>
      <c r="F262" s="15">
        <f t="shared" si="64"/>
        <v>264.2307817041762</v>
      </c>
      <c r="G262" s="8">
        <v>0.89</v>
      </c>
      <c r="H262" s="8">
        <v>445.68</v>
      </c>
      <c r="I262" s="75">
        <f>'Datos y Cálculos'!R262</f>
        <v>55.480000000000004</v>
      </c>
      <c r="J262" s="47">
        <f>'Datos y Cálculos'!S262</f>
        <v>244.04980229453167</v>
      </c>
      <c r="K262" s="6">
        <f>'Datos y Cálculos'!T262</f>
        <v>0.97381762970321872</v>
      </c>
      <c r="L262" s="73">
        <f t="shared" si="60"/>
        <v>331.63850640237257</v>
      </c>
      <c r="M262" s="75">
        <f t="shared" si="61"/>
        <v>306.30917184874528</v>
      </c>
      <c r="O262" s="15">
        <f t="shared" si="65"/>
        <v>335.15648504056293</v>
      </c>
      <c r="P262" s="47">
        <f t="shared" si="66"/>
        <v>306.30917184874528</v>
      </c>
      <c r="Q262" s="106">
        <f t="shared" si="67"/>
        <v>8.6071177134843024E-2</v>
      </c>
      <c r="S262" s="6">
        <f t="shared" si="62"/>
        <v>0.23147765683838617</v>
      </c>
      <c r="T262" s="73">
        <f t="shared" si="62"/>
        <v>0.21155410243389103</v>
      </c>
      <c r="U262" s="110">
        <f t="shared" si="68"/>
        <v>8.6071177134843024E-2</v>
      </c>
      <c r="Y262" s="115">
        <f t="shared" si="69"/>
        <v>5.4112176672967867E-2</v>
      </c>
      <c r="Z262" s="157">
        <f t="shared" si="70"/>
        <v>8.914121087778672E-3</v>
      </c>
      <c r="AA262" s="158"/>
      <c r="AE262" s="117">
        <f t="shared" ref="AE262:AE325" si="72">F262/630</f>
        <v>0.41941393921297809</v>
      </c>
      <c r="AF262" s="85">
        <f>IF(J262&gt;0,J262/630,Tabla13[[#This Row],[Cargabilidad Antes]]-0.02)</f>
        <v>0.38738063856274868</v>
      </c>
      <c r="AG262" s="119">
        <f t="shared" si="71"/>
        <v>3.2033300650229413E-2</v>
      </c>
      <c r="AJ262" s="15">
        <f t="shared" si="63"/>
        <v>28.000263607498532</v>
      </c>
      <c r="AK262" s="47">
        <f t="shared" si="63"/>
        <v>27.506017862143807</v>
      </c>
      <c r="AL262" s="15">
        <f t="shared" si="59"/>
        <v>0.49424574535472487</v>
      </c>
      <c r="AM262" s="84">
        <f t="shared" ref="AM262:AM325" si="73">(1-AK262/AJ262)</f>
        <v>1.765146758198255E-2</v>
      </c>
    </row>
    <row r="263" spans="2:39" x14ac:dyDescent="0.25">
      <c r="B263" s="16" t="s">
        <v>278</v>
      </c>
      <c r="C263" s="8">
        <v>253.24</v>
      </c>
      <c r="D263" s="14">
        <v>231.07</v>
      </c>
      <c r="E263" s="8">
        <v>115.44</v>
      </c>
      <c r="F263" s="15">
        <f t="shared" si="64"/>
        <v>258.30164246477409</v>
      </c>
      <c r="G263" s="8">
        <v>0.89</v>
      </c>
      <c r="H263" s="8">
        <v>444.63</v>
      </c>
      <c r="I263" s="75">
        <f>'Datos y Cálculos'!R263</f>
        <v>55.44</v>
      </c>
      <c r="J263" s="47">
        <f>'Datos y Cálculos'!S263</f>
        <v>237.62773091539631</v>
      </c>
      <c r="K263" s="6">
        <f>'Datos y Cálculos'!T263</f>
        <v>0.9724033432876944</v>
      </c>
      <c r="L263" s="73">
        <f t="shared" si="60"/>
        <v>324.19678871556476</v>
      </c>
      <c r="M263" s="75">
        <f t="shared" si="61"/>
        <v>298.24877045853049</v>
      </c>
      <c r="O263" s="15">
        <f t="shared" si="65"/>
        <v>325.86303542170697</v>
      </c>
      <c r="P263" s="47">
        <f t="shared" si="66"/>
        <v>298.24877045853049</v>
      </c>
      <c r="Q263" s="106">
        <f t="shared" si="67"/>
        <v>8.4741937444485549E-2</v>
      </c>
      <c r="S263" s="6">
        <f t="shared" si="62"/>
        <v>0.22505908510328154</v>
      </c>
      <c r="T263" s="73">
        <f t="shared" si="62"/>
        <v>0.20598714219214612</v>
      </c>
      <c r="U263" s="110">
        <f t="shared" si="68"/>
        <v>8.4741937444485549E-2</v>
      </c>
      <c r="Y263" s="115">
        <f t="shared" si="69"/>
        <v>5.1710950444234405E-2</v>
      </c>
      <c r="Z263" s="157">
        <f t="shared" si="70"/>
        <v>8.3928257869671005E-3</v>
      </c>
      <c r="AA263" s="158"/>
      <c r="AE263" s="117">
        <f t="shared" si="72"/>
        <v>0.41000260708694303</v>
      </c>
      <c r="AF263" s="85">
        <f>IF(J263&gt;0,J263/630,Tabla13[[#This Row],[Cargabilidad Antes]]-0.02)</f>
        <v>0.37718687446888305</v>
      </c>
      <c r="AG263" s="119">
        <f t="shared" si="71"/>
        <v>3.2815732618059978E-2</v>
      </c>
      <c r="AJ263" s="15">
        <f t="shared" si="63"/>
        <v>27.836183703372026</v>
      </c>
      <c r="AK263" s="47">
        <f t="shared" si="63"/>
        <v>27.375863490385289</v>
      </c>
      <c r="AL263" s="15">
        <f t="shared" ref="AL263:AL326" si="74">AJ263-AK263</f>
        <v>0.46032021298673698</v>
      </c>
      <c r="AM263" s="84">
        <f t="shared" si="73"/>
        <v>1.6536757261412016E-2</v>
      </c>
    </row>
    <row r="264" spans="2:39" x14ac:dyDescent="0.25">
      <c r="B264" s="16" t="s">
        <v>279</v>
      </c>
      <c r="C264" s="8">
        <v>357</v>
      </c>
      <c r="D264" s="14">
        <v>231.76</v>
      </c>
      <c r="E264" s="8">
        <v>111.99</v>
      </c>
      <c r="F264" s="15">
        <f t="shared" si="64"/>
        <v>257.39941278099298</v>
      </c>
      <c r="G264" s="8">
        <v>0.9</v>
      </c>
      <c r="H264" s="8">
        <v>442.33</v>
      </c>
      <c r="I264" s="75">
        <f>'Datos y Cálculos'!R264</f>
        <v>51.989999999999995</v>
      </c>
      <c r="J264" s="47">
        <f>'Datos y Cálculos'!S264</f>
        <v>237.51980485845803</v>
      </c>
      <c r="K264" s="6">
        <f>'Datos y Cálculos'!T264</f>
        <v>0.97575021223223724</v>
      </c>
      <c r="L264" s="73">
        <f t="shared" si="60"/>
        <v>323.06439186599545</v>
      </c>
      <c r="M264" s="75">
        <f t="shared" si="61"/>
        <v>298.11331146282203</v>
      </c>
      <c r="O264" s="15">
        <f t="shared" si="65"/>
        <v>323.2045854767818</v>
      </c>
      <c r="P264" s="47">
        <f t="shared" si="66"/>
        <v>298.11331146282203</v>
      </c>
      <c r="Q264" s="106">
        <f t="shared" si="67"/>
        <v>7.7632790936260632E-2</v>
      </c>
      <c r="S264" s="6">
        <f t="shared" si="62"/>
        <v>0.22322301212978995</v>
      </c>
      <c r="T264" s="73">
        <f t="shared" si="62"/>
        <v>0.20589358669695562</v>
      </c>
      <c r="U264" s="110">
        <f t="shared" si="68"/>
        <v>7.7632790936260521E-2</v>
      </c>
      <c r="Y264" s="115">
        <f t="shared" si="69"/>
        <v>5.1350335835538753E-2</v>
      </c>
      <c r="Z264" s="157">
        <f t="shared" si="70"/>
        <v>7.6634589895876043E-3</v>
      </c>
      <c r="AA264" s="158"/>
      <c r="AE264" s="117">
        <f t="shared" si="72"/>
        <v>0.40857049647776661</v>
      </c>
      <c r="AF264" s="85">
        <f>IF(J264&gt;0,J264/630,Tabla13[[#This Row],[Cargabilidad Antes]]-0.02)</f>
        <v>0.37701556326739372</v>
      </c>
      <c r="AG264" s="119">
        <f t="shared" si="71"/>
        <v>3.1554933210372893E-2</v>
      </c>
      <c r="AJ264" s="15">
        <f t="shared" si="63"/>
        <v>27.790096262639381</v>
      </c>
      <c r="AK264" s="47">
        <f t="shared" si="63"/>
        <v>27.373705835238503</v>
      </c>
      <c r="AL264" s="15">
        <f t="shared" si="74"/>
        <v>0.41639042740087717</v>
      </c>
      <c r="AM264" s="84">
        <f t="shared" si="73"/>
        <v>1.498341076136056E-2</v>
      </c>
    </row>
    <row r="265" spans="2:39" x14ac:dyDescent="0.25">
      <c r="B265" s="16" t="s">
        <v>280</v>
      </c>
      <c r="C265" s="8">
        <v>364.82</v>
      </c>
      <c r="D265" s="14">
        <v>228.07</v>
      </c>
      <c r="E265" s="8">
        <v>109.49</v>
      </c>
      <c r="F265" s="15">
        <f t="shared" si="64"/>
        <v>252.99008873866975</v>
      </c>
      <c r="G265" s="8">
        <v>0.89</v>
      </c>
      <c r="H265" s="8">
        <v>441.53</v>
      </c>
      <c r="I265" s="75">
        <f>'Datos y Cálculos'!R265</f>
        <v>49.489999999999995</v>
      </c>
      <c r="J265" s="47">
        <f>'Datos y Cálculos'!S265</f>
        <v>233.37777314902976</v>
      </c>
      <c r="K265" s="6">
        <f>'Datos y Cálculos'!T265</f>
        <v>0.97725673238967647</v>
      </c>
      <c r="L265" s="73">
        <f t="shared" ref="L265:L328" si="75">(F265)/(SQRT(3)*0.46)</f>
        <v>317.5302083382137</v>
      </c>
      <c r="M265" s="75">
        <f t="shared" ref="M265:M328" si="76">(J265)/(SQRT(3)*0.46)</f>
        <v>292.914609022756</v>
      </c>
      <c r="O265" s="15">
        <f t="shared" si="65"/>
        <v>321.63232998064962</v>
      </c>
      <c r="P265" s="47">
        <f t="shared" si="66"/>
        <v>292.914609022756</v>
      </c>
      <c r="Q265" s="106">
        <f t="shared" si="67"/>
        <v>8.9287420078763113E-2</v>
      </c>
      <c r="S265" s="6">
        <f t="shared" si="62"/>
        <v>0.22213712528456928</v>
      </c>
      <c r="T265" s="73">
        <f t="shared" si="62"/>
        <v>0.20230307446419712</v>
      </c>
      <c r="U265" s="110">
        <f t="shared" si="68"/>
        <v>8.9287420078763002E-2</v>
      </c>
      <c r="Y265" s="115">
        <f t="shared" si="69"/>
        <v>4.9606113137996226E-2</v>
      </c>
      <c r="Z265" s="157">
        <f t="shared" si="70"/>
        <v>8.4629317171675458E-3</v>
      </c>
      <c r="AA265" s="158"/>
      <c r="AE265" s="117">
        <f t="shared" si="72"/>
        <v>0.40157156942645994</v>
      </c>
      <c r="AF265" s="85">
        <f>IF(J265&gt;0,J265/630,Tabla13[[#This Row],[Cargabilidad Antes]]-0.02)</f>
        <v>0.3704409097603647</v>
      </c>
      <c r="AG265" s="119">
        <f t="shared" si="71"/>
        <v>3.1130659666095239E-2</v>
      </c>
      <c r="AJ265" s="15">
        <f t="shared" si="63"/>
        <v>27.763016978867029</v>
      </c>
      <c r="AK265" s="47">
        <f t="shared" si="63"/>
        <v>27.291639107343858</v>
      </c>
      <c r="AL265" s="15">
        <f t="shared" si="74"/>
        <v>0.47137787152317046</v>
      </c>
      <c r="AM265" s="84">
        <f t="shared" si="73"/>
        <v>1.6978625625665211E-2</v>
      </c>
    </row>
    <row r="266" spans="2:39" x14ac:dyDescent="0.25">
      <c r="B266" s="16" t="s">
        <v>281</v>
      </c>
      <c r="C266" s="8">
        <v>370.68</v>
      </c>
      <c r="D266" s="14">
        <v>218.93</v>
      </c>
      <c r="E266" s="8">
        <v>110.66</v>
      </c>
      <c r="F266" s="15">
        <f t="shared" si="64"/>
        <v>245.30792995743127</v>
      </c>
      <c r="G266" s="8">
        <v>0.89</v>
      </c>
      <c r="H266" s="8">
        <v>441.06</v>
      </c>
      <c r="I266" s="75">
        <f>'Datos y Cálculos'!R266</f>
        <v>50.66</v>
      </c>
      <c r="J266" s="47">
        <f>'Datos y Cálculos'!S266</f>
        <v>224.71488713478686</v>
      </c>
      <c r="K266" s="6">
        <f>'Datos y Cálculos'!T266</f>
        <v>0.97425676950669937</v>
      </c>
      <c r="L266" s="73">
        <f t="shared" si="75"/>
        <v>307.88825955494093</v>
      </c>
      <c r="M266" s="75">
        <f t="shared" si="76"/>
        <v>282.04174038735994</v>
      </c>
      <c r="O266" s="15">
        <f t="shared" si="65"/>
        <v>308.74278073689493</v>
      </c>
      <c r="P266" s="47">
        <f t="shared" si="66"/>
        <v>282.04174038735994</v>
      </c>
      <c r="Q266" s="106">
        <f t="shared" si="67"/>
        <v>8.6483124514866394E-2</v>
      </c>
      <c r="S266" s="6">
        <f t="shared" si="62"/>
        <v>0.21323488770355925</v>
      </c>
      <c r="T266" s="73">
        <f t="shared" si="62"/>
        <v>0.19479366835937875</v>
      </c>
      <c r="U266" s="110">
        <f t="shared" si="68"/>
        <v>8.6483124514866505E-2</v>
      </c>
      <c r="Y266" s="115">
        <f t="shared" si="69"/>
        <v>4.6639228742911161E-2</v>
      </c>
      <c r="Z266" s="157">
        <f t="shared" si="70"/>
        <v>7.7181822320701345E-3</v>
      </c>
      <c r="AA266" s="158"/>
      <c r="AE266" s="117">
        <f t="shared" si="72"/>
        <v>0.38937766659909723</v>
      </c>
      <c r="AF266" s="85">
        <f>IF(J266&gt;0,J266/630,Tabla13[[#This Row],[Cargabilidad Antes]]-0.02)</f>
        <v>0.35669029703934424</v>
      </c>
      <c r="AG266" s="119">
        <f t="shared" si="71"/>
        <v>3.2687369559752988E-2</v>
      </c>
      <c r="AJ266" s="15">
        <f t="shared" si="63"/>
        <v>27.545996385073462</v>
      </c>
      <c r="AK266" s="47">
        <f t="shared" si="63"/>
        <v>27.124667289549436</v>
      </c>
      <c r="AL266" s="15">
        <f t="shared" si="74"/>
        <v>0.42132909552402609</v>
      </c>
      <c r="AM266" s="84">
        <f t="shared" si="73"/>
        <v>1.5295474871707126E-2</v>
      </c>
    </row>
    <row r="267" spans="2:39" x14ac:dyDescent="0.25">
      <c r="B267" s="16" t="s">
        <v>282</v>
      </c>
      <c r="C267" s="8">
        <v>393.34</v>
      </c>
      <c r="D267" s="14">
        <v>221.11</v>
      </c>
      <c r="E267" s="8">
        <v>108.51</v>
      </c>
      <c r="F267" s="15">
        <f t="shared" si="64"/>
        <v>246.30073528107869</v>
      </c>
      <c r="G267" s="8">
        <v>0.89</v>
      </c>
      <c r="H267" s="8">
        <v>440.51</v>
      </c>
      <c r="I267" s="75">
        <f>'Datos y Cálculos'!R267</f>
        <v>48.510000000000005</v>
      </c>
      <c r="J267" s="47">
        <f>'Datos y Cálculos'!S267</f>
        <v>226.36884105371038</v>
      </c>
      <c r="K267" s="6">
        <f>'Datos y Cálculos'!T267</f>
        <v>0.97676870619988465</v>
      </c>
      <c r="L267" s="73">
        <f t="shared" si="75"/>
        <v>309.13433873072512</v>
      </c>
      <c r="M267" s="75">
        <f t="shared" si="76"/>
        <v>284.11763330109414</v>
      </c>
      <c r="O267" s="15">
        <f t="shared" si="65"/>
        <v>311.81709335739663</v>
      </c>
      <c r="P267" s="47">
        <f t="shared" si="66"/>
        <v>284.11763330109414</v>
      </c>
      <c r="Q267" s="106">
        <f t="shared" si="67"/>
        <v>8.8832397730531309E-2</v>
      </c>
      <c r="S267" s="6">
        <f t="shared" si="62"/>
        <v>0.21535817850515687</v>
      </c>
      <c r="T267" s="73">
        <f t="shared" si="62"/>
        <v>0.19622739513766399</v>
      </c>
      <c r="U267" s="110">
        <f t="shared" si="68"/>
        <v>8.8832397730531421E-2</v>
      </c>
      <c r="Y267" s="115">
        <f t="shared" si="69"/>
        <v>4.7017507376181482E-2</v>
      </c>
      <c r="Z267" s="157">
        <f t="shared" si="70"/>
        <v>7.9823315172927855E-3</v>
      </c>
      <c r="AA267" s="158"/>
      <c r="AE267" s="117">
        <f t="shared" si="72"/>
        <v>0.39095354806520427</v>
      </c>
      <c r="AF267" s="85">
        <f>IF(J267&gt;0,J267/630,Tabla13[[#This Row],[Cargabilidad Antes]]-0.02)</f>
        <v>0.3593156207201752</v>
      </c>
      <c r="AG267" s="119">
        <f t="shared" si="71"/>
        <v>3.1637927345029071E-2</v>
      </c>
      <c r="AJ267" s="15">
        <f t="shared" si="63"/>
        <v>27.596952449515367</v>
      </c>
      <c r="AK267" s="47">
        <f t="shared" si="63"/>
        <v>27.156058481640358</v>
      </c>
      <c r="AL267" s="15">
        <f t="shared" si="74"/>
        <v>0.44089396787500945</v>
      </c>
      <c r="AM267" s="84">
        <f t="shared" si="73"/>
        <v>1.5976183192023097E-2</v>
      </c>
    </row>
    <row r="268" spans="2:39" x14ac:dyDescent="0.25">
      <c r="B268" s="16" t="s">
        <v>283</v>
      </c>
      <c r="C268" s="8">
        <v>372.4</v>
      </c>
      <c r="D268" s="14">
        <v>244.51</v>
      </c>
      <c r="E268" s="8">
        <v>109.63</v>
      </c>
      <c r="F268" s="15">
        <f t="shared" si="64"/>
        <v>267.96245445957533</v>
      </c>
      <c r="G268" s="8">
        <v>0.91</v>
      </c>
      <c r="H268" s="8">
        <v>439.74</v>
      </c>
      <c r="I268" s="75">
        <f>'Datos y Cálculos'!R268</f>
        <v>49.629999999999995</v>
      </c>
      <c r="J268" s="47">
        <f>'Datos y Cálculos'!S268</f>
        <v>249.49604606085444</v>
      </c>
      <c r="K268" s="6">
        <f>'Datos y Cálculos'!T268</f>
        <v>0.98001553074857828</v>
      </c>
      <c r="L268" s="73">
        <f t="shared" si="75"/>
        <v>336.32216351075795</v>
      </c>
      <c r="M268" s="75">
        <f t="shared" si="76"/>
        <v>313.14480294561213</v>
      </c>
      <c r="O268" s="15">
        <f t="shared" si="65"/>
        <v>337.23820907681653</v>
      </c>
      <c r="P268" s="47">
        <f t="shared" si="66"/>
        <v>313.14480294561218</v>
      </c>
      <c r="Q268" s="106">
        <f t="shared" si="67"/>
        <v>7.1443286919236182E-2</v>
      </c>
      <c r="S268" s="6">
        <f t="shared" si="62"/>
        <v>0.23291541091328588</v>
      </c>
      <c r="T268" s="73">
        <f t="shared" si="62"/>
        <v>0.21627516838349622</v>
      </c>
      <c r="U268" s="110">
        <f t="shared" si="68"/>
        <v>7.1443286919236071E-2</v>
      </c>
      <c r="Y268" s="115">
        <f t="shared" si="69"/>
        <v>5.5651398052930047E-2</v>
      </c>
      <c r="Z268" s="157">
        <f t="shared" si="70"/>
        <v>7.6677848896116634E-3</v>
      </c>
      <c r="AA268" s="158"/>
      <c r="AE268" s="117">
        <f t="shared" si="72"/>
        <v>0.42533722930091322</v>
      </c>
      <c r="AF268" s="85">
        <f>IF(J268&gt;0,J268/630,Tabla13[[#This Row],[Cargabilidad Antes]]-0.02)</f>
        <v>0.39602546993786419</v>
      </c>
      <c r="AG268" s="119">
        <f t="shared" si="71"/>
        <v>2.9311759363049028E-2</v>
      </c>
      <c r="AJ268" s="15">
        <f t="shared" si="63"/>
        <v>28.037649830698147</v>
      </c>
      <c r="AK268" s="47">
        <f t="shared" si="63"/>
        <v>27.619115053735211</v>
      </c>
      <c r="AL268" s="15">
        <f t="shared" si="74"/>
        <v>0.41853477696293595</v>
      </c>
      <c r="AM268" s="84">
        <f t="shared" si="73"/>
        <v>1.4927598407505793E-2</v>
      </c>
    </row>
    <row r="269" spans="2:39" x14ac:dyDescent="0.25">
      <c r="B269" s="16" t="s">
        <v>284</v>
      </c>
      <c r="C269" s="8">
        <v>276.54000000000002</v>
      </c>
      <c r="D269" s="14">
        <v>270.70999999999998</v>
      </c>
      <c r="E269" s="8">
        <v>112.94</v>
      </c>
      <c r="F269" s="15">
        <f t="shared" si="64"/>
        <v>293.32464557210324</v>
      </c>
      <c r="G269" s="8">
        <v>0.92</v>
      </c>
      <c r="H269" s="8">
        <v>442.08</v>
      </c>
      <c r="I269" s="75">
        <f>'Datos y Cálculos'!R269</f>
        <v>52.94</v>
      </c>
      <c r="J269" s="47">
        <f>'Datos y Cálculos'!S269</f>
        <v>275.83790113035587</v>
      </c>
      <c r="K269" s="6">
        <f>'Datos y Cálculos'!T269</f>
        <v>0.98140972973858098</v>
      </c>
      <c r="L269" s="73">
        <f t="shared" si="75"/>
        <v>368.15448495870737</v>
      </c>
      <c r="M269" s="75">
        <f t="shared" si="76"/>
        <v>346.20670971807033</v>
      </c>
      <c r="O269" s="15">
        <f t="shared" si="65"/>
        <v>369.31590588923342</v>
      </c>
      <c r="P269" s="47">
        <f t="shared" si="66"/>
        <v>346.20670971807033</v>
      </c>
      <c r="Q269" s="106">
        <f t="shared" si="67"/>
        <v>6.2572978316547512E-2</v>
      </c>
      <c r="S269" s="6">
        <f t="shared" si="62"/>
        <v>0.25507004740797212</v>
      </c>
      <c r="T269" s="73">
        <f t="shared" si="62"/>
        <v>0.23910955486231239</v>
      </c>
      <c r="U269" s="110">
        <f t="shared" si="68"/>
        <v>6.257297831654729E-2</v>
      </c>
      <c r="Y269" s="115">
        <f t="shared" si="69"/>
        <v>6.6684560599243853E-2</v>
      </c>
      <c r="Z269" s="157">
        <f t="shared" si="70"/>
        <v>8.0842078929866928E-3</v>
      </c>
      <c r="AA269" s="158"/>
      <c r="AE269" s="117">
        <f t="shared" si="72"/>
        <v>0.46559467551127498</v>
      </c>
      <c r="AF269" s="85">
        <f>IF(J269&gt;0,J269/630,Tabla13[[#This Row],[Cargabilidad Antes]]-0.02)</f>
        <v>0.43783793830215217</v>
      </c>
      <c r="AG269" s="119">
        <f t="shared" si="71"/>
        <v>2.7756737209122806E-2</v>
      </c>
      <c r="AJ269" s="15">
        <f t="shared" si="63"/>
        <v>28.643008502745328</v>
      </c>
      <c r="AK269" s="47">
        <f t="shared" si="63"/>
        <v>28.201364472591138</v>
      </c>
      <c r="AL269" s="15">
        <f t="shared" si="74"/>
        <v>0.4416440301541904</v>
      </c>
      <c r="AM269" s="84">
        <f t="shared" si="73"/>
        <v>1.5418912091998305E-2</v>
      </c>
    </row>
    <row r="270" spans="2:39" x14ac:dyDescent="0.25">
      <c r="B270" s="16" t="s">
        <v>285</v>
      </c>
      <c r="C270" s="8">
        <v>412.5</v>
      </c>
      <c r="D270" s="14">
        <v>246</v>
      </c>
      <c r="E270" s="8">
        <v>108.73</v>
      </c>
      <c r="F270" s="15">
        <f t="shared" si="64"/>
        <v>268.95764146050954</v>
      </c>
      <c r="G270" s="8">
        <v>0.91</v>
      </c>
      <c r="H270" s="8">
        <v>443.1</v>
      </c>
      <c r="I270" s="75">
        <f>'Datos y Cálculos'!R270</f>
        <v>48.730000000000004</v>
      </c>
      <c r="J270" s="47">
        <f>'Datos y Cálculos'!S270</f>
        <v>250.78000897200718</v>
      </c>
      <c r="K270" s="6">
        <f>'Datos y Cálculos'!T270</f>
        <v>0.98093943376267789</v>
      </c>
      <c r="L270" s="73">
        <f t="shared" si="75"/>
        <v>337.57123195180878</v>
      </c>
      <c r="M270" s="75">
        <f t="shared" si="76"/>
        <v>314.75631671166332</v>
      </c>
      <c r="O270" s="15">
        <f t="shared" si="65"/>
        <v>339.29327811908252</v>
      </c>
      <c r="P270" s="47">
        <f t="shared" si="66"/>
        <v>314.75631671166326</v>
      </c>
      <c r="Q270" s="106">
        <f t="shared" si="67"/>
        <v>7.2317852989729592E-2</v>
      </c>
      <c r="S270" s="6">
        <f t="shared" si="62"/>
        <v>0.23433475557101274</v>
      </c>
      <c r="T270" s="73">
        <f t="shared" si="62"/>
        <v>0.21738816916724404</v>
      </c>
      <c r="U270" s="110">
        <f t="shared" si="68"/>
        <v>7.2317852989729481E-2</v>
      </c>
      <c r="Y270" s="115">
        <f t="shared" si="69"/>
        <v>5.6065533627599244E-2</v>
      </c>
      <c r="Z270" s="157">
        <f t="shared" si="70"/>
        <v>7.8158624806495131E-3</v>
      </c>
      <c r="AA270" s="158"/>
      <c r="AE270" s="117">
        <f t="shared" si="72"/>
        <v>0.42691689120715798</v>
      </c>
      <c r="AF270" s="85">
        <f>IF(J270&gt;0,J270/630,Tabla13[[#This Row],[Cargabilidad Antes]]-0.02)</f>
        <v>0.39806350630477333</v>
      </c>
      <c r="AG270" s="119">
        <f t="shared" si="71"/>
        <v>2.8853384902384649E-2</v>
      </c>
      <c r="AJ270" s="15">
        <f t="shared" si="63"/>
        <v>28.0747844171152</v>
      </c>
      <c r="AK270" s="47">
        <f t="shared" si="63"/>
        <v>27.646141530712953</v>
      </c>
      <c r="AL270" s="15">
        <f t="shared" si="74"/>
        <v>0.42864288640224757</v>
      </c>
      <c r="AM270" s="84">
        <f t="shared" si="73"/>
        <v>1.5267895918051444E-2</v>
      </c>
    </row>
    <row r="271" spans="2:39" x14ac:dyDescent="0.25">
      <c r="B271" s="16" t="s">
        <v>286</v>
      </c>
      <c r="C271" s="8">
        <v>288.58</v>
      </c>
      <c r="D271" s="14">
        <v>253.66</v>
      </c>
      <c r="E271" s="8">
        <v>112.39</v>
      </c>
      <c r="F271" s="15">
        <f t="shared" si="64"/>
        <v>277.44352163999071</v>
      </c>
      <c r="G271" s="8">
        <v>0.91</v>
      </c>
      <c r="H271" s="8">
        <v>442.71</v>
      </c>
      <c r="I271" s="75">
        <f>'Datos y Cálculos'!R271</f>
        <v>52.39</v>
      </c>
      <c r="J271" s="47">
        <f>'Datos y Cálculos'!S271</f>
        <v>259.01372106512042</v>
      </c>
      <c r="K271" s="6">
        <f>'Datos y Cálculos'!T271</f>
        <v>0.97933035731425822</v>
      </c>
      <c r="L271" s="73">
        <f t="shared" si="75"/>
        <v>348.2219389212313</v>
      </c>
      <c r="M271" s="75">
        <f t="shared" si="76"/>
        <v>325.09052517555199</v>
      </c>
      <c r="O271" s="15">
        <f t="shared" si="65"/>
        <v>349.85826393368484</v>
      </c>
      <c r="P271" s="47">
        <f t="shared" si="66"/>
        <v>325.09052517555199</v>
      </c>
      <c r="Q271" s="106">
        <f t="shared" si="67"/>
        <v>7.0793636484823841E-2</v>
      </c>
      <c r="S271" s="6">
        <f t="shared" si="62"/>
        <v>0.24163152072415892</v>
      </c>
      <c r="T271" s="73">
        <f t="shared" si="62"/>
        <v>0.22452554668273761</v>
      </c>
      <c r="U271" s="110">
        <f t="shared" si="68"/>
        <v>7.0793636484823952E-2</v>
      </c>
      <c r="Y271" s="115">
        <f t="shared" si="69"/>
        <v>5.9659191223062381E-2</v>
      </c>
      <c r="Z271" s="157">
        <f t="shared" si="70"/>
        <v>8.1479858994710028E-3</v>
      </c>
      <c r="AA271" s="158"/>
      <c r="AE271" s="117">
        <f t="shared" si="72"/>
        <v>0.44038654228569951</v>
      </c>
      <c r="AF271" s="85">
        <f>IF(J271&gt;0,J271/630,Tabla13[[#This Row],[Cargabilidad Antes]]-0.02)</f>
        <v>0.41113289057955621</v>
      </c>
      <c r="AG271" s="119">
        <f t="shared" si="71"/>
        <v>2.9253651706143302E-2</v>
      </c>
      <c r="AJ271" s="15">
        <f t="shared" si="63"/>
        <v>28.269252266097538</v>
      </c>
      <c r="AK271" s="47">
        <f t="shared" si="63"/>
        <v>27.82275239206507</v>
      </c>
      <c r="AL271" s="15">
        <f t="shared" si="74"/>
        <v>0.44649987403246882</v>
      </c>
      <c r="AM271" s="84">
        <f t="shared" si="73"/>
        <v>1.579454135643843E-2</v>
      </c>
    </row>
    <row r="272" spans="2:39" x14ac:dyDescent="0.25">
      <c r="B272" s="16" t="s">
        <v>287</v>
      </c>
      <c r="C272" s="8">
        <v>343.46</v>
      </c>
      <c r="D272" s="14">
        <v>229.58</v>
      </c>
      <c r="E272" s="8">
        <v>108.85</v>
      </c>
      <c r="F272" s="15">
        <f t="shared" si="64"/>
        <v>254.07734826229591</v>
      </c>
      <c r="G272" s="8">
        <v>0.9</v>
      </c>
      <c r="H272" s="8">
        <v>442.14</v>
      </c>
      <c r="I272" s="75">
        <f>'Datos y Cálculos'!R272</f>
        <v>48.849999999999994</v>
      </c>
      <c r="J272" s="47">
        <f>'Datos y Cálculos'!S272</f>
        <v>234.71961762920458</v>
      </c>
      <c r="K272" s="6">
        <f>'Datos y Cálculos'!T272</f>
        <v>0.97810316120519669</v>
      </c>
      <c r="L272" s="73">
        <f t="shared" si="75"/>
        <v>318.89483785700617</v>
      </c>
      <c r="M272" s="75">
        <f t="shared" si="76"/>
        <v>294.59877048327672</v>
      </c>
      <c r="O272" s="15">
        <f t="shared" si="65"/>
        <v>320.16443188539682</v>
      </c>
      <c r="P272" s="47">
        <f t="shared" si="66"/>
        <v>294.59877048327672</v>
      </c>
      <c r="Q272" s="106">
        <f t="shared" si="67"/>
        <v>7.9851660134662827E-2</v>
      </c>
      <c r="S272" s="6">
        <f t="shared" si="62"/>
        <v>0.22112331344821012</v>
      </c>
      <c r="T272" s="73">
        <f t="shared" si="62"/>
        <v>0.20346624977489317</v>
      </c>
      <c r="U272" s="110">
        <f t="shared" si="68"/>
        <v>7.9851660134662716E-2</v>
      </c>
      <c r="Y272" s="115">
        <f t="shared" si="69"/>
        <v>5.0033407465028365E-2</v>
      </c>
      <c r="Z272" s="157">
        <f t="shared" si="70"/>
        <v>7.6714738996341214E-3</v>
      </c>
      <c r="AA272" s="158"/>
      <c r="AE272" s="117">
        <f t="shared" si="72"/>
        <v>0.40329737819412048</v>
      </c>
      <c r="AF272" s="85">
        <f>IF(J272&gt;0,J272/630,Tabla13[[#This Row],[Cargabilidad Antes]]-0.02)</f>
        <v>0.37257082163365807</v>
      </c>
      <c r="AG272" s="119">
        <f t="shared" si="71"/>
        <v>3.0726556560462415E-2</v>
      </c>
      <c r="AJ272" s="15">
        <f t="shared" si="63"/>
        <v>27.73785425866717</v>
      </c>
      <c r="AK272" s="47">
        <f t="shared" si="63"/>
        <v>27.31806718937656</v>
      </c>
      <c r="AL272" s="15">
        <f t="shared" si="74"/>
        <v>0.41978706929061005</v>
      </c>
      <c r="AM272" s="84">
        <f t="shared" si="73"/>
        <v>1.5134085909310757E-2</v>
      </c>
    </row>
    <row r="273" spans="2:39" x14ac:dyDescent="0.25">
      <c r="B273" s="16" t="s">
        <v>288</v>
      </c>
      <c r="C273" s="8">
        <v>308.72000000000003</v>
      </c>
      <c r="D273" s="14">
        <v>258.89</v>
      </c>
      <c r="E273" s="8">
        <v>113.3</v>
      </c>
      <c r="F273" s="15">
        <f t="shared" si="64"/>
        <v>282.59674821200616</v>
      </c>
      <c r="G273" s="8">
        <v>0.91</v>
      </c>
      <c r="H273" s="8">
        <v>443.79</v>
      </c>
      <c r="I273" s="75">
        <f>'Datos y Cálculos'!R273</f>
        <v>53.3</v>
      </c>
      <c r="J273" s="47">
        <f>'Datos y Cálculos'!S273</f>
        <v>264.31973460186435</v>
      </c>
      <c r="K273" s="6">
        <f>'Datos y Cálculos'!T273</f>
        <v>0.97945770258114484</v>
      </c>
      <c r="L273" s="73">
        <f t="shared" si="75"/>
        <v>354.68980141807538</v>
      </c>
      <c r="M273" s="75">
        <f t="shared" si="76"/>
        <v>331.7501520098192</v>
      </c>
      <c r="O273" s="15">
        <f t="shared" si="65"/>
        <v>357.07169419613524</v>
      </c>
      <c r="P273" s="47">
        <f t="shared" si="66"/>
        <v>331.7501520098192</v>
      </c>
      <c r="Q273" s="106">
        <f t="shared" si="67"/>
        <v>7.091444826877602E-2</v>
      </c>
      <c r="S273" s="6">
        <f t="shared" si="62"/>
        <v>0.24661351573081094</v>
      </c>
      <c r="T273" s="73">
        <f t="shared" si="62"/>
        <v>0.22912505432713734</v>
      </c>
      <c r="U273" s="110">
        <f t="shared" si="68"/>
        <v>7.0914448268776131E-2</v>
      </c>
      <c r="Y273" s="115">
        <f t="shared" si="69"/>
        <v>6.1895988773156892E-2</v>
      </c>
      <c r="Z273" s="157">
        <f t="shared" si="70"/>
        <v>8.4673735892465598E-3</v>
      </c>
      <c r="AA273" s="158"/>
      <c r="AE273" s="117">
        <f t="shared" si="72"/>
        <v>0.44856626700318436</v>
      </c>
      <c r="AF273" s="85">
        <f>IF(J273&gt;0,J273/630,Tabla13[[#This Row],[Cargabilidad Antes]]-0.02)</f>
        <v>0.41955513428867358</v>
      </c>
      <c r="AG273" s="119">
        <f t="shared" si="71"/>
        <v>2.9011132714510779E-2</v>
      </c>
      <c r="AJ273" s="15">
        <f t="shared" si="63"/>
        <v>28.40545392083596</v>
      </c>
      <c r="AK273" s="47">
        <f t="shared" si="63"/>
        <v>27.939587696542151</v>
      </c>
      <c r="AL273" s="15">
        <f t="shared" si="74"/>
        <v>0.46586622429380853</v>
      </c>
      <c r="AM273" s="84">
        <f t="shared" si="73"/>
        <v>1.6400590731348474E-2</v>
      </c>
    </row>
    <row r="274" spans="2:39" x14ac:dyDescent="0.25">
      <c r="B274" s="16" t="s">
        <v>289</v>
      </c>
      <c r="C274" s="8">
        <v>335.8</v>
      </c>
      <c r="D274" s="14">
        <v>249.61</v>
      </c>
      <c r="E274" s="8">
        <v>114.33</v>
      </c>
      <c r="F274" s="15">
        <f t="shared" si="64"/>
        <v>274.54781186525599</v>
      </c>
      <c r="G274" s="8">
        <v>0.9</v>
      </c>
      <c r="H274" s="8">
        <v>443.12</v>
      </c>
      <c r="I274" s="75">
        <f>'Datos y Cálculos'!R274</f>
        <v>54.33</v>
      </c>
      <c r="J274" s="47">
        <f>'Datos y Cálculos'!S274</f>
        <v>255.4543031542041</v>
      </c>
      <c r="K274" s="6">
        <f>'Datos y Cálculos'!T274</f>
        <v>0.977121923247947</v>
      </c>
      <c r="L274" s="73">
        <f t="shared" si="75"/>
        <v>344.58750670832239</v>
      </c>
      <c r="M274" s="75">
        <f t="shared" si="76"/>
        <v>320.62306672114784</v>
      </c>
      <c r="O274" s="15">
        <f t="shared" si="65"/>
        <v>348.09758621358088</v>
      </c>
      <c r="P274" s="47">
        <f t="shared" si="66"/>
        <v>320.62306672114784</v>
      </c>
      <c r="Q274" s="106">
        <f t="shared" si="67"/>
        <v>7.8927635756645631E-2</v>
      </c>
      <c r="S274" s="6">
        <f t="shared" si="62"/>
        <v>0.24041549904089088</v>
      </c>
      <c r="T274" s="73">
        <f t="shared" si="62"/>
        <v>0.22144007210233929</v>
      </c>
      <c r="U274" s="110">
        <f t="shared" si="68"/>
        <v>7.892763575664552E-2</v>
      </c>
      <c r="Y274" s="115">
        <f t="shared" si="69"/>
        <v>5.842035049149339E-2</v>
      </c>
      <c r="Z274" s="157">
        <f t="shared" si="70"/>
        <v>8.8580265274205081E-3</v>
      </c>
      <c r="AA274" s="158"/>
      <c r="AE274" s="117">
        <f t="shared" si="72"/>
        <v>0.43579017756389843</v>
      </c>
      <c r="AF274" s="85">
        <f>IF(J274&gt;0,J274/630,Tabla13[[#This Row],[Cargabilidad Antes]]-0.02)</f>
        <v>0.40548302087968907</v>
      </c>
      <c r="AG274" s="119">
        <f t="shared" si="71"/>
        <v>3.0307156684209358E-2</v>
      </c>
      <c r="AJ274" s="15">
        <f t="shared" si="63"/>
        <v>28.236429741659226</v>
      </c>
      <c r="AK274" s="47">
        <f t="shared" si="63"/>
        <v>27.745703817138718</v>
      </c>
      <c r="AL274" s="15">
        <f t="shared" si="74"/>
        <v>0.49072592452050756</v>
      </c>
      <c r="AM274" s="84">
        <f t="shared" si="73"/>
        <v>1.7379177502618304E-2</v>
      </c>
    </row>
    <row r="275" spans="2:39" x14ac:dyDescent="0.25">
      <c r="B275" s="16" t="s">
        <v>290</v>
      </c>
      <c r="C275" s="8">
        <v>352.68</v>
      </c>
      <c r="D275" s="14">
        <v>258.01</v>
      </c>
      <c r="E275" s="8">
        <v>110.89</v>
      </c>
      <c r="F275" s="15">
        <f t="shared" si="64"/>
        <v>280.83046878855578</v>
      </c>
      <c r="G275" s="8">
        <v>0.91</v>
      </c>
      <c r="H275" s="8">
        <v>442.87</v>
      </c>
      <c r="I275" s="75">
        <f>'Datos y Cálculos'!R275</f>
        <v>50.89</v>
      </c>
      <c r="J275" s="47">
        <f>'Datos y Cálculos'!S275</f>
        <v>262.98089702485998</v>
      </c>
      <c r="K275" s="6">
        <f>'Datos y Cálculos'!T275</f>
        <v>0.98109787790255321</v>
      </c>
      <c r="L275" s="73">
        <f t="shared" si="75"/>
        <v>352.47292772113366</v>
      </c>
      <c r="M275" s="75">
        <f t="shared" si="76"/>
        <v>330.0697645413743</v>
      </c>
      <c r="O275" s="15">
        <f t="shared" si="65"/>
        <v>355.85796214432713</v>
      </c>
      <c r="P275" s="47">
        <f t="shared" si="66"/>
        <v>330.0697645413743</v>
      </c>
      <c r="Q275" s="106">
        <f t="shared" si="67"/>
        <v>7.2467670661514605E-2</v>
      </c>
      <c r="S275" s="6">
        <f t="shared" si="62"/>
        <v>0.24577524506047557</v>
      </c>
      <c r="T275" s="73">
        <f t="shared" si="62"/>
        <v>0.22796448554467999</v>
      </c>
      <c r="U275" s="110">
        <f t="shared" si="68"/>
        <v>7.2467670661514605E-2</v>
      </c>
      <c r="Y275" s="115">
        <f t="shared" si="69"/>
        <v>6.1124685069943278E-2</v>
      </c>
      <c r="Z275" s="157">
        <f t="shared" si="70"/>
        <v>8.538126941581195E-3</v>
      </c>
      <c r="AA275" s="158"/>
      <c r="AE275" s="117">
        <f t="shared" si="72"/>
        <v>0.44576264887072348</v>
      </c>
      <c r="AF275" s="85">
        <f>IF(J275&gt;0,J275/630,Tabla13[[#This Row],[Cargabilidad Antes]]-0.02)</f>
        <v>0.41742999527755553</v>
      </c>
      <c r="AG275" s="119">
        <f t="shared" si="71"/>
        <v>2.8332653593167945E-2</v>
      </c>
      <c r="AJ275" s="15">
        <f t="shared" si="63"/>
        <v>28.382342126642985</v>
      </c>
      <c r="AK275" s="47">
        <f t="shared" si="63"/>
        <v>27.909883799796962</v>
      </c>
      <c r="AL275" s="15">
        <f t="shared" si="74"/>
        <v>0.47245832684602362</v>
      </c>
      <c r="AM275" s="84">
        <f t="shared" si="73"/>
        <v>1.6646206459562052E-2</v>
      </c>
    </row>
    <row r="276" spans="2:39" x14ac:dyDescent="0.25">
      <c r="B276" s="16" t="s">
        <v>291</v>
      </c>
      <c r="C276" s="8">
        <v>317.02</v>
      </c>
      <c r="D276" s="14">
        <v>246.57</v>
      </c>
      <c r="E276" s="8">
        <v>114.1</v>
      </c>
      <c r="F276" s="15">
        <f t="shared" si="64"/>
        <v>271.69021863144059</v>
      </c>
      <c r="G276" s="8">
        <v>0.9</v>
      </c>
      <c r="H276" s="8">
        <v>442.55</v>
      </c>
      <c r="I276" s="75">
        <f>'Datos y Cálculos'!R276</f>
        <v>54.099999999999994</v>
      </c>
      <c r="J276" s="47">
        <f>'Datos y Cálculos'!S276</f>
        <v>252.43528853945915</v>
      </c>
      <c r="K276" s="6">
        <f>'Datos y Cálculos'!T276</f>
        <v>0.97676517980748823</v>
      </c>
      <c r="L276" s="73">
        <f t="shared" si="75"/>
        <v>341.00091491967504</v>
      </c>
      <c r="M276" s="75">
        <f t="shared" si="76"/>
        <v>316.83387345916867</v>
      </c>
      <c r="O276" s="15">
        <f t="shared" si="65"/>
        <v>343.8581059760532</v>
      </c>
      <c r="P276" s="47">
        <f t="shared" si="66"/>
        <v>316.83387345916873</v>
      </c>
      <c r="Q276" s="106">
        <f t="shared" si="67"/>
        <v>7.8591232974355107E-2</v>
      </c>
      <c r="S276" s="6">
        <f t="shared" si="62"/>
        <v>0.23748747886107316</v>
      </c>
      <c r="T276" s="73">
        <f t="shared" si="62"/>
        <v>0.21882304508141034</v>
      </c>
      <c r="U276" s="110">
        <f t="shared" si="68"/>
        <v>7.8591232974354996E-2</v>
      </c>
      <c r="Y276" s="115">
        <f t="shared" si="69"/>
        <v>5.7210558996219282E-2</v>
      </c>
      <c r="Z276" s="157">
        <f t="shared" si="70"/>
        <v>8.6391310381204265E-3</v>
      </c>
      <c r="AA276" s="158"/>
      <c r="AE276" s="117">
        <f t="shared" si="72"/>
        <v>0.43125431528800096</v>
      </c>
      <c r="AF276" s="85">
        <f>IF(J276&gt;0,J276/630,Tabla13[[#This Row],[Cargabilidad Antes]]-0.02)</f>
        <v>0.40069093418961771</v>
      </c>
      <c r="AG276" s="119">
        <f t="shared" si="71"/>
        <v>3.0563381098383247E-2</v>
      </c>
      <c r="AJ276" s="15">
        <f t="shared" si="63"/>
        <v>28.158076844162355</v>
      </c>
      <c r="AK276" s="47">
        <f t="shared" si="63"/>
        <v>27.681188658417216</v>
      </c>
      <c r="AL276" s="15">
        <f t="shared" si="74"/>
        <v>0.47688818574513903</v>
      </c>
      <c r="AM276" s="84">
        <f t="shared" si="73"/>
        <v>1.6936106410406548E-2</v>
      </c>
    </row>
    <row r="277" spans="2:39" x14ac:dyDescent="0.25">
      <c r="B277" s="16" t="s">
        <v>292</v>
      </c>
      <c r="C277" s="8">
        <v>316.74</v>
      </c>
      <c r="D277" s="14">
        <v>256.44</v>
      </c>
      <c r="E277" s="8">
        <v>113.66</v>
      </c>
      <c r="F277" s="15">
        <f t="shared" si="64"/>
        <v>280.49967771817495</v>
      </c>
      <c r="G277" s="8">
        <v>0.91</v>
      </c>
      <c r="H277" s="8">
        <v>442.45</v>
      </c>
      <c r="I277" s="75">
        <f>'Datos y Cálculos'!R277</f>
        <v>53.66</v>
      </c>
      <c r="J277" s="47">
        <f>'Datos y Cálculos'!S277</f>
        <v>261.99402512271155</v>
      </c>
      <c r="K277" s="6">
        <f>'Datos y Cálculos'!T277</f>
        <v>0.97880094738759715</v>
      </c>
      <c r="L277" s="73">
        <f t="shared" si="75"/>
        <v>352.05774877867736</v>
      </c>
      <c r="M277" s="75">
        <f t="shared" si="76"/>
        <v>328.83113245798063</v>
      </c>
      <c r="O277" s="15">
        <f t="shared" si="65"/>
        <v>353.6925538246241</v>
      </c>
      <c r="P277" s="47">
        <f t="shared" si="66"/>
        <v>328.83113245798063</v>
      </c>
      <c r="Q277" s="106">
        <f t="shared" si="67"/>
        <v>7.0291051077571831E-2</v>
      </c>
      <c r="S277" s="6">
        <f t="shared" ref="S277:T340" si="77">(SQRT(3)*(O277)*((($W$3)*($W$5))/(($W$4)*($W$6))))</f>
        <v>0.24427969397817284</v>
      </c>
      <c r="T277" s="73">
        <f t="shared" si="77"/>
        <v>0.22710901753153948</v>
      </c>
      <c r="U277" s="110">
        <f t="shared" si="68"/>
        <v>7.0291051077571831E-2</v>
      </c>
      <c r="Y277" s="115">
        <f t="shared" si="69"/>
        <v>6.0980771969754252E-2</v>
      </c>
      <c r="Z277" s="157">
        <f t="shared" si="70"/>
        <v>8.271509373458991E-3</v>
      </c>
      <c r="AA277" s="158"/>
      <c r="AE277" s="117">
        <f t="shared" si="72"/>
        <v>0.44523758367964278</v>
      </c>
      <c r="AF277" s="85">
        <f>IF(J277&gt;0,J277/630,Tabla13[[#This Row],[Cargabilidad Antes]]-0.02)</f>
        <v>0.41586353194081199</v>
      </c>
      <c r="AG277" s="119">
        <f t="shared" si="71"/>
        <v>2.9374051738830786E-2</v>
      </c>
      <c r="AJ277" s="15">
        <f t="shared" ref="AJ277:AK340" si="78">$AO$4+($AO$5-$AO$4)*((O277/($AO$6*$AO$7))^2)</f>
        <v>28.341304023263479</v>
      </c>
      <c r="AK277" s="47">
        <f t="shared" si="78"/>
        <v>27.888085301111058</v>
      </c>
      <c r="AL277" s="15">
        <f t="shared" si="74"/>
        <v>0.45321872215242109</v>
      </c>
      <c r="AM277" s="84">
        <f t="shared" si="73"/>
        <v>1.5991456207533838E-2</v>
      </c>
    </row>
    <row r="278" spans="2:39" x14ac:dyDescent="0.25">
      <c r="B278" s="16" t="s">
        <v>293</v>
      </c>
      <c r="C278" s="8">
        <v>391.8</v>
      </c>
      <c r="D278" s="14">
        <v>255.08</v>
      </c>
      <c r="E278" s="8">
        <v>113.73</v>
      </c>
      <c r="F278" s="15">
        <f t="shared" si="64"/>
        <v>279.28537251349201</v>
      </c>
      <c r="G278" s="8">
        <v>0.91</v>
      </c>
      <c r="H278" s="8">
        <v>442.1</v>
      </c>
      <c r="I278" s="75">
        <f>'Datos y Cálculos'!R278</f>
        <v>53.730000000000004</v>
      </c>
      <c r="J278" s="47">
        <f>'Datos y Cálculos'!S278</f>
        <v>260.67742384027048</v>
      </c>
      <c r="K278" s="6">
        <f>'Datos y Cálculos'!T278</f>
        <v>0.97852739313665971</v>
      </c>
      <c r="L278" s="73">
        <f t="shared" si="75"/>
        <v>350.53366304649899</v>
      </c>
      <c r="M278" s="75">
        <f t="shared" si="76"/>
        <v>327.17865396921377</v>
      </c>
      <c r="O278" s="15">
        <f t="shared" si="65"/>
        <v>351.81678610819341</v>
      </c>
      <c r="P278" s="47">
        <f t="shared" si="66"/>
        <v>327.17865396921377</v>
      </c>
      <c r="Q278" s="106">
        <f t="shared" si="67"/>
        <v>7.003114436786062E-2</v>
      </c>
      <c r="S278" s="6">
        <f t="shared" si="77"/>
        <v>0.24298418476038186</v>
      </c>
      <c r="T278" s="73">
        <f t="shared" si="77"/>
        <v>0.22596772423832062</v>
      </c>
      <c r="U278" s="110">
        <f t="shared" si="68"/>
        <v>7.0031144367860731E-2</v>
      </c>
      <c r="Y278" s="115">
        <f t="shared" si="69"/>
        <v>6.045393367296787E-2</v>
      </c>
      <c r="Z278" s="157">
        <f t="shared" si="70"/>
        <v>8.1708283877403691E-3</v>
      </c>
      <c r="AA278" s="158"/>
      <c r="AE278" s="117">
        <f t="shared" si="72"/>
        <v>0.44331011510078094</v>
      </c>
      <c r="AF278" s="85">
        <f>IF(J278&gt;0,J278/630,Tabla13[[#This Row],[Cargabilidad Antes]]-0.02)</f>
        <v>0.41377368863534997</v>
      </c>
      <c r="AG278" s="119">
        <f t="shared" si="71"/>
        <v>2.9536426465430976E-2</v>
      </c>
      <c r="AJ278" s="15">
        <f t="shared" si="78"/>
        <v>28.305957558426769</v>
      </c>
      <c r="AK278" s="47">
        <f t="shared" si="78"/>
        <v>27.859131186247502</v>
      </c>
      <c r="AL278" s="15">
        <f t="shared" si="74"/>
        <v>0.44682637217926668</v>
      </c>
      <c r="AM278" s="84">
        <f t="shared" si="73"/>
        <v>1.5785594649358359E-2</v>
      </c>
    </row>
    <row r="279" spans="2:39" x14ac:dyDescent="0.25">
      <c r="B279" s="16" t="s">
        <v>294</v>
      </c>
      <c r="C279" s="8">
        <v>350.4</v>
      </c>
      <c r="D279" s="14">
        <v>213.63</v>
      </c>
      <c r="E279" s="8">
        <v>111.34</v>
      </c>
      <c r="F279" s="15">
        <f t="shared" si="64"/>
        <v>240.90324302507844</v>
      </c>
      <c r="G279" s="8">
        <v>0.88</v>
      </c>
      <c r="H279" s="8">
        <v>440.26</v>
      </c>
      <c r="I279" s="75">
        <f>'Datos y Cálculos'!R279</f>
        <v>51.34</v>
      </c>
      <c r="J279" s="47">
        <f>'Datos y Cálculos'!S279</f>
        <v>219.71247688740846</v>
      </c>
      <c r="K279" s="6">
        <f>'Datos y Cálculos'!T279</f>
        <v>0.97231619717925521</v>
      </c>
      <c r="L279" s="73">
        <f t="shared" si="75"/>
        <v>302.35989610691928</v>
      </c>
      <c r="M279" s="75">
        <f t="shared" si="76"/>
        <v>275.7631688592711</v>
      </c>
      <c r="O279" s="15">
        <f t="shared" si="65"/>
        <v>304.69204053107643</v>
      </c>
      <c r="P279" s="47">
        <f t="shared" si="66"/>
        <v>275.7631688592711</v>
      </c>
      <c r="Q279" s="106">
        <f t="shared" si="67"/>
        <v>9.4944625469646216E-2</v>
      </c>
      <c r="S279" s="6">
        <f t="shared" si="77"/>
        <v>0.21043722185743838</v>
      </c>
      <c r="T279" s="73">
        <f t="shared" si="77"/>
        <v>0.19045733864331102</v>
      </c>
      <c r="U279" s="110">
        <f t="shared" si="68"/>
        <v>9.4944625469646327E-2</v>
      </c>
      <c r="Y279" s="115">
        <f t="shared" si="69"/>
        <v>4.4979381332703218E-2</v>
      </c>
      <c r="Z279" s="157">
        <f t="shared" si="70"/>
        <v>8.1356352098323724E-3</v>
      </c>
      <c r="AA279" s="158"/>
      <c r="AE279" s="117">
        <f t="shared" si="72"/>
        <v>0.38238610003980705</v>
      </c>
      <c r="AF279" s="85">
        <f>IF(J279&gt;0,J279/630,Tabla13[[#This Row],[Cargabilidad Antes]]-0.02)</f>
        <v>0.34874996331334673</v>
      </c>
      <c r="AG279" s="119">
        <f t="shared" si="71"/>
        <v>3.3636136726460319E-2</v>
      </c>
      <c r="AJ279" s="15">
        <f t="shared" si="78"/>
        <v>27.47962712507989</v>
      </c>
      <c r="AK279" s="47">
        <f t="shared" si="78"/>
        <v>27.031125141541317</v>
      </c>
      <c r="AL279" s="15">
        <f t="shared" si="74"/>
        <v>0.44850198353857351</v>
      </c>
      <c r="AM279" s="84">
        <f t="shared" si="73"/>
        <v>1.6321254342248293E-2</v>
      </c>
    </row>
    <row r="280" spans="2:39" x14ac:dyDescent="0.25">
      <c r="B280" s="16" t="s">
        <v>295</v>
      </c>
      <c r="C280" s="8">
        <v>382.86</v>
      </c>
      <c r="D280" s="14">
        <v>233.19</v>
      </c>
      <c r="E280" s="8">
        <v>112.36</v>
      </c>
      <c r="F280" s="15">
        <f t="shared" si="64"/>
        <v>258.84811318609223</v>
      </c>
      <c r="G280" s="8">
        <v>0.89</v>
      </c>
      <c r="H280" s="8">
        <v>438.56</v>
      </c>
      <c r="I280" s="75">
        <f>'Datos y Cálculos'!R280</f>
        <v>52.36</v>
      </c>
      <c r="J280" s="47">
        <f>'Datos y Cálculos'!S280</f>
        <v>238.99612067981354</v>
      </c>
      <c r="K280" s="6">
        <f>'Datos y Cálculos'!T280</f>
        <v>0.97570621371050581</v>
      </c>
      <c r="L280" s="73">
        <f t="shared" si="75"/>
        <v>324.88266918960232</v>
      </c>
      <c r="M280" s="75">
        <f t="shared" si="76"/>
        <v>299.9662491516666</v>
      </c>
      <c r="O280" s="15">
        <f t="shared" si="65"/>
        <v>328.85273393338747</v>
      </c>
      <c r="P280" s="47">
        <f t="shared" si="66"/>
        <v>299.96624915166666</v>
      </c>
      <c r="Q280" s="106">
        <f t="shared" si="67"/>
        <v>8.7840184377399932E-2</v>
      </c>
      <c r="S280" s="6">
        <f t="shared" si="77"/>
        <v>0.22712393670850486</v>
      </c>
      <c r="T280" s="73">
        <f t="shared" si="77"/>
        <v>0.20717332823150889</v>
      </c>
      <c r="U280" s="110">
        <f t="shared" si="68"/>
        <v>8.7840184377399932E-2</v>
      </c>
      <c r="Y280" s="115">
        <f t="shared" si="69"/>
        <v>5.1929984379962199E-2</v>
      </c>
      <c r="Z280" s="157">
        <f t="shared" si="70"/>
        <v>8.7223923431291039E-3</v>
      </c>
      <c r="AA280" s="158"/>
      <c r="AE280" s="117">
        <f t="shared" si="72"/>
        <v>0.41087002093030511</v>
      </c>
      <c r="AF280" s="85">
        <f>IF(J280&gt;0,J280/630,Tabla13[[#This Row],[Cargabilidad Antes]]-0.02)</f>
        <v>0.37935892171398977</v>
      </c>
      <c r="AG280" s="119">
        <f t="shared" si="71"/>
        <v>3.1511099216315341E-2</v>
      </c>
      <c r="AJ280" s="15">
        <f t="shared" si="78"/>
        <v>27.888464760028402</v>
      </c>
      <c r="AK280" s="47">
        <f t="shared" si="78"/>
        <v>27.40330530529166</v>
      </c>
      <c r="AL280" s="15">
        <f t="shared" si="74"/>
        <v>0.48515945473674194</v>
      </c>
      <c r="AM280" s="84">
        <f t="shared" si="73"/>
        <v>1.7396420308948168E-2</v>
      </c>
    </row>
    <row r="281" spans="2:39" x14ac:dyDescent="0.25">
      <c r="B281" s="16" t="s">
        <v>296</v>
      </c>
      <c r="C281" s="8">
        <v>300.74</v>
      </c>
      <c r="D281" s="14">
        <v>217.1</v>
      </c>
      <c r="E281" s="8">
        <v>111.95</v>
      </c>
      <c r="F281" s="15">
        <f t="shared" si="64"/>
        <v>244.26463620426105</v>
      </c>
      <c r="G281" s="8">
        <v>0.88</v>
      </c>
      <c r="H281" s="8">
        <v>438.93</v>
      </c>
      <c r="I281" s="75">
        <f>'Datos y Cálculos'!R281</f>
        <v>51.95</v>
      </c>
      <c r="J281" s="47">
        <f>'Datos y Cálculos'!S281</f>
        <v>223.22905836830472</v>
      </c>
      <c r="K281" s="6">
        <f>'Datos y Cálculos'!T281</f>
        <v>0.97254363561310009</v>
      </c>
      <c r="L281" s="73">
        <f t="shared" si="75"/>
        <v>306.57881188268726</v>
      </c>
      <c r="M281" s="75">
        <f t="shared" si="76"/>
        <v>280.17686291279875</v>
      </c>
      <c r="O281" s="15">
        <f t="shared" si="65"/>
        <v>309.64116462714367</v>
      </c>
      <c r="P281" s="47">
        <f t="shared" si="66"/>
        <v>280.1768629127987</v>
      </c>
      <c r="Q281" s="106">
        <f t="shared" si="67"/>
        <v>9.515628114183261E-2</v>
      </c>
      <c r="S281" s="6">
        <f t="shared" si="77"/>
        <v>0.21385536144385095</v>
      </c>
      <c r="T281" s="73">
        <f t="shared" si="77"/>
        <v>0.19350568054661163</v>
      </c>
      <c r="U281" s="110">
        <f t="shared" si="68"/>
        <v>9.515628114183261E-2</v>
      </c>
      <c r="Y281" s="115">
        <f t="shared" si="69"/>
        <v>4.624335940453686E-2</v>
      </c>
      <c r="Z281" s="157">
        <f t="shared" si="70"/>
        <v>8.381971645465662E-3</v>
      </c>
      <c r="AA281" s="158"/>
      <c r="AE281" s="117">
        <f t="shared" si="72"/>
        <v>0.38772164476866833</v>
      </c>
      <c r="AF281" s="85">
        <f>IF(J281&gt;0,J281/630,Tabla13[[#This Row],[Cargabilidad Antes]]-0.02)</f>
        <v>0.35433183867984874</v>
      </c>
      <c r="AG281" s="119">
        <f t="shared" si="71"/>
        <v>3.3389806088819585E-2</v>
      </c>
      <c r="AJ281" s="15">
        <f t="shared" si="78"/>
        <v>27.560834691016396</v>
      </c>
      <c r="AK281" s="47">
        <f t="shared" si="78"/>
        <v>27.09666331494811</v>
      </c>
      <c r="AL281" s="15">
        <f t="shared" si="74"/>
        <v>0.46417137606828618</v>
      </c>
      <c r="AM281" s="84">
        <f t="shared" si="73"/>
        <v>1.6841702411124149E-2</v>
      </c>
    </row>
    <row r="282" spans="2:39" x14ac:dyDescent="0.25">
      <c r="B282" s="16" t="s">
        <v>297</v>
      </c>
      <c r="C282" s="8">
        <v>314.3</v>
      </c>
      <c r="D282" s="14">
        <v>226.78</v>
      </c>
      <c r="E282" s="8">
        <v>111.27</v>
      </c>
      <c r="F282" s="15">
        <f t="shared" si="64"/>
        <v>252.60677207865984</v>
      </c>
      <c r="G282" s="8">
        <v>0.89</v>
      </c>
      <c r="H282" s="8">
        <v>437.31</v>
      </c>
      <c r="I282" s="75">
        <f>'Datos y Cálculos'!R282</f>
        <v>51.269999999999996</v>
      </c>
      <c r="J282" s="47">
        <f>'Datos y Cálculos'!S282</f>
        <v>232.50329309495814</v>
      </c>
      <c r="K282" s="6">
        <f>'Datos y Cálculos'!T282</f>
        <v>0.97538403426991183</v>
      </c>
      <c r="L282" s="73">
        <f t="shared" si="75"/>
        <v>317.049104040732</v>
      </c>
      <c r="M282" s="75">
        <f t="shared" si="76"/>
        <v>291.8170409909751</v>
      </c>
      <c r="O282" s="15">
        <f t="shared" si="65"/>
        <v>319.81312664099499</v>
      </c>
      <c r="P282" s="47">
        <f t="shared" si="66"/>
        <v>291.8170409909751</v>
      </c>
      <c r="Q282" s="106">
        <f t="shared" si="67"/>
        <v>8.7538888550521499E-2</v>
      </c>
      <c r="S282" s="6">
        <f t="shared" si="77"/>
        <v>0.22088068256252302</v>
      </c>
      <c r="T282" s="73">
        <f t="shared" si="77"/>
        <v>0.20154503310871921</v>
      </c>
      <c r="U282" s="110">
        <f t="shared" si="68"/>
        <v>8.7538888550521499E-2</v>
      </c>
      <c r="Y282" s="115">
        <f t="shared" si="69"/>
        <v>4.9455906111531195E-2</v>
      </c>
      <c r="Z282" s="157">
        <f t="shared" si="70"/>
        <v>8.2796466785771353E-3</v>
      </c>
      <c r="AA282" s="158"/>
      <c r="AE282" s="117">
        <f t="shared" si="72"/>
        <v>0.40096313028358704</v>
      </c>
      <c r="AF282" s="85">
        <f>IF(J282&gt;0,J282/630,Tabla13[[#This Row],[Cargabilidad Antes]]-0.02)</f>
        <v>0.36905284618247325</v>
      </c>
      <c r="AG282" s="119">
        <f t="shared" si="71"/>
        <v>3.1910284101113795E-2</v>
      </c>
      <c r="AJ282" s="15">
        <f t="shared" si="78"/>
        <v>27.731849251385928</v>
      </c>
      <c r="AK282" s="47">
        <f t="shared" si="78"/>
        <v>27.274497473630568</v>
      </c>
      <c r="AL282" s="15">
        <f t="shared" si="74"/>
        <v>0.45735177775535973</v>
      </c>
      <c r="AM282" s="84">
        <f t="shared" si="73"/>
        <v>1.6491932204358961E-2</v>
      </c>
    </row>
    <row r="283" spans="2:39" x14ac:dyDescent="0.25">
      <c r="B283" s="16" t="s">
        <v>298</v>
      </c>
      <c r="C283" s="8">
        <v>332.58</v>
      </c>
      <c r="D283" s="14">
        <v>223.79</v>
      </c>
      <c r="E283" s="8">
        <v>111.31</v>
      </c>
      <c r="F283" s="15">
        <f t="shared" si="64"/>
        <v>249.94375407279134</v>
      </c>
      <c r="G283" s="8">
        <v>0.89</v>
      </c>
      <c r="H283" s="8">
        <v>437.11</v>
      </c>
      <c r="I283" s="75">
        <f>'Datos y Cálculos'!R283</f>
        <v>51.31</v>
      </c>
      <c r="J283" s="47">
        <f>'Datos y Cálculos'!S283</f>
        <v>229.59677741640886</v>
      </c>
      <c r="K283" s="6">
        <f>'Datos y Cálculos'!T283</f>
        <v>0.97470880261582515</v>
      </c>
      <c r="L283" s="73">
        <f t="shared" si="75"/>
        <v>313.70672542650374</v>
      </c>
      <c r="M283" s="75">
        <f t="shared" si="76"/>
        <v>288.16904618790056</v>
      </c>
      <c r="O283" s="15">
        <f t="shared" si="65"/>
        <v>315.59652355140781</v>
      </c>
      <c r="P283" s="47">
        <f t="shared" si="66"/>
        <v>288.16904618790051</v>
      </c>
      <c r="Q283" s="106">
        <f t="shared" si="67"/>
        <v>8.6906779120586974E-2</v>
      </c>
      <c r="S283" s="6">
        <f t="shared" si="77"/>
        <v>0.2179684626098731</v>
      </c>
      <c r="T283" s="73">
        <f t="shared" si="77"/>
        <v>0.19902552557458295</v>
      </c>
      <c r="U283" s="110">
        <f t="shared" si="68"/>
        <v>8.6906779120586974E-2</v>
      </c>
      <c r="Y283" s="115">
        <f t="shared" si="69"/>
        <v>4.841865951228734E-2</v>
      </c>
      <c r="Z283" s="157">
        <f t="shared" si="70"/>
        <v>8.050123612108882E-3</v>
      </c>
      <c r="AA283" s="158"/>
      <c r="AE283" s="117">
        <f t="shared" si="72"/>
        <v>0.39673611757585925</v>
      </c>
      <c r="AF283" s="85">
        <f>IF(J283&gt;0,J283/630,Tabla13[[#This Row],[Cargabilidad Antes]]-0.02)</f>
        <v>0.36443932923239503</v>
      </c>
      <c r="AG283" s="119">
        <f t="shared" si="71"/>
        <v>3.2296788343464222E-2</v>
      </c>
      <c r="AJ283" s="15">
        <f t="shared" si="78"/>
        <v>27.660287544811279</v>
      </c>
      <c r="AK283" s="47">
        <f t="shared" si="78"/>
        <v>27.217986089231953</v>
      </c>
      <c r="AL283" s="15">
        <f t="shared" si="74"/>
        <v>0.44230145557932588</v>
      </c>
      <c r="AM283" s="84">
        <f t="shared" si="73"/>
        <v>1.5990486536438642E-2</v>
      </c>
    </row>
    <row r="284" spans="2:39" x14ac:dyDescent="0.25">
      <c r="B284" s="16" t="s">
        <v>299</v>
      </c>
      <c r="C284" s="8">
        <v>344.4</v>
      </c>
      <c r="D284" s="14">
        <v>232.4</v>
      </c>
      <c r="E284" s="8">
        <v>110.84</v>
      </c>
      <c r="F284" s="15">
        <f t="shared" si="64"/>
        <v>257.47867018454167</v>
      </c>
      <c r="G284" s="8">
        <v>0.9</v>
      </c>
      <c r="H284" s="8">
        <v>437</v>
      </c>
      <c r="I284" s="75">
        <f>'Datos y Cálculos'!R284</f>
        <v>50.84</v>
      </c>
      <c r="J284" s="47">
        <f>'Datos y Cálculos'!S284</f>
        <v>237.89591337389552</v>
      </c>
      <c r="K284" s="6">
        <f>'Datos y Cálculos'!T284</f>
        <v>0.97689782352310639</v>
      </c>
      <c r="L284" s="73">
        <f t="shared" si="75"/>
        <v>323.16386856876522</v>
      </c>
      <c r="M284" s="75">
        <f t="shared" si="76"/>
        <v>298.58536875115323</v>
      </c>
      <c r="O284" s="15">
        <f t="shared" si="65"/>
        <v>324.09710763205078</v>
      </c>
      <c r="P284" s="47">
        <f t="shared" si="66"/>
        <v>298.58536875115323</v>
      </c>
      <c r="Q284" s="106">
        <f t="shared" si="67"/>
        <v>7.8716342355826141E-2</v>
      </c>
      <c r="S284" s="6">
        <f t="shared" si="77"/>
        <v>0.22383943743080426</v>
      </c>
      <c r="T284" s="73">
        <f t="shared" si="77"/>
        <v>0.20621961564126551</v>
      </c>
      <c r="U284" s="110">
        <f t="shared" si="68"/>
        <v>7.8716342355826252E-2</v>
      </c>
      <c r="Y284" s="115">
        <f t="shared" si="69"/>
        <v>5.1381963886578452E-2</v>
      </c>
      <c r="Z284" s="157">
        <f t="shared" si="70"/>
        <v>7.7708243816460194E-3</v>
      </c>
      <c r="AA284" s="158"/>
      <c r="AE284" s="117">
        <f t="shared" si="72"/>
        <v>0.40869630188022488</v>
      </c>
      <c r="AF284" s="85">
        <f>IF(J284&gt;0,J284/630,Tabla13[[#This Row],[Cargabilidad Antes]]-0.02)</f>
        <v>0.37761256091094525</v>
      </c>
      <c r="AG284" s="119">
        <f t="shared" si="71"/>
        <v>3.1083740969279627E-2</v>
      </c>
      <c r="AJ284" s="15">
        <f t="shared" si="78"/>
        <v>27.805527114729198</v>
      </c>
      <c r="AK284" s="47">
        <f t="shared" si="78"/>
        <v>27.381229231630932</v>
      </c>
      <c r="AL284" s="15">
        <f t="shared" si="74"/>
        <v>0.42429788309826577</v>
      </c>
      <c r="AM284" s="84">
        <f t="shared" si="73"/>
        <v>1.5259479935322173E-2</v>
      </c>
    </row>
    <row r="285" spans="2:39" x14ac:dyDescent="0.25">
      <c r="B285" s="16" t="s">
        <v>300</v>
      </c>
      <c r="C285" s="8">
        <v>384.28</v>
      </c>
      <c r="D285" s="14">
        <v>224.89</v>
      </c>
      <c r="E285" s="8">
        <v>112.18</v>
      </c>
      <c r="F285" s="15">
        <f t="shared" si="64"/>
        <v>251.31626389869797</v>
      </c>
      <c r="G285" s="8">
        <v>0.89</v>
      </c>
      <c r="H285" s="8">
        <v>437.66</v>
      </c>
      <c r="I285" s="75">
        <f>'Datos y Cálculos'!R285</f>
        <v>52.180000000000007</v>
      </c>
      <c r="J285" s="47">
        <f>'Datos y Cálculos'!S285</f>
        <v>230.86416893922708</v>
      </c>
      <c r="K285" s="6">
        <f>'Datos y Cálculos'!T285</f>
        <v>0.97412258053435852</v>
      </c>
      <c r="L285" s="73">
        <f t="shared" si="75"/>
        <v>315.42937524705286</v>
      </c>
      <c r="M285" s="75">
        <f t="shared" si="76"/>
        <v>289.75976105065655</v>
      </c>
      <c r="O285" s="15">
        <f t="shared" si="65"/>
        <v>317.14778221312883</v>
      </c>
      <c r="P285" s="47">
        <f t="shared" si="66"/>
        <v>289.75976105065655</v>
      </c>
      <c r="Q285" s="106">
        <f t="shared" si="67"/>
        <v>8.6357284201555751E-2</v>
      </c>
      <c r="S285" s="6">
        <f t="shared" si="77"/>
        <v>0.21903984787673431</v>
      </c>
      <c r="T285" s="73">
        <f t="shared" si="77"/>
        <v>0.20012416148217757</v>
      </c>
      <c r="U285" s="110">
        <f t="shared" si="68"/>
        <v>8.6357284201555973E-2</v>
      </c>
      <c r="Y285" s="115">
        <f t="shared" si="69"/>
        <v>4.8951879858223059E-2</v>
      </c>
      <c r="Z285" s="157">
        <f t="shared" si="70"/>
        <v>8.0896402158678587E-3</v>
      </c>
      <c r="AA285" s="158"/>
      <c r="AE285" s="117">
        <f t="shared" si="72"/>
        <v>0.39891470460110789</v>
      </c>
      <c r="AF285" s="85">
        <f>IF(J285&gt;0,J285/630,Tabla13[[#This Row],[Cargabilidad Antes]]-0.02)</f>
        <v>0.36645106180829695</v>
      </c>
      <c r="AG285" s="119">
        <f t="shared" si="71"/>
        <v>3.2463642792810943E-2</v>
      </c>
      <c r="AJ285" s="15">
        <f t="shared" si="78"/>
        <v>27.686504160328692</v>
      </c>
      <c r="AK285" s="47">
        <f t="shared" si="78"/>
        <v>27.242540574896729</v>
      </c>
      <c r="AL285" s="15">
        <f t="shared" si="74"/>
        <v>0.44396358543196257</v>
      </c>
      <c r="AM285" s="84">
        <f t="shared" si="73"/>
        <v>1.6035378929063482E-2</v>
      </c>
    </row>
    <row r="286" spans="2:39" x14ac:dyDescent="0.25">
      <c r="B286" s="16" t="s">
        <v>301</v>
      </c>
      <c r="C286" s="8">
        <v>358.92</v>
      </c>
      <c r="D286" s="14">
        <v>237.47</v>
      </c>
      <c r="E286" s="8">
        <v>112.36</v>
      </c>
      <c r="F286" s="15">
        <f t="shared" si="64"/>
        <v>262.71043089302714</v>
      </c>
      <c r="G286" s="8">
        <v>0.9</v>
      </c>
      <c r="H286" s="8">
        <v>437.38</v>
      </c>
      <c r="I286" s="75">
        <f>'Datos y Cálculos'!R286</f>
        <v>52.36</v>
      </c>
      <c r="J286" s="47">
        <f>'Datos y Cálculos'!S286</f>
        <v>243.17395111318976</v>
      </c>
      <c r="K286" s="6">
        <f>'Datos y Cálculos'!T286</f>
        <v>0.97654374127212851</v>
      </c>
      <c r="L286" s="73">
        <f t="shared" si="75"/>
        <v>329.73029998915609</v>
      </c>
      <c r="M286" s="75">
        <f t="shared" si="76"/>
        <v>305.20988290240223</v>
      </c>
      <c r="O286" s="15">
        <f t="shared" si="65"/>
        <v>331.16755658082229</v>
      </c>
      <c r="P286" s="47">
        <f t="shared" si="66"/>
        <v>305.20988290240217</v>
      </c>
      <c r="Q286" s="106">
        <f t="shared" si="67"/>
        <v>7.8382296703285559E-2</v>
      </c>
      <c r="S286" s="6">
        <f t="shared" si="77"/>
        <v>0.2287226816122766</v>
      </c>
      <c r="T286" s="73">
        <f t="shared" si="77"/>
        <v>0.21079487251937201</v>
      </c>
      <c r="U286" s="110">
        <f t="shared" si="68"/>
        <v>7.8382296703285559E-2</v>
      </c>
      <c r="Y286" s="115">
        <f t="shared" si="69"/>
        <v>5.3491258799621924E-2</v>
      </c>
      <c r="Z286" s="157">
        <f t="shared" si="70"/>
        <v>8.0568966732274521E-3</v>
      </c>
      <c r="AA286" s="158"/>
      <c r="AE286" s="117">
        <f t="shared" si="72"/>
        <v>0.41700068395718592</v>
      </c>
      <c r="AF286" s="85">
        <f>IF(J286&gt;0,J286/630,Tabla13[[#This Row],[Cargabilidad Antes]]-0.02)</f>
        <v>0.38599039859236467</v>
      </c>
      <c r="AG286" s="119">
        <f t="shared" si="71"/>
        <v>3.1010285364821255E-2</v>
      </c>
      <c r="AJ286" s="15">
        <f t="shared" si="78"/>
        <v>27.929272183005132</v>
      </c>
      <c r="AK286" s="47">
        <f t="shared" si="78"/>
        <v>27.488062837107321</v>
      </c>
      <c r="AL286" s="15">
        <f t="shared" si="74"/>
        <v>0.44120934589781058</v>
      </c>
      <c r="AM286" s="84">
        <f t="shared" si="73"/>
        <v>1.5797380719655307E-2</v>
      </c>
    </row>
    <row r="287" spans="2:39" x14ac:dyDescent="0.25">
      <c r="B287" s="16" t="s">
        <v>304</v>
      </c>
      <c r="C287" s="8">
        <v>366.26</v>
      </c>
      <c r="D287" s="14">
        <v>241.07</v>
      </c>
      <c r="E287" s="8">
        <v>111.31</v>
      </c>
      <c r="F287" s="15">
        <f t="shared" si="64"/>
        <v>265.52713797275032</v>
      </c>
      <c r="G287" s="8">
        <v>0.9</v>
      </c>
      <c r="H287" s="8">
        <v>437.22</v>
      </c>
      <c r="I287" s="75">
        <f>'Datos y Cálculos'!R287</f>
        <v>51.31</v>
      </c>
      <c r="J287" s="47">
        <f>'Datos y Cálculos'!S287</f>
        <v>246.47000020286444</v>
      </c>
      <c r="K287" s="6">
        <f>'Datos y Cálculos'!T287</f>
        <v>0.97809063902941606</v>
      </c>
      <c r="L287" s="73">
        <f t="shared" si="75"/>
        <v>333.26557518634417</v>
      </c>
      <c r="M287" s="75">
        <f t="shared" si="76"/>
        <v>309.34678470498022</v>
      </c>
      <c r="O287" s="15">
        <f t="shared" si="65"/>
        <v>336.18799370421033</v>
      </c>
      <c r="P287" s="47">
        <f t="shared" si="66"/>
        <v>309.34678470498022</v>
      </c>
      <c r="Q287" s="106">
        <f t="shared" si="67"/>
        <v>7.9839879775260303E-2</v>
      </c>
      <c r="S287" s="6">
        <f t="shared" si="77"/>
        <v>0.2321900739304818</v>
      </c>
      <c r="T287" s="73">
        <f t="shared" si="77"/>
        <v>0.21365204634286333</v>
      </c>
      <c r="U287" s="110">
        <f t="shared" si="68"/>
        <v>7.9839879775260303E-2</v>
      </c>
      <c r="Y287" s="115">
        <f t="shared" si="69"/>
        <v>5.4644444253308125E-2</v>
      </c>
      <c r="Z287" s="157">
        <f t="shared" si="70"/>
        <v>8.3772858238291871E-3</v>
      </c>
      <c r="AA287" s="158"/>
      <c r="AE287" s="117">
        <f t="shared" si="72"/>
        <v>0.42147164757579414</v>
      </c>
      <c r="AF287" s="85">
        <f>IF(J287&gt;0,J287/630,Tabla13[[#This Row],[Cargabilidad Antes]]-0.02)</f>
        <v>0.39122222254422928</v>
      </c>
      <c r="AG287" s="119">
        <f t="shared" si="71"/>
        <v>3.0249425031564858E-2</v>
      </c>
      <c r="AJ287" s="15">
        <f t="shared" si="78"/>
        <v>28.01875980531149</v>
      </c>
      <c r="AK287" s="47">
        <f t="shared" si="78"/>
        <v>27.555967767289246</v>
      </c>
      <c r="AL287" s="15">
        <f t="shared" si="74"/>
        <v>0.46279203802224345</v>
      </c>
      <c r="AM287" s="84">
        <f t="shared" si="73"/>
        <v>1.6517220649234887E-2</v>
      </c>
    </row>
    <row r="288" spans="2:39" x14ac:dyDescent="0.25">
      <c r="B288" s="16" t="s">
        <v>305</v>
      </c>
      <c r="C288" s="8">
        <v>394.48</v>
      </c>
      <c r="D288" s="14">
        <v>231.41</v>
      </c>
      <c r="E288" s="8">
        <v>111.68</v>
      </c>
      <c r="F288" s="15">
        <f t="shared" si="64"/>
        <v>256.94943179544106</v>
      </c>
      <c r="G288" s="8">
        <v>0.9</v>
      </c>
      <c r="H288" s="8">
        <v>436.66</v>
      </c>
      <c r="I288" s="75">
        <f>'Datos y Cálculos'!R288</f>
        <v>51.680000000000007</v>
      </c>
      <c r="J288" s="47">
        <f>'Datos y Cálculos'!S288</f>
        <v>237.11054489414846</v>
      </c>
      <c r="K288" s="6">
        <f>'Datos y Cálculos'!T288</f>
        <v>0.97595828183561673</v>
      </c>
      <c r="L288" s="73">
        <f t="shared" si="75"/>
        <v>322.49961655482457</v>
      </c>
      <c r="M288" s="75">
        <f t="shared" si="76"/>
        <v>297.59964548333795</v>
      </c>
      <c r="O288" s="15">
        <f t="shared" si="65"/>
        <v>322.71648742311908</v>
      </c>
      <c r="P288" s="47">
        <f t="shared" si="66"/>
        <v>297.59964548333801</v>
      </c>
      <c r="Q288" s="106">
        <f t="shared" si="67"/>
        <v>7.7829435181134499E-2</v>
      </c>
      <c r="S288" s="6">
        <f t="shared" si="77"/>
        <v>0.22288590454329779</v>
      </c>
      <c r="T288" s="73">
        <f t="shared" si="77"/>
        <v>0.20553882048285665</v>
      </c>
      <c r="U288" s="110">
        <f t="shared" si="68"/>
        <v>7.7829435181134499E-2</v>
      </c>
      <c r="Y288" s="115">
        <f t="shared" si="69"/>
        <v>5.1170953317580342E-2</v>
      </c>
      <c r="Z288" s="157">
        <f t="shared" si="70"/>
        <v>7.6552487825510196E-3</v>
      </c>
      <c r="AA288" s="158"/>
      <c r="AE288" s="117">
        <f t="shared" si="72"/>
        <v>0.40785624094514455</v>
      </c>
      <c r="AF288" s="85">
        <f>IF(J288&gt;0,J288/630,Tabla13[[#This Row],[Cargabilidad Antes]]-0.02)</f>
        <v>0.37636594427642611</v>
      </c>
      <c r="AG288" s="119">
        <f t="shared" si="71"/>
        <v>3.1490296668718443E-2</v>
      </c>
      <c r="AJ288" s="15">
        <f t="shared" si="78"/>
        <v>27.78167551428195</v>
      </c>
      <c r="AK288" s="47">
        <f t="shared" si="78"/>
        <v>27.36553282563591</v>
      </c>
      <c r="AL288" s="15">
        <f t="shared" si="74"/>
        <v>0.41614268864604043</v>
      </c>
      <c r="AM288" s="84">
        <f t="shared" si="73"/>
        <v>1.4979034955329151E-2</v>
      </c>
    </row>
    <row r="289" spans="2:39" x14ac:dyDescent="0.25">
      <c r="B289" s="16" t="s">
        <v>306</v>
      </c>
      <c r="C289" s="8">
        <v>363.9</v>
      </c>
      <c r="D289" s="14">
        <v>230.21</v>
      </c>
      <c r="E289" s="8">
        <v>111.46</v>
      </c>
      <c r="F289" s="15">
        <f t="shared" si="64"/>
        <v>255.77328965316141</v>
      </c>
      <c r="G289" s="8">
        <v>0.9</v>
      </c>
      <c r="H289" s="8">
        <v>438.09</v>
      </c>
      <c r="I289" s="75">
        <f>'Datos y Cálculos'!R289</f>
        <v>51.459999999999994</v>
      </c>
      <c r="J289" s="47">
        <f>'Datos y Cálculos'!S289</f>
        <v>235.89144897600676</v>
      </c>
      <c r="K289" s="6">
        <f>'Datos y Cálculos'!T289</f>
        <v>0.97591498547035238</v>
      </c>
      <c r="L289" s="73">
        <f t="shared" si="75"/>
        <v>321.02342963645407</v>
      </c>
      <c r="M289" s="75">
        <f t="shared" si="76"/>
        <v>296.06954688223561</v>
      </c>
      <c r="O289" s="15">
        <f t="shared" si="65"/>
        <v>321.04300838198975</v>
      </c>
      <c r="P289" s="47">
        <f t="shared" si="66"/>
        <v>296.06954688223561</v>
      </c>
      <c r="Q289" s="106">
        <f t="shared" si="67"/>
        <v>7.7788523181416602E-2</v>
      </c>
      <c r="S289" s="6">
        <f t="shared" si="77"/>
        <v>0.22173010710389607</v>
      </c>
      <c r="T289" s="73">
        <f t="shared" si="77"/>
        <v>0.20448204952742666</v>
      </c>
      <c r="U289" s="110">
        <f t="shared" si="68"/>
        <v>7.7788523181416602E-2</v>
      </c>
      <c r="Y289" s="115">
        <f t="shared" si="69"/>
        <v>5.0703572848771271E-2</v>
      </c>
      <c r="Z289" s="157">
        <f t="shared" si="70"/>
        <v>7.5815020293781097E-3</v>
      </c>
      <c r="AA289" s="158"/>
      <c r="AE289" s="117">
        <f t="shared" si="72"/>
        <v>0.40598934865581177</v>
      </c>
      <c r="AF289" s="85">
        <f>IF(J289&gt;0,J289/630,Tabla13[[#This Row],[Cargabilidad Antes]]-0.02)</f>
        <v>0.37443087139048692</v>
      </c>
      <c r="AG289" s="119">
        <f t="shared" si="71"/>
        <v>3.1558477265324847E-2</v>
      </c>
      <c r="AJ289" s="15">
        <f t="shared" si="78"/>
        <v>27.752900994416621</v>
      </c>
      <c r="AK289" s="47">
        <f t="shared" si="78"/>
        <v>27.341270742282379</v>
      </c>
      <c r="AL289" s="15">
        <f t="shared" si="74"/>
        <v>0.4116302521342412</v>
      </c>
      <c r="AM289" s="84">
        <f t="shared" si="73"/>
        <v>1.4831972060039944E-2</v>
      </c>
    </row>
    <row r="290" spans="2:39" x14ac:dyDescent="0.25">
      <c r="B290" s="16" t="s">
        <v>307</v>
      </c>
      <c r="C290" s="8">
        <v>365.44</v>
      </c>
      <c r="D290" s="14">
        <v>258.89999999999998</v>
      </c>
      <c r="E290" s="8">
        <v>112.7</v>
      </c>
      <c r="F290" s="15">
        <f t="shared" si="64"/>
        <v>282.36589737431115</v>
      </c>
      <c r="G290" s="8">
        <v>0.91</v>
      </c>
      <c r="H290" s="8">
        <v>438.29</v>
      </c>
      <c r="I290" s="75">
        <f>'Datos y Cálculos'!R290</f>
        <v>52.7</v>
      </c>
      <c r="J290" s="47">
        <f>'Datos y Cálculos'!S290</f>
        <v>264.20919741750095</v>
      </c>
      <c r="K290" s="6">
        <f>'Datos y Cálculos'!T290</f>
        <v>0.97990532703102151</v>
      </c>
      <c r="L290" s="73">
        <f t="shared" si="75"/>
        <v>354.40005838919302</v>
      </c>
      <c r="M290" s="75">
        <f t="shared" si="76"/>
        <v>331.61141576384597</v>
      </c>
      <c r="O290" s="15">
        <f t="shared" si="65"/>
        <v>357.08548660581488</v>
      </c>
      <c r="P290" s="47">
        <f t="shared" si="66"/>
        <v>331.61141576384597</v>
      </c>
      <c r="Q290" s="106">
        <f t="shared" si="67"/>
        <v>7.133885805358875E-2</v>
      </c>
      <c r="S290" s="6">
        <f t="shared" si="77"/>
        <v>0.24662304153388293</v>
      </c>
      <c r="T290" s="73">
        <f t="shared" si="77"/>
        <v>0.22902923538115294</v>
      </c>
      <c r="U290" s="110">
        <f t="shared" si="68"/>
        <v>7.133885805358875E-2</v>
      </c>
      <c r="Y290" s="115">
        <f t="shared" si="69"/>
        <v>6.1794905482041591E-2</v>
      </c>
      <c r="Z290" s="157">
        <f t="shared" si="70"/>
        <v>8.5022673295173101E-3</v>
      </c>
      <c r="AA290" s="158"/>
      <c r="AE290" s="117">
        <f t="shared" si="72"/>
        <v>0.44819983710208117</v>
      </c>
      <c r="AF290" s="85">
        <f>IF(J290&gt;0,J290/630,Tabla13[[#This Row],[Cargabilidad Antes]]-0.02)</f>
        <v>0.41937967844047769</v>
      </c>
      <c r="AG290" s="119">
        <f t="shared" si="71"/>
        <v>2.8820158661603479E-2</v>
      </c>
      <c r="AJ290" s="15">
        <f t="shared" si="78"/>
        <v>28.405717007064947</v>
      </c>
      <c r="AK290" s="47">
        <f t="shared" si="78"/>
        <v>27.937129569041193</v>
      </c>
      <c r="AL290" s="15">
        <f t="shared" si="74"/>
        <v>0.46858743802375358</v>
      </c>
      <c r="AM290" s="84">
        <f t="shared" si="73"/>
        <v>1.6496236933825958E-2</v>
      </c>
    </row>
    <row r="291" spans="2:39" x14ac:dyDescent="0.25">
      <c r="B291" s="16" t="s">
        <v>308</v>
      </c>
      <c r="C291" s="8">
        <v>459.66</v>
      </c>
      <c r="D291" s="14">
        <v>235.99</v>
      </c>
      <c r="E291" s="8">
        <v>110.56</v>
      </c>
      <c r="F291" s="15">
        <f t="shared" si="64"/>
        <v>260.60466937489821</v>
      </c>
      <c r="G291" s="8">
        <v>0.9</v>
      </c>
      <c r="H291" s="8">
        <v>437.77</v>
      </c>
      <c r="I291" s="75">
        <f>'Datos y Cálculos'!R291</f>
        <v>50.56</v>
      </c>
      <c r="J291" s="47">
        <f>'Datos y Cálculos'!S291</f>
        <v>241.34538259515139</v>
      </c>
      <c r="K291" s="6">
        <f>'Datos y Cálculos'!T291</f>
        <v>0.97781029602652536</v>
      </c>
      <c r="L291" s="73">
        <f t="shared" si="75"/>
        <v>327.087339164502</v>
      </c>
      <c r="M291" s="75">
        <f t="shared" si="76"/>
        <v>302.91482958474757</v>
      </c>
      <c r="O291" s="15">
        <f t="shared" si="65"/>
        <v>329.10359909676276</v>
      </c>
      <c r="P291" s="47">
        <f t="shared" si="66"/>
        <v>302.91482958474757</v>
      </c>
      <c r="Q291" s="106">
        <f t="shared" si="67"/>
        <v>7.9576065360242976E-2</v>
      </c>
      <c r="S291" s="6">
        <f t="shared" si="77"/>
        <v>0.22729719810368113</v>
      </c>
      <c r="T291" s="73">
        <f t="shared" si="77"/>
        <v>0.20920978141118252</v>
      </c>
      <c r="U291" s="110">
        <f t="shared" si="68"/>
        <v>7.9576065360242865E-2</v>
      </c>
      <c r="Y291" s="115">
        <f t="shared" si="69"/>
        <v>5.2637174701323265E-2</v>
      </c>
      <c r="Z291" s="157">
        <f t="shared" si="70"/>
        <v>8.0440014862212649E-3</v>
      </c>
      <c r="AA291" s="158"/>
      <c r="AE291" s="117">
        <f t="shared" si="72"/>
        <v>0.41365820535698128</v>
      </c>
      <c r="AF291" s="85">
        <f>IF(J291&gt;0,J291/630,Tabla13[[#This Row],[Cargabilidad Antes]]-0.02)</f>
        <v>0.38308790888119271</v>
      </c>
      <c r="AG291" s="119">
        <f t="shared" si="71"/>
        <v>3.0570296475788572E-2</v>
      </c>
      <c r="AJ291" s="15">
        <f t="shared" si="78"/>
        <v>27.892873369082338</v>
      </c>
      <c r="AK291" s="47">
        <f t="shared" si="78"/>
        <v>27.450785095682605</v>
      </c>
      <c r="AL291" s="15">
        <f t="shared" si="74"/>
        <v>0.44208827339973311</v>
      </c>
      <c r="AM291" s="84">
        <f t="shared" si="73"/>
        <v>1.5849506343429076E-2</v>
      </c>
    </row>
    <row r="292" spans="2:39" x14ac:dyDescent="0.25">
      <c r="B292" s="16" t="s">
        <v>309</v>
      </c>
      <c r="C292" s="8">
        <v>298.48</v>
      </c>
      <c r="D292" s="14">
        <v>228.05</v>
      </c>
      <c r="E292" s="8">
        <v>112.36</v>
      </c>
      <c r="F292" s="15">
        <f t="shared" si="64"/>
        <v>254.22740233892964</v>
      </c>
      <c r="G292" s="8">
        <v>0.89</v>
      </c>
      <c r="H292" s="8">
        <v>438.77</v>
      </c>
      <c r="I292" s="75">
        <f>'Datos y Cálculos'!R292</f>
        <v>52.36</v>
      </c>
      <c r="J292" s="47">
        <f>'Datos y Cálculos'!S292</f>
        <v>233.9837005006973</v>
      </c>
      <c r="K292" s="6">
        <f>'Datos y Cálculos'!T292</f>
        <v>0.97464053911447734</v>
      </c>
      <c r="L292" s="73">
        <f t="shared" si="75"/>
        <v>319.08317212121813</v>
      </c>
      <c r="M292" s="75">
        <f t="shared" si="76"/>
        <v>293.67511406535294</v>
      </c>
      <c r="O292" s="15">
        <f t="shared" si="65"/>
        <v>321.60412527770927</v>
      </c>
      <c r="P292" s="47">
        <f t="shared" si="66"/>
        <v>293.67511406535294</v>
      </c>
      <c r="Q292" s="106">
        <f t="shared" si="67"/>
        <v>8.6842826373073612E-2</v>
      </c>
      <c r="S292" s="6">
        <f t="shared" si="77"/>
        <v>0.22211764555244456</v>
      </c>
      <c r="T292" s="73">
        <f t="shared" si="77"/>
        <v>0.20282832142533772</v>
      </c>
      <c r="U292" s="110">
        <f t="shared" si="68"/>
        <v>8.6842826373073612E-2</v>
      </c>
      <c r="Y292" s="115">
        <f t="shared" si="69"/>
        <v>5.0092522799621932E-2</v>
      </c>
      <c r="Z292" s="157">
        <f t="shared" si="70"/>
        <v>8.3225709185074746E-3</v>
      </c>
      <c r="AA292" s="158"/>
      <c r="AE292" s="117">
        <f t="shared" si="72"/>
        <v>0.40353555926814227</v>
      </c>
      <c r="AF292" s="85">
        <f>IF(J292&gt;0,J292/630,Tabla13[[#This Row],[Cargabilidad Antes]]-0.02)</f>
        <v>0.371402699207456</v>
      </c>
      <c r="AG292" s="119">
        <f t="shared" si="71"/>
        <v>3.2132860060686275E-2</v>
      </c>
      <c r="AJ292" s="15">
        <f t="shared" si="78"/>
        <v>27.762532409071596</v>
      </c>
      <c r="AK292" s="47">
        <f t="shared" si="78"/>
        <v>27.303554290098774</v>
      </c>
      <c r="AL292" s="15">
        <f t="shared" si="74"/>
        <v>0.45897811897282281</v>
      </c>
      <c r="AM292" s="84">
        <f t="shared" si="73"/>
        <v>1.6532285751527764E-2</v>
      </c>
    </row>
    <row r="293" spans="2:39" x14ac:dyDescent="0.25">
      <c r="B293" s="16" t="s">
        <v>310</v>
      </c>
      <c r="C293" s="8">
        <v>266.68</v>
      </c>
      <c r="D293" s="14">
        <v>222.88</v>
      </c>
      <c r="E293" s="8">
        <v>109.03</v>
      </c>
      <c r="F293" s="15">
        <f t="shared" si="64"/>
        <v>248.11899423462123</v>
      </c>
      <c r="G293" s="8">
        <v>0.89</v>
      </c>
      <c r="H293" s="8">
        <v>438.68</v>
      </c>
      <c r="I293" s="75">
        <f>'Datos y Cálculos'!R293</f>
        <v>49.03</v>
      </c>
      <c r="J293" s="47">
        <f>'Datos y Cálculos'!S293</f>
        <v>228.20919197087571</v>
      </c>
      <c r="K293" s="6">
        <f>'Datos y Cálculos'!T293</f>
        <v>0.97664777687151261</v>
      </c>
      <c r="L293" s="73">
        <f t="shared" si="75"/>
        <v>311.41645241829951</v>
      </c>
      <c r="M293" s="75">
        <f t="shared" si="76"/>
        <v>286.42747481724365</v>
      </c>
      <c r="O293" s="15">
        <f t="shared" si="65"/>
        <v>314.31320956762039</v>
      </c>
      <c r="P293" s="47">
        <f t="shared" si="66"/>
        <v>286.42747481724365</v>
      </c>
      <c r="Q293" s="106">
        <f t="shared" si="67"/>
        <v>8.8719576211057971E-2</v>
      </c>
      <c r="S293" s="6">
        <f t="shared" si="77"/>
        <v>0.21708213479819705</v>
      </c>
      <c r="T293" s="73">
        <f t="shared" si="77"/>
        <v>0.19782269979590925</v>
      </c>
      <c r="U293" s="110">
        <f t="shared" si="68"/>
        <v>8.8719576211057971E-2</v>
      </c>
      <c r="Y293" s="115">
        <f t="shared" si="69"/>
        <v>4.77142617637051E-2</v>
      </c>
      <c r="Z293" s="157">
        <f t="shared" si="70"/>
        <v>8.0908114243427032E-3</v>
      </c>
      <c r="AA293" s="158"/>
      <c r="AE293" s="117">
        <f t="shared" si="72"/>
        <v>0.39383967338828768</v>
      </c>
      <c r="AF293" s="85">
        <f>IF(J293&gt;0,J293/630,Tabla13[[#This Row],[Cargabilidad Antes]]-0.02)</f>
        <v>0.36223681265218366</v>
      </c>
      <c r="AG293" s="119">
        <f t="shared" si="71"/>
        <v>3.1602860736104021E-2</v>
      </c>
      <c r="AJ293" s="15">
        <f t="shared" si="78"/>
        <v>27.638696413159693</v>
      </c>
      <c r="AK293" s="47">
        <f t="shared" si="78"/>
        <v>27.191257968220693</v>
      </c>
      <c r="AL293" s="15">
        <f t="shared" si="74"/>
        <v>0.44743844493899942</v>
      </c>
      <c r="AM293" s="84">
        <f t="shared" si="73"/>
        <v>1.6188840394294357E-2</v>
      </c>
    </row>
    <row r="294" spans="2:39" x14ac:dyDescent="0.25">
      <c r="B294" s="16" t="s">
        <v>311</v>
      </c>
      <c r="C294" s="8">
        <v>260.32</v>
      </c>
      <c r="D294" s="14">
        <v>230.93</v>
      </c>
      <c r="E294" s="8">
        <v>111.19</v>
      </c>
      <c r="F294" s="15">
        <f t="shared" si="64"/>
        <v>256.30427425230351</v>
      </c>
      <c r="G294" s="8">
        <v>0.9</v>
      </c>
      <c r="H294" s="8">
        <v>439.53</v>
      </c>
      <c r="I294" s="75">
        <f>'Datos y Cálculos'!R294</f>
        <v>51.19</v>
      </c>
      <c r="J294" s="47">
        <f>'Datos y Cálculos'!S294</f>
        <v>236.53558083299012</v>
      </c>
      <c r="K294" s="6">
        <f>'Datos y Cálculos'!T294</f>
        <v>0.97630132086999621</v>
      </c>
      <c r="L294" s="73">
        <f t="shared" si="75"/>
        <v>321.68987333482414</v>
      </c>
      <c r="M294" s="75">
        <f t="shared" si="76"/>
        <v>296.87800275402464</v>
      </c>
      <c r="O294" s="15">
        <f t="shared" si="65"/>
        <v>322.04709580666736</v>
      </c>
      <c r="P294" s="47">
        <f t="shared" si="66"/>
        <v>296.87800275402464</v>
      </c>
      <c r="Q294" s="106">
        <f t="shared" si="67"/>
        <v>7.8153454511362352E-2</v>
      </c>
      <c r="S294" s="6">
        <f t="shared" si="77"/>
        <v>0.22242358556753714</v>
      </c>
      <c r="T294" s="73">
        <f t="shared" si="77"/>
        <v>0.2050404139906305</v>
      </c>
      <c r="U294" s="110">
        <f t="shared" si="68"/>
        <v>7.8153454511362352E-2</v>
      </c>
      <c r="Y294" s="115">
        <f t="shared" si="69"/>
        <v>5.0914312306238198E-2</v>
      </c>
      <c r="Z294" s="157">
        <f t="shared" si="70"/>
        <v>7.6472760737668231E-3</v>
      </c>
      <c r="AA294" s="158"/>
      <c r="AE294" s="117">
        <f t="shared" si="72"/>
        <v>0.4068321813528627</v>
      </c>
      <c r="AF294" s="85">
        <f>IF(J294&gt;0,J294/630,Tabla13[[#This Row],[Cargabilidad Antes]]-0.02)</f>
        <v>0.37545330290950812</v>
      </c>
      <c r="AG294" s="119">
        <f t="shared" si="71"/>
        <v>3.1378878443354574E-2</v>
      </c>
      <c r="AJ294" s="15">
        <f t="shared" si="78"/>
        <v>27.770147754206967</v>
      </c>
      <c r="AK294" s="47">
        <f t="shared" si="78"/>
        <v>27.354074479679987</v>
      </c>
      <c r="AL294" s="15">
        <f t="shared" si="74"/>
        <v>0.41607327452697973</v>
      </c>
      <c r="AM294" s="84">
        <f t="shared" si="73"/>
        <v>1.4982753358377399E-2</v>
      </c>
    </row>
    <row r="295" spans="2:39" x14ac:dyDescent="0.25">
      <c r="B295" s="16" t="s">
        <v>312</v>
      </c>
      <c r="C295" s="8">
        <v>384.04</v>
      </c>
      <c r="D295" s="14">
        <v>221.4</v>
      </c>
      <c r="E295" s="8">
        <v>112.92</v>
      </c>
      <c r="F295" s="15">
        <f t="shared" si="64"/>
        <v>248.53347138765838</v>
      </c>
      <c r="G295" s="8">
        <v>0.89</v>
      </c>
      <c r="H295" s="8">
        <v>440.37</v>
      </c>
      <c r="I295" s="75">
        <f>'Datos y Cálculos'!R295</f>
        <v>52.92</v>
      </c>
      <c r="J295" s="47">
        <f>'Datos y Cálculos'!S295</f>
        <v>227.63674220125361</v>
      </c>
      <c r="K295" s="6">
        <f>'Datos y Cálculos'!T295</f>
        <v>0.97260221640432853</v>
      </c>
      <c r="L295" s="73">
        <f t="shared" si="75"/>
        <v>311.9366665397755</v>
      </c>
      <c r="M295" s="75">
        <f t="shared" si="76"/>
        <v>285.70898779857225</v>
      </c>
      <c r="O295" s="15">
        <f t="shared" si="65"/>
        <v>312.22606155003211</v>
      </c>
      <c r="P295" s="47">
        <f t="shared" si="66"/>
        <v>285.7089877985722</v>
      </c>
      <c r="Q295" s="106">
        <f t="shared" si="67"/>
        <v>8.4929085098845114E-2</v>
      </c>
      <c r="S295" s="6">
        <f t="shared" si="77"/>
        <v>0.21564063462096567</v>
      </c>
      <c r="T295" s="73">
        <f t="shared" si="77"/>
        <v>0.19732647281247273</v>
      </c>
      <c r="U295" s="110">
        <f t="shared" si="68"/>
        <v>8.4929085098845003E-2</v>
      </c>
      <c r="Y295" s="115">
        <f t="shared" si="69"/>
        <v>4.7873806094517961E-2</v>
      </c>
      <c r="Z295" s="157">
        <f t="shared" si="70"/>
        <v>7.7864457580858644E-3</v>
      </c>
      <c r="AA295" s="158"/>
      <c r="AE295" s="117">
        <f t="shared" si="72"/>
        <v>0.3944975736312038</v>
      </c>
      <c r="AF295" s="85">
        <f>IF(J295&gt;0,J295/630,Tabla13[[#This Row],[Cargabilidad Antes]]-0.02)</f>
        <v>0.3613281622242121</v>
      </c>
      <c r="AG295" s="119">
        <f t="shared" si="71"/>
        <v>3.31694114069917E-2</v>
      </c>
      <c r="AJ295" s="15">
        <f t="shared" si="78"/>
        <v>27.60376905745311</v>
      </c>
      <c r="AK295" s="47">
        <f t="shared" si="78"/>
        <v>27.180278464446708</v>
      </c>
      <c r="AL295" s="15">
        <f t="shared" si="74"/>
        <v>0.42349059300640235</v>
      </c>
      <c r="AM295" s="84">
        <f t="shared" si="73"/>
        <v>1.5341766992941097E-2</v>
      </c>
    </row>
    <row r="296" spans="2:39" x14ac:dyDescent="0.25">
      <c r="B296" s="16" t="s">
        <v>313</v>
      </c>
      <c r="C296" s="8">
        <v>261.94</v>
      </c>
      <c r="D296" s="14">
        <v>231.81</v>
      </c>
      <c r="E296" s="8">
        <v>114.59</v>
      </c>
      <c r="F296" s="15">
        <f t="shared" si="64"/>
        <v>258.58604796082869</v>
      </c>
      <c r="G296" s="8">
        <v>0.89</v>
      </c>
      <c r="H296" s="8">
        <v>442.09</v>
      </c>
      <c r="I296" s="75">
        <f>'Datos y Cálculos'!R296</f>
        <v>54.59</v>
      </c>
      <c r="J296" s="47">
        <f>'Datos y Cálculos'!S296</f>
        <v>238.15109531555802</v>
      </c>
      <c r="K296" s="6">
        <f>'Datos y Cálculos'!T296</f>
        <v>0.97337364622591438</v>
      </c>
      <c r="L296" s="73">
        <f t="shared" si="75"/>
        <v>324.55374869318683</v>
      </c>
      <c r="M296" s="75">
        <f t="shared" si="76"/>
        <v>298.9056499744384</v>
      </c>
      <c r="O296" s="15">
        <f t="shared" si="65"/>
        <v>326.90660943050113</v>
      </c>
      <c r="P296" s="47">
        <f t="shared" si="66"/>
        <v>298.9056499744384</v>
      </c>
      <c r="Q296" s="106">
        <f t="shared" si="67"/>
        <v>8.5654308136634993E-2</v>
      </c>
      <c r="S296" s="6">
        <f t="shared" si="77"/>
        <v>0.22577983519189726</v>
      </c>
      <c r="T296" s="73">
        <f t="shared" si="77"/>
        <v>0.20644081961733182</v>
      </c>
      <c r="U296" s="110">
        <f t="shared" si="68"/>
        <v>8.5654308136634993E-2</v>
      </c>
      <c r="Y296" s="115">
        <f t="shared" si="69"/>
        <v>5.1824886809073725E-2</v>
      </c>
      <c r="Z296" s="157">
        <f t="shared" si="70"/>
        <v>8.4978280476895578E-3</v>
      </c>
      <c r="AA296" s="158"/>
      <c r="AE296" s="117">
        <f t="shared" si="72"/>
        <v>0.41045404438226779</v>
      </c>
      <c r="AF296" s="85">
        <f>IF(J296&gt;0,J296/630,Tabla13[[#This Row],[Cargabilidad Antes]]-0.02)</f>
        <v>0.37801761161199687</v>
      </c>
      <c r="AG296" s="119">
        <f t="shared" si="71"/>
        <v>3.2436432770270918E-2</v>
      </c>
      <c r="AJ296" s="15">
        <f t="shared" si="78"/>
        <v>27.854378506659888</v>
      </c>
      <c r="AK296" s="47">
        <f t="shared" si="78"/>
        <v>27.386340480412432</v>
      </c>
      <c r="AL296" s="15">
        <f t="shared" si="74"/>
        <v>0.46803802624745572</v>
      </c>
      <c r="AM296" s="84">
        <f t="shared" si="73"/>
        <v>1.6803032461684575E-2</v>
      </c>
    </row>
    <row r="297" spans="2:39" x14ac:dyDescent="0.25">
      <c r="B297" s="16" t="s">
        <v>314</v>
      </c>
      <c r="C297" s="8">
        <v>422.68</v>
      </c>
      <c r="D297" s="14">
        <v>222.25</v>
      </c>
      <c r="E297" s="8">
        <v>113</v>
      </c>
      <c r="F297" s="15">
        <f t="shared" si="64"/>
        <v>249.32721973342581</v>
      </c>
      <c r="G297" s="8">
        <v>0.88</v>
      </c>
      <c r="H297" s="8">
        <v>442.62</v>
      </c>
      <c r="I297" s="75">
        <f>'Datos y Cálculos'!R297</f>
        <v>53</v>
      </c>
      <c r="J297" s="47">
        <f>'Datos y Cálculos'!S297</f>
        <v>228.48208354267081</v>
      </c>
      <c r="K297" s="6">
        <f>'Datos y Cálculos'!T297</f>
        <v>0.97272397272450939</v>
      </c>
      <c r="L297" s="73">
        <f t="shared" si="75"/>
        <v>312.93290745520517</v>
      </c>
      <c r="M297" s="75">
        <f t="shared" si="76"/>
        <v>286.7699835616686</v>
      </c>
      <c r="O297" s="15">
        <f t="shared" si="65"/>
        <v>316.98640644119149</v>
      </c>
      <c r="P297" s="47">
        <f t="shared" si="66"/>
        <v>286.76998356166865</v>
      </c>
      <c r="Q297" s="106">
        <f t="shared" si="67"/>
        <v>9.5324033666814967E-2</v>
      </c>
      <c r="S297" s="6">
        <f t="shared" si="77"/>
        <v>0.21892839281849774</v>
      </c>
      <c r="T297" s="73">
        <f t="shared" si="77"/>
        <v>0.19805925533084559</v>
      </c>
      <c r="U297" s="110">
        <f t="shared" si="68"/>
        <v>9.5324033666814856E-2</v>
      </c>
      <c r="Y297" s="115">
        <f t="shared" si="69"/>
        <v>4.8180086247637054E-2</v>
      </c>
      <c r="Z297" s="157">
        <f t="shared" si="70"/>
        <v>8.7476437155881021E-3</v>
      </c>
      <c r="AA297" s="158"/>
      <c r="AE297" s="117">
        <f t="shared" si="72"/>
        <v>0.39575749164035845</v>
      </c>
      <c r="AF297" s="85">
        <f>IF(J297&gt;0,J297/630,Tabla13[[#This Row],[Cargabilidad Antes]]-0.02)</f>
        <v>0.36266997387725525</v>
      </c>
      <c r="AG297" s="119">
        <f t="shared" si="71"/>
        <v>3.3087517763103202E-2</v>
      </c>
      <c r="AJ297" s="15">
        <f t="shared" si="78"/>
        <v>27.683770883239859</v>
      </c>
      <c r="AK297" s="47">
        <f t="shared" si="78"/>
        <v>27.196501695298068</v>
      </c>
      <c r="AL297" s="15">
        <f t="shared" si="74"/>
        <v>0.48726918794179142</v>
      </c>
      <c r="AM297" s="84">
        <f t="shared" si="73"/>
        <v>1.7601257790960556E-2</v>
      </c>
    </row>
    <row r="298" spans="2:39" x14ac:dyDescent="0.25">
      <c r="B298" s="16" t="s">
        <v>315</v>
      </c>
      <c r="C298" s="8">
        <v>249.32</v>
      </c>
      <c r="D298" s="14">
        <v>194.72</v>
      </c>
      <c r="E298" s="8">
        <v>103.97</v>
      </c>
      <c r="F298" s="15">
        <f t="shared" si="64"/>
        <v>220.73884864246259</v>
      </c>
      <c r="G298" s="8">
        <v>0.87</v>
      </c>
      <c r="H298" s="8">
        <v>443.04</v>
      </c>
      <c r="I298" s="75">
        <f>'Datos y Cálculos'!R298</f>
        <v>43.97</v>
      </c>
      <c r="J298" s="47">
        <f>'Datos y Cálculos'!S298</f>
        <v>199.62274244183703</v>
      </c>
      <c r="K298" s="6">
        <f>'Datos y Cálculos'!T298</f>
        <v>0.97543996048814163</v>
      </c>
      <c r="L298" s="73">
        <f t="shared" si="75"/>
        <v>277.05137757463876</v>
      </c>
      <c r="M298" s="75">
        <f t="shared" si="76"/>
        <v>250.54835670688252</v>
      </c>
      <c r="O298" s="15">
        <f t="shared" si="65"/>
        <v>280.91365421440264</v>
      </c>
      <c r="P298" s="47">
        <f t="shared" si="66"/>
        <v>250.54835670688252</v>
      </c>
      <c r="Q298" s="106">
        <f t="shared" si="67"/>
        <v>0.10809477236853826</v>
      </c>
      <c r="S298" s="6">
        <f t="shared" si="77"/>
        <v>0.19401454948302363</v>
      </c>
      <c r="T298" s="73">
        <f t="shared" si="77"/>
        <v>0.17304259092047169</v>
      </c>
      <c r="U298" s="110">
        <f t="shared" si="68"/>
        <v>0.10809477236853826</v>
      </c>
      <c r="Y298" s="115">
        <f t="shared" si="69"/>
        <v>3.7764673181474487E-2</v>
      </c>
      <c r="Z298" s="157">
        <f t="shared" si="70"/>
        <v>7.7230669407986332E-3</v>
      </c>
      <c r="AA298" s="158"/>
      <c r="AE298" s="117">
        <f t="shared" si="72"/>
        <v>0.35037912482930567</v>
      </c>
      <c r="AF298" s="85">
        <f>IF(J298&gt;0,J298/630,Tabla13[[#This Row],[Cargabilidad Antes]]-0.02)</f>
        <v>0.31686149593942387</v>
      </c>
      <c r="AG298" s="119">
        <f t="shared" si="71"/>
        <v>3.3517628889881801E-2</v>
      </c>
      <c r="AJ298" s="15">
        <f t="shared" si="78"/>
        <v>27.107705158228871</v>
      </c>
      <c r="AK298" s="47">
        <f t="shared" si="78"/>
        <v>26.676668778005322</v>
      </c>
      <c r="AL298" s="15">
        <f t="shared" si="74"/>
        <v>0.43103638022354929</v>
      </c>
      <c r="AM298" s="84">
        <f t="shared" si="73"/>
        <v>1.5900880495326786E-2</v>
      </c>
    </row>
    <row r="299" spans="2:39" x14ac:dyDescent="0.25">
      <c r="B299" s="16" t="s">
        <v>316</v>
      </c>
      <c r="C299" s="8">
        <v>328.92</v>
      </c>
      <c r="D299" s="14">
        <v>212.12</v>
      </c>
      <c r="E299" s="8">
        <v>105.21</v>
      </c>
      <c r="F299" s="15">
        <f t="shared" si="64"/>
        <v>236.77845869081926</v>
      </c>
      <c r="G299" s="8">
        <v>0.89</v>
      </c>
      <c r="H299" s="8">
        <v>442.87</v>
      </c>
      <c r="I299" s="75">
        <f>'Datos y Cálculos'!R299</f>
        <v>45.209999999999994</v>
      </c>
      <c r="J299" s="47">
        <f>'Datos y Cálculos'!S299</f>
        <v>216.88438971027861</v>
      </c>
      <c r="K299" s="6">
        <f>'Datos y Cálculos'!T299</f>
        <v>0.97803258354995937</v>
      </c>
      <c r="L299" s="73">
        <f t="shared" si="75"/>
        <v>297.18284100749827</v>
      </c>
      <c r="M299" s="75">
        <f t="shared" si="76"/>
        <v>272.21361039621104</v>
      </c>
      <c r="O299" s="15">
        <f t="shared" si="65"/>
        <v>299.13907938569474</v>
      </c>
      <c r="P299" s="47">
        <f t="shared" si="66"/>
        <v>272.21361039621098</v>
      </c>
      <c r="Q299" s="106">
        <f t="shared" si="67"/>
        <v>9.0009867800547094E-2</v>
      </c>
      <c r="S299" s="6">
        <f t="shared" si="77"/>
        <v>0.20660203891508239</v>
      </c>
      <c r="T299" s="73">
        <f t="shared" si="77"/>
        <v>0.18800581670501232</v>
      </c>
      <c r="U299" s="110">
        <f t="shared" si="68"/>
        <v>9.0009867800547205E-2</v>
      </c>
      <c r="Y299" s="115">
        <f t="shared" si="69"/>
        <v>4.3452279366729678E-2</v>
      </c>
      <c r="Z299" s="157">
        <f t="shared" si="70"/>
        <v>7.4702271956452451E-3</v>
      </c>
      <c r="AA299" s="158"/>
      <c r="AE299" s="117">
        <f t="shared" si="72"/>
        <v>0.37583882331876073</v>
      </c>
      <c r="AF299" s="85">
        <f>IF(J299&gt;0,J299/630,Tabla13[[#This Row],[Cargabilidad Antes]]-0.02)</f>
        <v>0.34426093604806129</v>
      </c>
      <c r="AG299" s="119">
        <f t="shared" si="71"/>
        <v>3.1577887270699434E-2</v>
      </c>
      <c r="AJ299" s="15">
        <f t="shared" si="78"/>
        <v>27.390069145719043</v>
      </c>
      <c r="AK299" s="47">
        <f t="shared" si="78"/>
        <v>26.979173335602034</v>
      </c>
      <c r="AL299" s="15">
        <f t="shared" si="74"/>
        <v>0.41089581011700815</v>
      </c>
      <c r="AM299" s="84">
        <f t="shared" si="73"/>
        <v>1.5001634641043982E-2</v>
      </c>
    </row>
    <row r="300" spans="2:39" x14ac:dyDescent="0.25">
      <c r="B300" s="16" t="s">
        <v>317</v>
      </c>
      <c r="C300" s="8">
        <v>337.42</v>
      </c>
      <c r="D300" s="14">
        <v>211.4</v>
      </c>
      <c r="E300" s="8">
        <v>107.93</v>
      </c>
      <c r="F300" s="15">
        <f t="shared" si="64"/>
        <v>237.3580521069382</v>
      </c>
      <c r="G300" s="8">
        <v>0.89</v>
      </c>
      <c r="H300" s="8">
        <v>444.96</v>
      </c>
      <c r="I300" s="75">
        <f>'Datos y Cálculos'!R300</f>
        <v>47.930000000000007</v>
      </c>
      <c r="J300" s="47">
        <f>'Datos y Cálculos'!S300</f>
        <v>216.76541444612423</v>
      </c>
      <c r="K300" s="6">
        <f>'Datos y Cálculos'!T300</f>
        <v>0.97524782973412139</v>
      </c>
      <c r="L300" s="73">
        <f t="shared" si="75"/>
        <v>297.91029408318695</v>
      </c>
      <c r="M300" s="75">
        <f t="shared" si="76"/>
        <v>272.06428343797961</v>
      </c>
      <c r="O300" s="15">
        <f t="shared" si="65"/>
        <v>298.12371007984098</v>
      </c>
      <c r="P300" s="47">
        <f t="shared" si="66"/>
        <v>272.06428343797961</v>
      </c>
      <c r="Q300" s="106">
        <f t="shared" si="67"/>
        <v>8.7411452899477049E-2</v>
      </c>
      <c r="S300" s="6">
        <f t="shared" si="77"/>
        <v>0.20590076855859143</v>
      </c>
      <c r="T300" s="73">
        <f t="shared" si="77"/>
        <v>0.187902683225766</v>
      </c>
      <c r="U300" s="110">
        <f t="shared" si="68"/>
        <v>8.7411452899477049E-2</v>
      </c>
      <c r="Y300" s="115">
        <f t="shared" si="69"/>
        <v>4.3665267313799626E-2</v>
      </c>
      <c r="Z300" s="157">
        <f t="shared" si="70"/>
        <v>7.3000529947963334E-3</v>
      </c>
      <c r="AA300" s="158"/>
      <c r="AE300" s="117">
        <f t="shared" si="72"/>
        <v>0.37675881286815588</v>
      </c>
      <c r="AF300" s="85">
        <f>IF(J300&gt;0,J300/630,Tabla13[[#This Row],[Cargabilidad Antes]]-0.02)</f>
        <v>0.34407208642241943</v>
      </c>
      <c r="AG300" s="119">
        <f t="shared" si="71"/>
        <v>3.2686726445736447E-2</v>
      </c>
      <c r="AJ300" s="15">
        <f t="shared" si="78"/>
        <v>27.373871434609217</v>
      </c>
      <c r="AK300" s="47">
        <f t="shared" si="78"/>
        <v>26.977002519300783</v>
      </c>
      <c r="AL300" s="15">
        <f t="shared" si="74"/>
        <v>0.39686891530843482</v>
      </c>
      <c r="AM300" s="84">
        <f t="shared" si="73"/>
        <v>1.4498092323421474E-2</v>
      </c>
    </row>
    <row r="301" spans="2:39" x14ac:dyDescent="0.25">
      <c r="B301" s="16" t="s">
        <v>318</v>
      </c>
      <c r="C301" s="8">
        <v>242.12</v>
      </c>
      <c r="D301" s="14">
        <v>203.83</v>
      </c>
      <c r="E301" s="8">
        <v>108.59</v>
      </c>
      <c r="F301" s="15">
        <f t="shared" si="64"/>
        <v>230.95120047317357</v>
      </c>
      <c r="G301" s="8">
        <v>0.88</v>
      </c>
      <c r="H301" s="8">
        <v>446.33</v>
      </c>
      <c r="I301" s="75">
        <f>'Datos y Cálculos'!R301</f>
        <v>48.59</v>
      </c>
      <c r="J301" s="47">
        <f>'Datos y Cálculos'!S301</f>
        <v>209.54154003442852</v>
      </c>
      <c r="K301" s="6">
        <f>'Datos y Cálculos'!T301</f>
        <v>0.97274268370133155</v>
      </c>
      <c r="L301" s="73">
        <f t="shared" si="75"/>
        <v>289.86899513663911</v>
      </c>
      <c r="M301" s="75">
        <f t="shared" si="76"/>
        <v>262.99753162018709</v>
      </c>
      <c r="O301" s="15">
        <f t="shared" si="65"/>
        <v>290.71468717618927</v>
      </c>
      <c r="P301" s="47">
        <f t="shared" si="66"/>
        <v>262.99753162018709</v>
      </c>
      <c r="Q301" s="106">
        <f t="shared" si="67"/>
        <v>9.5341435361344651E-2</v>
      </c>
      <c r="S301" s="6">
        <f t="shared" si="77"/>
        <v>0.20078368642607156</v>
      </c>
      <c r="T301" s="73">
        <f t="shared" si="77"/>
        <v>0.18164068156506774</v>
      </c>
      <c r="U301" s="110">
        <f t="shared" si="68"/>
        <v>9.5341435361344762E-2</v>
      </c>
      <c r="Y301" s="115">
        <f t="shared" si="69"/>
        <v>4.1339824896030254E-2</v>
      </c>
      <c r="Z301" s="157">
        <f t="shared" si="70"/>
        <v>7.5070179205134532E-3</v>
      </c>
      <c r="AA301" s="158"/>
      <c r="AE301" s="117">
        <f t="shared" si="72"/>
        <v>0.36658920710027548</v>
      </c>
      <c r="AF301" s="85">
        <f>IF(J301&gt;0,J301/630,Tabla13[[#This Row],[Cargabilidad Antes]]-0.02)</f>
        <v>0.33260561910226749</v>
      </c>
      <c r="AG301" s="119">
        <f t="shared" si="71"/>
        <v>3.3983587998007991E-2</v>
      </c>
      <c r="AJ301" s="15">
        <f t="shared" si="78"/>
        <v>27.257345869122585</v>
      </c>
      <c r="AK301" s="47">
        <f t="shared" si="78"/>
        <v>26.847427928373698</v>
      </c>
      <c r="AL301" s="15">
        <f t="shared" si="74"/>
        <v>0.40991794074888688</v>
      </c>
      <c r="AM301" s="84">
        <f t="shared" si="73"/>
        <v>1.5038806152188333E-2</v>
      </c>
    </row>
    <row r="302" spans="2:39" x14ac:dyDescent="0.25">
      <c r="B302" s="16" t="s">
        <v>319</v>
      </c>
      <c r="C302" s="8">
        <v>326.52</v>
      </c>
      <c r="D302" s="14">
        <v>211.86</v>
      </c>
      <c r="E302" s="8">
        <v>110.57</v>
      </c>
      <c r="F302" s="15">
        <f t="shared" si="64"/>
        <v>238.97779080910428</v>
      </c>
      <c r="G302" s="8">
        <v>0.88</v>
      </c>
      <c r="H302" s="8">
        <v>446.46</v>
      </c>
      <c r="I302" s="75">
        <f>'Datos y Cálculos'!R302</f>
        <v>50.569999999999993</v>
      </c>
      <c r="J302" s="47">
        <f>'Datos y Cálculos'!S302</f>
        <v>217.81180982674013</v>
      </c>
      <c r="K302" s="6">
        <f>'Datos y Cálculos'!T302</f>
        <v>0.97267453114009506</v>
      </c>
      <c r="L302" s="73">
        <f t="shared" si="75"/>
        <v>299.9432431608227</v>
      </c>
      <c r="M302" s="75">
        <f t="shared" si="76"/>
        <v>273.37762399162608</v>
      </c>
      <c r="O302" s="15">
        <f t="shared" si="65"/>
        <v>302.16755936391831</v>
      </c>
      <c r="P302" s="47">
        <f t="shared" si="66"/>
        <v>273.37762399162608</v>
      </c>
      <c r="Q302" s="106">
        <f t="shared" si="67"/>
        <v>9.5278048487060785E-2</v>
      </c>
      <c r="S302" s="6">
        <f t="shared" si="77"/>
        <v>0.20869367515197726</v>
      </c>
      <c r="T302" s="73">
        <f t="shared" si="77"/>
        <v>0.18880974905190426</v>
      </c>
      <c r="U302" s="110">
        <f t="shared" si="68"/>
        <v>9.5278048487060785E-2</v>
      </c>
      <c r="Y302" s="115">
        <f t="shared" si="69"/>
        <v>4.4263246965973543E-2</v>
      </c>
      <c r="Z302" s="157">
        <f t="shared" si="70"/>
        <v>8.0328139628537184E-3</v>
      </c>
      <c r="AA302" s="158"/>
      <c r="AE302" s="117">
        <f t="shared" si="72"/>
        <v>0.37932982668111792</v>
      </c>
      <c r="AF302" s="85">
        <f>IF(J302&gt;0,J302/630,Tabla13[[#This Row],[Cargabilidad Antes]]-0.02)</f>
        <v>0.34573303147101608</v>
      </c>
      <c r="AG302" s="119">
        <f t="shared" si="71"/>
        <v>3.3596795210101837E-2</v>
      </c>
      <c r="AJ302" s="15">
        <f t="shared" si="78"/>
        <v>27.438708171259272</v>
      </c>
      <c r="AK302" s="47">
        <f t="shared" si="78"/>
        <v>26.996135825302002</v>
      </c>
      <c r="AL302" s="15">
        <f t="shared" si="74"/>
        <v>0.44257234595727013</v>
      </c>
      <c r="AM302" s="84">
        <f t="shared" si="73"/>
        <v>1.6129489157978738E-2</v>
      </c>
    </row>
    <row r="303" spans="2:39" x14ac:dyDescent="0.25">
      <c r="B303" s="16" t="s">
        <v>320</v>
      </c>
      <c r="C303" s="8">
        <v>342.68</v>
      </c>
      <c r="D303" s="14">
        <v>218.14</v>
      </c>
      <c r="E303" s="8">
        <v>112.87</v>
      </c>
      <c r="F303" s="15">
        <f t="shared" si="64"/>
        <v>245.61086396981707</v>
      </c>
      <c r="G303" s="8">
        <v>0.88</v>
      </c>
      <c r="H303" s="8">
        <v>446.92</v>
      </c>
      <c r="I303" s="75">
        <f>'Datos y Cálculos'!R303</f>
        <v>52.870000000000005</v>
      </c>
      <c r="J303" s="47">
        <f>'Datos y Cálculos'!S303</f>
        <v>224.45555573431457</v>
      </c>
      <c r="K303" s="6">
        <f>'Datos y Cálculos'!T303</f>
        <v>0.97186277829634016</v>
      </c>
      <c r="L303" s="73">
        <f t="shared" si="75"/>
        <v>308.26847484537058</v>
      </c>
      <c r="M303" s="75">
        <f t="shared" si="76"/>
        <v>281.71625113981213</v>
      </c>
      <c r="O303" s="15">
        <f t="shared" si="65"/>
        <v>311.12447559541738</v>
      </c>
      <c r="P303" s="47">
        <f t="shared" si="66"/>
        <v>281.71625113981213</v>
      </c>
      <c r="Q303" s="106">
        <f t="shared" si="67"/>
        <v>9.4522375326868691E-2</v>
      </c>
      <c r="S303" s="6">
        <f t="shared" si="77"/>
        <v>0.21487981826513883</v>
      </c>
      <c r="T303" s="73">
        <f t="shared" si="77"/>
        <v>0.19456886743291202</v>
      </c>
      <c r="U303" s="110">
        <f t="shared" si="68"/>
        <v>9.4522375326868802E-2</v>
      </c>
      <c r="Y303" s="115">
        <f t="shared" si="69"/>
        <v>4.6754490671077495E-2</v>
      </c>
      <c r="Z303" s="157">
        <f t="shared" si="70"/>
        <v>8.4209639953479309E-3</v>
      </c>
      <c r="AA303" s="158"/>
      <c r="AE303" s="117">
        <f t="shared" si="72"/>
        <v>0.38985851423780488</v>
      </c>
      <c r="AF303" s="85">
        <f>IF(J303&gt;0,J303/630,Tabla13[[#This Row],[Cargabilidad Antes]]-0.02)</f>
        <v>0.35627865989573743</v>
      </c>
      <c r="AG303" s="119">
        <f t="shared" si="71"/>
        <v>3.357985434206745E-2</v>
      </c>
      <c r="AJ303" s="15">
        <f t="shared" si="78"/>
        <v>27.585428400494749</v>
      </c>
      <c r="AK303" s="47">
        <f t="shared" si="78"/>
        <v>27.119766190071307</v>
      </c>
      <c r="AL303" s="15">
        <f t="shared" si="74"/>
        <v>0.46566221042344225</v>
      </c>
      <c r="AM303" s="84">
        <f t="shared" si="73"/>
        <v>1.6880731510230618E-2</v>
      </c>
    </row>
    <row r="304" spans="2:39" x14ac:dyDescent="0.25">
      <c r="B304" s="16" t="s">
        <v>321</v>
      </c>
      <c r="C304" s="8">
        <v>358.6</v>
      </c>
      <c r="D304" s="14">
        <v>230.9</v>
      </c>
      <c r="E304" s="8">
        <v>115.8</v>
      </c>
      <c r="F304" s="15">
        <f t="shared" si="64"/>
        <v>258.31076245483854</v>
      </c>
      <c r="G304" s="8">
        <v>0.89</v>
      </c>
      <c r="H304" s="8">
        <v>446.81</v>
      </c>
      <c r="I304" s="75">
        <f>'Datos y Cálculos'!R304</f>
        <v>55.8</v>
      </c>
      <c r="J304" s="47">
        <f>'Datos y Cálculos'!S304</f>
        <v>237.54673224441544</v>
      </c>
      <c r="K304" s="6">
        <f>'Datos y Cálculos'!T304</f>
        <v>0.97201926466588262</v>
      </c>
      <c r="L304" s="73">
        <f t="shared" si="75"/>
        <v>324.20823529973592</v>
      </c>
      <c r="M304" s="75">
        <f t="shared" si="76"/>
        <v>298.14710827484612</v>
      </c>
      <c r="O304" s="15">
        <f t="shared" si="65"/>
        <v>325.62329544671371</v>
      </c>
      <c r="P304" s="47">
        <f t="shared" si="66"/>
        <v>298.14710827484612</v>
      </c>
      <c r="Q304" s="106">
        <f t="shared" si="67"/>
        <v>8.4380287147987287E-2</v>
      </c>
      <c r="S304" s="6">
        <f t="shared" si="77"/>
        <v>0.22489350738022121</v>
      </c>
      <c r="T304" s="73">
        <f t="shared" si="77"/>
        <v>0.20591692864976013</v>
      </c>
      <c r="U304" s="110">
        <f t="shared" si="68"/>
        <v>8.4380287147987287E-2</v>
      </c>
      <c r="Y304" s="115">
        <f t="shared" si="69"/>
        <v>5.1714602079395093E-2</v>
      </c>
      <c r="Z304" s="157">
        <f t="shared" si="70"/>
        <v>8.3591762803019685E-3</v>
      </c>
      <c r="AA304" s="158"/>
      <c r="AE304" s="117">
        <f t="shared" si="72"/>
        <v>0.41001708326164849</v>
      </c>
      <c r="AF304" s="85">
        <f>IF(J304&gt;0,J304/630,Tabla13[[#This Row],[Cargabilidad Antes]]-0.02)</f>
        <v>0.37705830514986577</v>
      </c>
      <c r="AG304" s="119">
        <f t="shared" si="71"/>
        <v>3.2958778111782716E-2</v>
      </c>
      <c r="AJ304" s="15">
        <f t="shared" si="78"/>
        <v>27.832012033589152</v>
      </c>
      <c r="AK304" s="47">
        <f t="shared" si="78"/>
        <v>27.374244075124274</v>
      </c>
      <c r="AL304" s="15">
        <f t="shared" si="74"/>
        <v>0.45776795846487772</v>
      </c>
      <c r="AM304" s="84">
        <f t="shared" si="73"/>
        <v>1.6447533793547464E-2</v>
      </c>
    </row>
    <row r="305" spans="2:39" x14ac:dyDescent="0.25">
      <c r="B305" s="16" t="s">
        <v>322</v>
      </c>
      <c r="C305" s="8">
        <v>369.14</v>
      </c>
      <c r="D305" s="14">
        <v>233.15</v>
      </c>
      <c r="E305" s="8">
        <v>114.84</v>
      </c>
      <c r="F305" s="15">
        <f t="shared" si="64"/>
        <v>259.89834185696532</v>
      </c>
      <c r="G305" s="8">
        <v>0.89</v>
      </c>
      <c r="H305" s="8">
        <v>447.48</v>
      </c>
      <c r="I305" s="75">
        <f>'Datos y Cálculos'!R305</f>
        <v>54.84</v>
      </c>
      <c r="J305" s="47">
        <f>'Datos y Cálculos'!S305</f>
        <v>239.5127305593588</v>
      </c>
      <c r="K305" s="6">
        <f>'Datos y Cálculos'!T305</f>
        <v>0.97343468739845584</v>
      </c>
      <c r="L305" s="73">
        <f t="shared" si="75"/>
        <v>326.2008209414268</v>
      </c>
      <c r="M305" s="75">
        <f t="shared" si="76"/>
        <v>300.61465100606114</v>
      </c>
      <c r="O305" s="15">
        <f t="shared" si="65"/>
        <v>328.79632452750673</v>
      </c>
      <c r="P305" s="47">
        <f t="shared" si="66"/>
        <v>300.61465100606114</v>
      </c>
      <c r="Q305" s="106">
        <f t="shared" si="67"/>
        <v>8.5711644015314836E-2</v>
      </c>
      <c r="S305" s="6">
        <f t="shared" si="77"/>
        <v>0.22708497724425541</v>
      </c>
      <c r="T305" s="73">
        <f t="shared" si="77"/>
        <v>0.20762115051346991</v>
      </c>
      <c r="U305" s="110">
        <f t="shared" si="68"/>
        <v>8.5711644015314947E-2</v>
      </c>
      <c r="Y305" s="115">
        <f t="shared" si="69"/>
        <v>5.2352231986767493E-2</v>
      </c>
      <c r="Z305" s="157">
        <f t="shared" si="70"/>
        <v>8.5897868077526897E-3</v>
      </c>
      <c r="AA305" s="158"/>
      <c r="AE305" s="117">
        <f t="shared" si="72"/>
        <v>0.41253705056661161</v>
      </c>
      <c r="AF305" s="85">
        <f>IF(J305&gt;0,J305/630,Tabla13[[#This Row],[Cargabilidad Antes]]-0.02)</f>
        <v>0.3801789373958076</v>
      </c>
      <c r="AG305" s="119">
        <f t="shared" si="71"/>
        <v>3.2358113170804004E-2</v>
      </c>
      <c r="AJ305" s="15">
        <f t="shared" si="78"/>
        <v>27.887473905523439</v>
      </c>
      <c r="AK305" s="47">
        <f t="shared" si="78"/>
        <v>27.413706420926708</v>
      </c>
      <c r="AL305" s="15">
        <f t="shared" si="74"/>
        <v>0.47376748459673124</v>
      </c>
      <c r="AM305" s="84">
        <f t="shared" si="73"/>
        <v>1.698854066889488E-2</v>
      </c>
    </row>
    <row r="306" spans="2:39" x14ac:dyDescent="0.25">
      <c r="B306" s="16" t="s">
        <v>323</v>
      </c>
      <c r="C306" s="8">
        <v>391.58</v>
      </c>
      <c r="D306" s="14">
        <v>232.17</v>
      </c>
      <c r="E306" s="8">
        <v>120.47</v>
      </c>
      <c r="F306" s="15">
        <f t="shared" si="64"/>
        <v>261.56438939580443</v>
      </c>
      <c r="G306" s="8">
        <v>0.88</v>
      </c>
      <c r="H306" s="8">
        <v>448.71</v>
      </c>
      <c r="I306" s="75">
        <f>'Datos y Cálculos'!R306</f>
        <v>60.47</v>
      </c>
      <c r="J306" s="47">
        <f>'Datos y Cálculos'!S306</f>
        <v>239.91567226840351</v>
      </c>
      <c r="K306" s="6">
        <f>'Datos y Cálculos'!T306</f>
        <v>0.96771502171922252</v>
      </c>
      <c r="L306" s="73">
        <f t="shared" si="75"/>
        <v>328.29189266975607</v>
      </c>
      <c r="M306" s="75">
        <f t="shared" si="76"/>
        <v>301.12038688472347</v>
      </c>
      <c r="O306" s="15">
        <f t="shared" si="65"/>
        <v>331.13491106164872</v>
      </c>
      <c r="P306" s="47">
        <f t="shared" si="66"/>
        <v>301.12038688472347</v>
      </c>
      <c r="Q306" s="106">
        <f t="shared" si="67"/>
        <v>9.0641376593896261E-2</v>
      </c>
      <c r="S306" s="6">
        <f t="shared" si="77"/>
        <v>0.22870013480616705</v>
      </c>
      <c r="T306" s="73">
        <f t="shared" si="77"/>
        <v>0.20797043976012639</v>
      </c>
      <c r="U306" s="110">
        <f t="shared" si="68"/>
        <v>9.0641376593896372E-2</v>
      </c>
      <c r="Y306" s="115">
        <f t="shared" si="69"/>
        <v>5.3025578862003778E-2</v>
      </c>
      <c r="Z306" s="157">
        <f t="shared" si="70"/>
        <v>9.1769722381586597E-3</v>
      </c>
      <c r="AA306" s="158"/>
      <c r="AE306" s="117">
        <f t="shared" si="72"/>
        <v>0.41518157046953086</v>
      </c>
      <c r="AF306" s="85">
        <f>IF(J306&gt;0,J306/630,Tabla13[[#This Row],[Cargabilidad Antes]]-0.02)</f>
        <v>0.38081852741016431</v>
      </c>
      <c r="AG306" s="119">
        <f t="shared" si="71"/>
        <v>3.4363043059366549E-2</v>
      </c>
      <c r="AJ306" s="15">
        <f t="shared" si="78"/>
        <v>27.928694693477723</v>
      </c>
      <c r="AK306" s="47">
        <f t="shared" si="78"/>
        <v>27.421834599295021</v>
      </c>
      <c r="AL306" s="15">
        <f t="shared" si="74"/>
        <v>0.50686009418270217</v>
      </c>
      <c r="AM306" s="84">
        <f t="shared" si="73"/>
        <v>1.8148363170766846E-2</v>
      </c>
    </row>
    <row r="307" spans="2:39" x14ac:dyDescent="0.25">
      <c r="B307" s="16" t="s">
        <v>324</v>
      </c>
      <c r="C307" s="8">
        <v>352.94</v>
      </c>
      <c r="D307" s="14">
        <v>232.05</v>
      </c>
      <c r="E307" s="8">
        <v>117.25</v>
      </c>
      <c r="F307" s="15">
        <f t="shared" si="64"/>
        <v>259.98993249739499</v>
      </c>
      <c r="G307" s="8">
        <v>0.89</v>
      </c>
      <c r="H307" s="8">
        <v>449.5</v>
      </c>
      <c r="I307" s="75">
        <f>'Datos y Cálculos'!R307</f>
        <v>57.25</v>
      </c>
      <c r="J307" s="47">
        <f>'Datos y Cálculos'!S307</f>
        <v>239.00787643925045</v>
      </c>
      <c r="K307" s="6">
        <f>'Datos y Cálculos'!T307</f>
        <v>0.97088850567224316</v>
      </c>
      <c r="L307" s="73">
        <f t="shared" si="75"/>
        <v>326.31577720426878</v>
      </c>
      <c r="M307" s="75">
        <f t="shared" si="76"/>
        <v>299.98100391443927</v>
      </c>
      <c r="O307" s="15">
        <f t="shared" si="65"/>
        <v>327.2450658657857</v>
      </c>
      <c r="P307" s="47">
        <f t="shared" si="66"/>
        <v>299.98100391443933</v>
      </c>
      <c r="Q307" s="106">
        <f t="shared" si="67"/>
        <v>8.3313897733536146E-2</v>
      </c>
      <c r="S307" s="6">
        <f t="shared" si="77"/>
        <v>0.22601359197739421</v>
      </c>
      <c r="T307" s="73">
        <f t="shared" si="77"/>
        <v>0.20718351868900045</v>
      </c>
      <c r="U307" s="110">
        <f t="shared" si="68"/>
        <v>8.3313897733536035E-2</v>
      </c>
      <c r="Y307" s="115">
        <f t="shared" si="69"/>
        <v>5.2389137334593584E-2</v>
      </c>
      <c r="Z307" s="157">
        <f t="shared" si="70"/>
        <v>8.3658426893674642E-3</v>
      </c>
      <c r="AA307" s="158"/>
      <c r="AE307" s="117">
        <f t="shared" si="72"/>
        <v>0.41268243253554759</v>
      </c>
      <c r="AF307" s="85">
        <f>IF(J307&gt;0,J307/630,Tabla13[[#This Row],[Cargabilidad Antes]]-0.02)</f>
        <v>0.37937758164960389</v>
      </c>
      <c r="AG307" s="119">
        <f t="shared" si="71"/>
        <v>3.3304850885943704E-2</v>
      </c>
      <c r="AJ307" s="15">
        <f t="shared" si="78"/>
        <v>27.860292017454661</v>
      </c>
      <c r="AK307" s="47">
        <f t="shared" si="78"/>
        <v>27.403541739036186</v>
      </c>
      <c r="AL307" s="15">
        <f t="shared" si="74"/>
        <v>0.45675027841847538</v>
      </c>
      <c r="AM307" s="84">
        <f t="shared" si="73"/>
        <v>1.6394310516642085E-2</v>
      </c>
    </row>
    <row r="308" spans="2:39" x14ac:dyDescent="0.25">
      <c r="B308" s="16" t="s">
        <v>325</v>
      </c>
      <c r="C308" s="8">
        <v>432.38</v>
      </c>
      <c r="D308" s="14">
        <v>239.09</v>
      </c>
      <c r="E308" s="8">
        <v>119.41</v>
      </c>
      <c r="F308" s="15">
        <f t="shared" si="64"/>
        <v>267.25039981261023</v>
      </c>
      <c r="G308" s="8">
        <v>0.89</v>
      </c>
      <c r="H308" s="8">
        <v>450.11</v>
      </c>
      <c r="I308" s="75">
        <f>'Datos y Cálculos'!R308</f>
        <v>59.41</v>
      </c>
      <c r="J308" s="47">
        <f>'Datos y Cálculos'!S308</f>
        <v>246.36066285022048</v>
      </c>
      <c r="K308" s="6">
        <f>'Datos y Cálculos'!T308</f>
        <v>0.97048772817013884</v>
      </c>
      <c r="L308" s="73">
        <f t="shared" si="75"/>
        <v>335.42845711488184</v>
      </c>
      <c r="M308" s="75">
        <f t="shared" si="76"/>
        <v>309.20955437893355</v>
      </c>
      <c r="O308" s="15">
        <f t="shared" si="65"/>
        <v>337.17312130080029</v>
      </c>
      <c r="P308" s="47">
        <f t="shared" si="66"/>
        <v>309.2095543789336</v>
      </c>
      <c r="Q308" s="106">
        <f t="shared" si="67"/>
        <v>8.293533842194889E-2</v>
      </c>
      <c r="S308" s="6">
        <f t="shared" si="77"/>
        <v>0.2328704576853057</v>
      </c>
      <c r="T308" s="73">
        <f t="shared" si="77"/>
        <v>0.21355726746870077</v>
      </c>
      <c r="U308" s="110">
        <f t="shared" si="68"/>
        <v>8.2935338421948779E-2</v>
      </c>
      <c r="Y308" s="115">
        <f t="shared" si="69"/>
        <v>5.5356026922495284E-2</v>
      </c>
      <c r="Z308" s="157">
        <f t="shared" si="70"/>
        <v>8.8011879338412858E-3</v>
      </c>
      <c r="AA308" s="158"/>
      <c r="AE308" s="117">
        <f t="shared" si="72"/>
        <v>0.42420698382954003</v>
      </c>
      <c r="AF308" s="85">
        <f>IF(J308&gt;0,J308/630,Tabla13[[#This Row],[Cargabilidad Antes]]-0.02)</f>
        <v>0.39104867119082615</v>
      </c>
      <c r="AG308" s="119">
        <f t="shared" si="71"/>
        <v>3.3158312638713883E-2</v>
      </c>
      <c r="AJ308" s="15">
        <f t="shared" si="78"/>
        <v>28.036477396573829</v>
      </c>
      <c r="AK308" s="47">
        <f t="shared" si="78"/>
        <v>27.553700548056057</v>
      </c>
      <c r="AL308" s="15">
        <f t="shared" si="74"/>
        <v>0.48277684851777281</v>
      </c>
      <c r="AM308" s="84">
        <f t="shared" si="73"/>
        <v>1.7219597230027528E-2</v>
      </c>
    </row>
    <row r="309" spans="2:39" x14ac:dyDescent="0.25">
      <c r="B309" s="16" t="s">
        <v>326</v>
      </c>
      <c r="C309" s="8">
        <v>364.84</v>
      </c>
      <c r="D309" s="14">
        <v>234.95</v>
      </c>
      <c r="E309" s="8">
        <v>121.64</v>
      </c>
      <c r="F309" s="15">
        <f t="shared" si="64"/>
        <v>264.57095853475676</v>
      </c>
      <c r="G309" s="8">
        <v>0.88</v>
      </c>
      <c r="H309" s="8">
        <v>451.28</v>
      </c>
      <c r="I309" s="75">
        <f>'Datos y Cálculos'!R309</f>
        <v>61.64</v>
      </c>
      <c r="J309" s="47">
        <f>'Datos y Cálculos'!S309</f>
        <v>242.90119822676874</v>
      </c>
      <c r="K309" s="6">
        <f>'Datos y Cálculos'!T309</f>
        <v>0.96726571015369944</v>
      </c>
      <c r="L309" s="73">
        <f t="shared" si="75"/>
        <v>332.06546549956335</v>
      </c>
      <c r="M309" s="75">
        <f t="shared" si="76"/>
        <v>304.86754822327737</v>
      </c>
      <c r="O309" s="15">
        <f t="shared" si="65"/>
        <v>335.09991538068817</v>
      </c>
      <c r="P309" s="47">
        <f t="shared" si="66"/>
        <v>304.86754822327737</v>
      </c>
      <c r="Q309" s="106">
        <f t="shared" si="67"/>
        <v>9.0218963866539714E-2</v>
      </c>
      <c r="S309" s="6">
        <f t="shared" si="77"/>
        <v>0.23143858669384051</v>
      </c>
      <c r="T309" s="73">
        <f t="shared" si="77"/>
        <v>0.21055843720358591</v>
      </c>
      <c r="U309" s="110">
        <f t="shared" si="68"/>
        <v>9.0218963866539603E-2</v>
      </c>
      <c r="Y309" s="115">
        <f t="shared" si="69"/>
        <v>5.4251596901701317E-2</v>
      </c>
      <c r="Z309" s="157">
        <f t="shared" si="70"/>
        <v>9.3474669400510149E-3</v>
      </c>
      <c r="AA309" s="158"/>
      <c r="AE309" s="117">
        <f t="shared" si="72"/>
        <v>0.41995390243612185</v>
      </c>
      <c r="AF309" s="85">
        <f>IF(J309&gt;0,J309/630,Tabla13[[#This Row],[Cargabilidad Antes]]-0.02)</f>
        <v>0.38555745750280751</v>
      </c>
      <c r="AG309" s="119">
        <f t="shared" si="71"/>
        <v>3.4396444933314341E-2</v>
      </c>
      <c r="AJ309" s="15">
        <f t="shared" si="78"/>
        <v>27.99925088910642</v>
      </c>
      <c r="AK309" s="47">
        <f t="shared" si="78"/>
        <v>27.482484560888686</v>
      </c>
      <c r="AL309" s="15">
        <f t="shared" si="74"/>
        <v>0.51676632821773438</v>
      </c>
      <c r="AM309" s="84">
        <f t="shared" si="73"/>
        <v>1.8456434076198458E-2</v>
      </c>
    </row>
    <row r="310" spans="2:39" x14ac:dyDescent="0.25">
      <c r="B310" s="16" t="s">
        <v>327</v>
      </c>
      <c r="C310" s="8">
        <v>294.54000000000002</v>
      </c>
      <c r="D310" s="14">
        <v>243.77</v>
      </c>
      <c r="E310" s="8">
        <v>120.42</v>
      </c>
      <c r="F310" s="15">
        <f t="shared" si="64"/>
        <v>271.89113501546905</v>
      </c>
      <c r="G310" s="8">
        <v>0.89</v>
      </c>
      <c r="H310" s="8">
        <v>448.82</v>
      </c>
      <c r="I310" s="75">
        <f>'Datos y Cálculos'!R310</f>
        <v>60.42</v>
      </c>
      <c r="J310" s="47">
        <f>'Datos y Cálculos'!S310</f>
        <v>251.14615127451188</v>
      </c>
      <c r="K310" s="6">
        <f>'Datos y Cálculos'!T310</f>
        <v>0.97063004454944057</v>
      </c>
      <c r="L310" s="73">
        <f t="shared" si="75"/>
        <v>341.25308693794335</v>
      </c>
      <c r="M310" s="75">
        <f t="shared" si="76"/>
        <v>315.21586531364767</v>
      </c>
      <c r="O310" s="15">
        <f t="shared" si="65"/>
        <v>343.77302178884975</v>
      </c>
      <c r="P310" s="47">
        <f t="shared" si="66"/>
        <v>315.21586531364767</v>
      </c>
      <c r="Q310" s="106">
        <f t="shared" si="67"/>
        <v>8.3069800901195423E-2</v>
      </c>
      <c r="S310" s="6">
        <f t="shared" si="77"/>
        <v>0.23742871500249685</v>
      </c>
      <c r="T310" s="73">
        <f t="shared" si="77"/>
        <v>0.21770555891901278</v>
      </c>
      <c r="U310" s="110">
        <f t="shared" si="68"/>
        <v>8.3069800901195423E-2</v>
      </c>
      <c r="Y310" s="115">
        <f t="shared" si="69"/>
        <v>5.7295205317580346E-2</v>
      </c>
      <c r="Z310" s="157">
        <f t="shared" si="70"/>
        <v>9.1236317714082377E-3</v>
      </c>
      <c r="AA310" s="158"/>
      <c r="AE310" s="117">
        <f t="shared" si="72"/>
        <v>0.4315732301832842</v>
      </c>
      <c r="AF310" s="85">
        <f>IF(J310&gt;0,J310/630,Tabla13[[#This Row],[Cargabilidad Antes]]-0.02)</f>
        <v>0.39864468456271729</v>
      </c>
      <c r="AG310" s="119">
        <f t="shared" si="71"/>
        <v>3.2928545620566907E-2</v>
      </c>
      <c r="AJ310" s="15">
        <f t="shared" si="78"/>
        <v>28.156514169600346</v>
      </c>
      <c r="AK310" s="47">
        <f t="shared" si="78"/>
        <v>27.653873978243368</v>
      </c>
      <c r="AL310" s="15">
        <f t="shared" si="74"/>
        <v>0.50264019135697779</v>
      </c>
      <c r="AM310" s="84">
        <f t="shared" si="73"/>
        <v>1.7851648408227394E-2</v>
      </c>
    </row>
    <row r="311" spans="2:39" x14ac:dyDescent="0.25">
      <c r="B311" s="16" t="s">
        <v>328</v>
      </c>
      <c r="C311" s="8">
        <v>272.5</v>
      </c>
      <c r="D311" s="14">
        <v>241.27</v>
      </c>
      <c r="E311" s="8">
        <v>117.9</v>
      </c>
      <c r="F311" s="15">
        <f t="shared" si="64"/>
        <v>268.53607374056844</v>
      </c>
      <c r="G311" s="8">
        <v>0.89</v>
      </c>
      <c r="H311" s="8">
        <v>449.03</v>
      </c>
      <c r="I311" s="75">
        <f>'Datos y Cálculos'!R311</f>
        <v>57.900000000000006</v>
      </c>
      <c r="J311" s="47">
        <f>'Datos y Cálculos'!S311</f>
        <v>248.12017834106118</v>
      </c>
      <c r="K311" s="6">
        <f>'Datos y Cálculos'!T311</f>
        <v>0.97239169185327179</v>
      </c>
      <c r="L311" s="73">
        <f t="shared" si="75"/>
        <v>337.04211839400523</v>
      </c>
      <c r="M311" s="75">
        <f t="shared" si="76"/>
        <v>311.41793860128183</v>
      </c>
      <c r="O311" s="15">
        <f t="shared" si="65"/>
        <v>340.24743392130199</v>
      </c>
      <c r="P311" s="47">
        <f t="shared" si="66"/>
        <v>311.41793860128183</v>
      </c>
      <c r="Q311" s="106">
        <f t="shared" si="67"/>
        <v>8.4730970599144362E-2</v>
      </c>
      <c r="S311" s="6">
        <f t="shared" si="77"/>
        <v>0.2349937484869033</v>
      </c>
      <c r="T311" s="73">
        <f t="shared" si="77"/>
        <v>0.2150825000928768</v>
      </c>
      <c r="U311" s="110">
        <f t="shared" si="68"/>
        <v>8.4730970599144251E-2</v>
      </c>
      <c r="Y311" s="115">
        <f t="shared" si="69"/>
        <v>5.5889915669187148E-2</v>
      </c>
      <c r="Z311" s="157">
        <f t="shared" si="70"/>
        <v>9.0699610420544221E-3</v>
      </c>
      <c r="AA311" s="158"/>
      <c r="AE311" s="117">
        <f t="shared" si="72"/>
        <v>0.42624773609614036</v>
      </c>
      <c r="AF311" s="85">
        <f>IF(J311&gt;0,J311/630,Tabla13[[#This Row],[Cargabilidad Antes]]-0.02)</f>
        <v>0.39384155292231932</v>
      </c>
      <c r="AG311" s="119">
        <f t="shared" si="71"/>
        <v>3.2406183173821046E-2</v>
      </c>
      <c r="AJ311" s="15">
        <f t="shared" si="78"/>
        <v>28.092102465011507</v>
      </c>
      <c r="AK311" s="47">
        <f t="shared" si="78"/>
        <v>27.590308025712385</v>
      </c>
      <c r="AL311" s="15">
        <f t="shared" si="74"/>
        <v>0.50179443929912182</v>
      </c>
      <c r="AM311" s="84">
        <f t="shared" si="73"/>
        <v>1.7862473623115327E-2</v>
      </c>
    </row>
    <row r="312" spans="2:39" x14ac:dyDescent="0.25">
      <c r="B312" s="16" t="s">
        <v>329</v>
      </c>
      <c r="C312" s="8">
        <v>346.36</v>
      </c>
      <c r="D312" s="14">
        <v>232.07</v>
      </c>
      <c r="E312" s="8">
        <v>120.17</v>
      </c>
      <c r="F312" s="15">
        <f t="shared" si="64"/>
        <v>261.33754762758451</v>
      </c>
      <c r="G312" s="8">
        <v>0.88</v>
      </c>
      <c r="H312" s="8">
        <v>448.56</v>
      </c>
      <c r="I312" s="75">
        <f>'Datos y Cálculos'!R312</f>
        <v>60.17</v>
      </c>
      <c r="J312" s="47">
        <f>'Datos y Cálculos'!S312</f>
        <v>239.74343327816092</v>
      </c>
      <c r="K312" s="6">
        <f>'Datos y Cálculos'!T312</f>
        <v>0.96799314511668866</v>
      </c>
      <c r="L312" s="73">
        <f t="shared" si="75"/>
        <v>328.00718146117953</v>
      </c>
      <c r="M312" s="75">
        <f t="shared" si="76"/>
        <v>300.9042081295463</v>
      </c>
      <c r="O312" s="15">
        <f t="shared" si="65"/>
        <v>330.99228500700701</v>
      </c>
      <c r="P312" s="47">
        <f t="shared" si="66"/>
        <v>300.9042081295463</v>
      </c>
      <c r="Q312" s="106">
        <f t="shared" si="67"/>
        <v>9.0902653144389056E-2</v>
      </c>
      <c r="S312" s="6">
        <f t="shared" si="77"/>
        <v>0.22860162934258169</v>
      </c>
      <c r="T312" s="73">
        <f t="shared" si="77"/>
        <v>0.20782113472221075</v>
      </c>
      <c r="U312" s="110">
        <f t="shared" si="68"/>
        <v>9.0902653144389167E-2</v>
      </c>
      <c r="Y312" s="115">
        <f t="shared" si="69"/>
        <v>5.2933645856332708E-2</v>
      </c>
      <c r="Z312" s="157">
        <f t="shared" si="70"/>
        <v>9.1862115070994281E-3</v>
      </c>
      <c r="AA312" s="158"/>
      <c r="AE312" s="117">
        <f t="shared" si="72"/>
        <v>0.41482150417076907</v>
      </c>
      <c r="AF312" s="85">
        <f>IF(J312&gt;0,J312/630,Tabla13[[#This Row],[Cargabilidad Antes]]-0.02)</f>
        <v>0.38054513218755703</v>
      </c>
      <c r="AG312" s="119">
        <f t="shared" si="71"/>
        <v>3.4276371983212039E-2</v>
      </c>
      <c r="AJ312" s="15">
        <f t="shared" si="78"/>
        <v>27.926172348668796</v>
      </c>
      <c r="AK312" s="47">
        <f t="shared" si="78"/>
        <v>27.418358506145015</v>
      </c>
      <c r="AL312" s="15">
        <f t="shared" si="74"/>
        <v>0.50781384252378103</v>
      </c>
      <c r="AM312" s="84">
        <f t="shared" si="73"/>
        <v>1.8184154856008661E-2</v>
      </c>
    </row>
    <row r="313" spans="2:39" x14ac:dyDescent="0.25">
      <c r="B313" s="16" t="s">
        <v>330</v>
      </c>
      <c r="C313" s="8">
        <v>351.8</v>
      </c>
      <c r="D313" s="14">
        <v>237.67</v>
      </c>
      <c r="E313" s="8">
        <v>115.8</v>
      </c>
      <c r="F313" s="15">
        <f t="shared" si="64"/>
        <v>264.37978156432462</v>
      </c>
      <c r="G313" s="8">
        <v>0.89</v>
      </c>
      <c r="H313" s="8">
        <v>448.32</v>
      </c>
      <c r="I313" s="75">
        <f>'Datos y Cálculos'!R313</f>
        <v>55.8</v>
      </c>
      <c r="J313" s="47">
        <f>'Datos y Cálculos'!S313</f>
        <v>244.13248227140934</v>
      </c>
      <c r="K313" s="6">
        <f>'Datos y Cálculos'!T313</f>
        <v>0.97352878973218804</v>
      </c>
      <c r="L313" s="73">
        <f t="shared" si="75"/>
        <v>331.82551750968975</v>
      </c>
      <c r="M313" s="75">
        <f t="shared" si="76"/>
        <v>306.41294425506464</v>
      </c>
      <c r="O313" s="15">
        <f t="shared" si="65"/>
        <v>335.1705873920331</v>
      </c>
      <c r="P313" s="47">
        <f t="shared" si="66"/>
        <v>306.41294425506464</v>
      </c>
      <c r="Q313" s="106">
        <f t="shared" si="67"/>
        <v>8.5800020105380015E-2</v>
      </c>
      <c r="S313" s="6">
        <f t="shared" si="77"/>
        <v>0.23148739670444854</v>
      </c>
      <c r="T313" s="73">
        <f t="shared" si="77"/>
        <v>0.21162577341306479</v>
      </c>
      <c r="U313" s="110">
        <f t="shared" si="68"/>
        <v>8.5800020105379904E-2</v>
      </c>
      <c r="Y313" s="115">
        <f t="shared" si="69"/>
        <v>5.4173221642722105E-2</v>
      </c>
      <c r="Z313" s="157">
        <f t="shared" si="70"/>
        <v>8.8973230699614554E-3</v>
      </c>
      <c r="AA313" s="158"/>
      <c r="AE313" s="117">
        <f t="shared" si="72"/>
        <v>0.41965044692749937</v>
      </c>
      <c r="AF313" s="85">
        <f>IF(J313&gt;0,J313/630,Tabla13[[#This Row],[Cargabilidad Antes]]-0.02)</f>
        <v>0.38751187662128467</v>
      </c>
      <c r="AG313" s="119">
        <f t="shared" si="71"/>
        <v>3.2138570306214698E-2</v>
      </c>
      <c r="AJ313" s="15">
        <f t="shared" si="78"/>
        <v>28.000516096493602</v>
      </c>
      <c r="AK313" s="47">
        <f t="shared" si="78"/>
        <v>27.507716143350891</v>
      </c>
      <c r="AL313" s="15">
        <f t="shared" si="74"/>
        <v>0.49279995314271119</v>
      </c>
      <c r="AM313" s="84">
        <f t="shared" si="73"/>
        <v>1.7599673929025283E-2</v>
      </c>
    </row>
    <row r="314" spans="2:39" x14ac:dyDescent="0.25">
      <c r="B314" s="16" t="s">
        <v>331</v>
      </c>
      <c r="C314" s="8">
        <v>296.66000000000003</v>
      </c>
      <c r="D314" s="14">
        <v>228.2</v>
      </c>
      <c r="E314" s="8">
        <v>118.67</v>
      </c>
      <c r="F314" s="15">
        <f t="shared" si="64"/>
        <v>257.21160335412554</v>
      </c>
      <c r="G314" s="8">
        <v>0.88</v>
      </c>
      <c r="H314" s="8">
        <v>446.32</v>
      </c>
      <c r="I314" s="75">
        <f>'Datos y Cálculos'!R314</f>
        <v>58.67</v>
      </c>
      <c r="J314" s="47">
        <f>'Datos y Cálculos'!S314</f>
        <v>235.62132522333371</v>
      </c>
      <c r="K314" s="6">
        <f>'Datos y Cálculos'!T314</f>
        <v>0.96850316830915273</v>
      </c>
      <c r="L314" s="73">
        <f t="shared" si="75"/>
        <v>322.82867051130359</v>
      </c>
      <c r="M314" s="75">
        <f t="shared" si="76"/>
        <v>295.73051205327846</v>
      </c>
      <c r="O314" s="15">
        <f t="shared" si="65"/>
        <v>325.47265669237299</v>
      </c>
      <c r="P314" s="47">
        <f t="shared" si="66"/>
        <v>295.73051205327846</v>
      </c>
      <c r="Q314" s="106">
        <f t="shared" si="67"/>
        <v>9.1381392653226534E-2</v>
      </c>
      <c r="S314" s="6">
        <f t="shared" si="77"/>
        <v>0.22478946790182761</v>
      </c>
      <c r="T314" s="73">
        <f t="shared" si="77"/>
        <v>0.20424789327118084</v>
      </c>
      <c r="U314" s="110">
        <f t="shared" si="68"/>
        <v>9.1381392653226534E-2</v>
      </c>
      <c r="Y314" s="115">
        <f t="shared" si="69"/>
        <v>5.1275428448015123E-2</v>
      </c>
      <c r="Z314" s="157">
        <f t="shared" si="70"/>
        <v>8.9430616343713042E-3</v>
      </c>
      <c r="AA314" s="158"/>
      <c r="AE314" s="117">
        <f t="shared" si="72"/>
        <v>0.40827238627638973</v>
      </c>
      <c r="AF314" s="85">
        <f>IF(J314&gt;0,J314/630,Tabla13[[#This Row],[Cargabilidad Antes]]-0.02)</f>
        <v>0.37400210352910113</v>
      </c>
      <c r="AG314" s="119">
        <f t="shared" si="71"/>
        <v>3.4270282747288605E-2</v>
      </c>
      <c r="AJ314" s="15">
        <f t="shared" si="78"/>
        <v>27.829392367905751</v>
      </c>
      <c r="AK314" s="47">
        <f t="shared" si="78"/>
        <v>27.335911745707648</v>
      </c>
      <c r="AL314" s="15">
        <f t="shared" si="74"/>
        <v>0.49348062219810274</v>
      </c>
      <c r="AM314" s="84">
        <f t="shared" si="73"/>
        <v>1.7732353465511164E-2</v>
      </c>
    </row>
    <row r="315" spans="2:39" x14ac:dyDescent="0.25">
      <c r="B315" s="16" t="s">
        <v>332</v>
      </c>
      <c r="C315" s="8">
        <v>377.82</v>
      </c>
      <c r="D315" s="14">
        <v>256.81</v>
      </c>
      <c r="E315" s="8">
        <v>118.11</v>
      </c>
      <c r="F315" s="15">
        <f t="shared" si="64"/>
        <v>282.66826528636</v>
      </c>
      <c r="G315" s="8">
        <v>0.9</v>
      </c>
      <c r="H315" s="8">
        <v>446.63</v>
      </c>
      <c r="I315" s="75">
        <f>'Datos y Cálculos'!R315</f>
        <v>58.11</v>
      </c>
      <c r="J315" s="47">
        <f>'Datos y Cálculos'!S315</f>
        <v>263.30238927894294</v>
      </c>
      <c r="K315" s="6">
        <f>'Datos y Cálculos'!T315</f>
        <v>0.97534245968400657</v>
      </c>
      <c r="L315" s="73">
        <f t="shared" si="75"/>
        <v>354.77956316183588</v>
      </c>
      <c r="M315" s="75">
        <f t="shared" si="76"/>
        <v>330.47327245319423</v>
      </c>
      <c r="O315" s="15">
        <f t="shared" si="65"/>
        <v>358.13846046035701</v>
      </c>
      <c r="P315" s="47">
        <f t="shared" si="66"/>
        <v>330.47327245319423</v>
      </c>
      <c r="Q315" s="106">
        <f t="shared" si="67"/>
        <v>7.7247185269075813E-2</v>
      </c>
      <c r="S315" s="6">
        <f t="shared" si="77"/>
        <v>0.24735028367730136</v>
      </c>
      <c r="T315" s="73">
        <f t="shared" si="77"/>
        <v>0.22824317048772244</v>
      </c>
      <c r="U315" s="110">
        <f t="shared" si="68"/>
        <v>7.7247185269075702E-2</v>
      </c>
      <c r="Y315" s="115">
        <f t="shared" si="69"/>
        <v>6.1927320911153112E-2</v>
      </c>
      <c r="Z315" s="157">
        <f t="shared" si="70"/>
        <v>9.1978942354983498E-3</v>
      </c>
      <c r="AA315" s="158"/>
      <c r="AE315" s="117">
        <f t="shared" si="72"/>
        <v>0.44867978616882537</v>
      </c>
      <c r="AF315" s="85">
        <f>IF(J315&gt;0,J315/630,Tabla13[[#This Row],[Cargabilidad Antes]]-0.02)</f>
        <v>0.41794030044276659</v>
      </c>
      <c r="AG315" s="119">
        <f t="shared" si="71"/>
        <v>3.0739485726058779E-2</v>
      </c>
      <c r="AJ315" s="15">
        <f t="shared" si="78"/>
        <v>28.425832181114174</v>
      </c>
      <c r="AK315" s="47">
        <f t="shared" si="78"/>
        <v>27.917002772594103</v>
      </c>
      <c r="AL315" s="15">
        <f t="shared" si="74"/>
        <v>0.50882940852007152</v>
      </c>
      <c r="AM315" s="84">
        <f t="shared" si="73"/>
        <v>1.7900246693855149E-2</v>
      </c>
    </row>
    <row r="316" spans="2:39" x14ac:dyDescent="0.25">
      <c r="B316" s="16" t="s">
        <v>333</v>
      </c>
      <c r="C316" s="8">
        <v>282.7</v>
      </c>
      <c r="D316" s="14">
        <v>254.8</v>
      </c>
      <c r="E316" s="8">
        <v>117.63</v>
      </c>
      <c r="F316" s="15">
        <f t="shared" si="64"/>
        <v>280.64186590742304</v>
      </c>
      <c r="G316" s="8">
        <v>0.9</v>
      </c>
      <c r="H316" s="8">
        <v>446.2</v>
      </c>
      <c r="I316" s="75">
        <f>'Datos y Cálculos'!R316</f>
        <v>57.629999999999995</v>
      </c>
      <c r="J316" s="47">
        <f>'Datos y Cálculos'!S316</f>
        <v>261.23601761625446</v>
      </c>
      <c r="K316" s="6">
        <f>'Datos y Cálculos'!T316</f>
        <v>0.97536320728289194</v>
      </c>
      <c r="L316" s="73">
        <f t="shared" si="75"/>
        <v>352.23621049462946</v>
      </c>
      <c r="M316" s="75">
        <f t="shared" si="76"/>
        <v>327.87975020167465</v>
      </c>
      <c r="O316" s="15">
        <f t="shared" si="65"/>
        <v>355.33538306646534</v>
      </c>
      <c r="P316" s="47">
        <f t="shared" si="66"/>
        <v>327.87975020167465</v>
      </c>
      <c r="Q316" s="106">
        <f t="shared" si="67"/>
        <v>7.72668137573429E-2</v>
      </c>
      <c r="S316" s="6">
        <f t="shared" si="77"/>
        <v>0.24541432296630344</v>
      </c>
      <c r="T316" s="73">
        <f t="shared" si="77"/>
        <v>0.22645194018028167</v>
      </c>
      <c r="U316" s="110">
        <f t="shared" si="68"/>
        <v>7.72668137573429E-2</v>
      </c>
      <c r="Y316" s="115">
        <f t="shared" si="69"/>
        <v>6.1042611207939523E-2</v>
      </c>
      <c r="Z316" s="157">
        <f t="shared" si="70"/>
        <v>9.0687019561797397E-3</v>
      </c>
      <c r="AA316" s="158"/>
      <c r="AE316" s="117">
        <f t="shared" si="72"/>
        <v>0.44546327921813184</v>
      </c>
      <c r="AF316" s="85">
        <f>IF(J316&gt;0,J316/630,Tabla13[[#This Row],[Cargabilidad Antes]]-0.02)</f>
        <v>0.41466034542262614</v>
      </c>
      <c r="AG316" s="119">
        <f t="shared" si="71"/>
        <v>3.0802933795505694E-2</v>
      </c>
      <c r="AJ316" s="15">
        <f t="shared" si="78"/>
        <v>28.37241545029358</v>
      </c>
      <c r="AK316" s="47">
        <f t="shared" si="78"/>
        <v>27.871397718811767</v>
      </c>
      <c r="AL316" s="15">
        <f t="shared" si="74"/>
        <v>0.50101773148181294</v>
      </c>
      <c r="AM316" s="84">
        <f t="shared" si="73"/>
        <v>1.7658621006715447E-2</v>
      </c>
    </row>
    <row r="317" spans="2:39" x14ac:dyDescent="0.25">
      <c r="B317" s="16" t="s">
        <v>334</v>
      </c>
      <c r="C317" s="8">
        <v>364.56</v>
      </c>
      <c r="D317" s="14">
        <v>245.57</v>
      </c>
      <c r="E317" s="8">
        <v>119.4</v>
      </c>
      <c r="F317" s="15">
        <f t="shared" si="64"/>
        <v>273.05857411918049</v>
      </c>
      <c r="G317" s="8">
        <v>0.89</v>
      </c>
      <c r="H317" s="8">
        <v>445.97</v>
      </c>
      <c r="I317" s="75">
        <f>'Datos y Cálculos'!R317</f>
        <v>59.400000000000006</v>
      </c>
      <c r="J317" s="47">
        <f>'Datos y Cálculos'!S317</f>
        <v>252.65190460394317</v>
      </c>
      <c r="K317" s="6">
        <f>'Datos y Cálculos'!T317</f>
        <v>0.97196971613950522</v>
      </c>
      <c r="L317" s="73">
        <f t="shared" si="75"/>
        <v>342.7183505918353</v>
      </c>
      <c r="M317" s="75">
        <f t="shared" si="76"/>
        <v>317.10575029208314</v>
      </c>
      <c r="O317" s="15">
        <f t="shared" si="65"/>
        <v>346.31144505348414</v>
      </c>
      <c r="P317" s="47">
        <f t="shared" si="66"/>
        <v>317.10575029208314</v>
      </c>
      <c r="Q317" s="106">
        <f t="shared" si="67"/>
        <v>8.4333611200434033E-2</v>
      </c>
      <c r="S317" s="6">
        <f t="shared" si="77"/>
        <v>0.23918189089372421</v>
      </c>
      <c r="T317" s="73">
        <f t="shared" si="77"/>
        <v>0.21901081830090824</v>
      </c>
      <c r="U317" s="110">
        <f t="shared" si="68"/>
        <v>8.4333611200434033E-2</v>
      </c>
      <c r="Y317" s="115">
        <f t="shared" si="69"/>
        <v>5.7788286973534969E-2</v>
      </c>
      <c r="Z317" s="157">
        <f t="shared" si="70"/>
        <v>9.3359904248904949E-3</v>
      </c>
      <c r="AA317" s="158"/>
      <c r="AE317" s="117">
        <f t="shared" si="72"/>
        <v>0.43342630812568333</v>
      </c>
      <c r="AF317" s="85">
        <f>IF(J317&gt;0,J317/630,Tabla13[[#This Row],[Cargabilidad Antes]]-0.02)</f>
        <v>0.40103476921260822</v>
      </c>
      <c r="AG317" s="119">
        <f t="shared" si="71"/>
        <v>3.2391538913075113E-2</v>
      </c>
      <c r="AJ317" s="15">
        <f t="shared" si="78"/>
        <v>28.203301735444242</v>
      </c>
      <c r="AK317" s="47">
        <f t="shared" si="78"/>
        <v>27.685792117209001</v>
      </c>
      <c r="AL317" s="15">
        <f t="shared" si="74"/>
        <v>0.51750961823524122</v>
      </c>
      <c r="AM317" s="84">
        <f t="shared" si="73"/>
        <v>1.8349256519312629E-2</v>
      </c>
    </row>
    <row r="318" spans="2:39" x14ac:dyDescent="0.25">
      <c r="B318" s="16" t="s">
        <v>335</v>
      </c>
      <c r="C318" s="8">
        <v>331.26</v>
      </c>
      <c r="D318" s="14">
        <v>262.79000000000002</v>
      </c>
      <c r="E318" s="8">
        <v>119.99</v>
      </c>
      <c r="F318" s="15">
        <f t="shared" si="64"/>
        <v>288.88784017331017</v>
      </c>
      <c r="G318" s="8">
        <v>0.9</v>
      </c>
      <c r="H318" s="8">
        <v>446.66</v>
      </c>
      <c r="I318" s="75">
        <f>'Datos y Cálculos'!R318</f>
        <v>59.989999999999995</v>
      </c>
      <c r="J318" s="47">
        <f>'Datos y Cálculos'!S318</f>
        <v>269.55033704300945</v>
      </c>
      <c r="K318" s="6">
        <f>'Datos y Cálculos'!T318</f>
        <v>0.97491994587292707</v>
      </c>
      <c r="L318" s="73">
        <f t="shared" si="75"/>
        <v>362.58580932537006</v>
      </c>
      <c r="M318" s="75">
        <f t="shared" si="76"/>
        <v>338.31512967812148</v>
      </c>
      <c r="O318" s="15">
        <f t="shared" si="65"/>
        <v>366.4779643486516</v>
      </c>
      <c r="P318" s="47">
        <f t="shared" si="66"/>
        <v>338.31512967812142</v>
      </c>
      <c r="Q318" s="106">
        <f t="shared" si="67"/>
        <v>7.6847279810082214E-2</v>
      </c>
      <c r="S318" s="6">
        <f t="shared" si="77"/>
        <v>0.25311000758365337</v>
      </c>
      <c r="T318" s="73">
        <f t="shared" si="77"/>
        <v>0.23365919200814034</v>
      </c>
      <c r="U318" s="110">
        <f t="shared" si="68"/>
        <v>7.6847279810082214E-2</v>
      </c>
      <c r="Y318" s="115">
        <f t="shared" si="69"/>
        <v>6.4682486809073722E-2</v>
      </c>
      <c r="Z318" s="157">
        <f t="shared" si="70"/>
        <v>9.5593636138846805E-3</v>
      </c>
      <c r="AA318" s="158"/>
      <c r="AE318" s="117">
        <f t="shared" si="72"/>
        <v>0.45855212725922251</v>
      </c>
      <c r="AF318" s="85">
        <f>IF(J318&gt;0,J318/630,Tabla13[[#This Row],[Cargabilidad Antes]]-0.02)</f>
        <v>0.42785767784604672</v>
      </c>
      <c r="AG318" s="119">
        <f t="shared" si="71"/>
        <v>3.0694449413175784E-2</v>
      </c>
      <c r="AJ318" s="15">
        <f t="shared" si="78"/>
        <v>28.587235532936205</v>
      </c>
      <c r="AK318" s="47">
        <f t="shared" si="78"/>
        <v>28.057081382722334</v>
      </c>
      <c r="AL318" s="15">
        <f t="shared" si="74"/>
        <v>0.53015415021387113</v>
      </c>
      <c r="AM318" s="84">
        <f t="shared" si="73"/>
        <v>1.854513527910262E-2</v>
      </c>
    </row>
    <row r="319" spans="2:39" x14ac:dyDescent="0.25">
      <c r="B319" s="16" t="s">
        <v>336</v>
      </c>
      <c r="C319" s="8">
        <v>346.08</v>
      </c>
      <c r="D319" s="14">
        <v>239.69</v>
      </c>
      <c r="E319" s="8">
        <v>119.1</v>
      </c>
      <c r="F319" s="15">
        <f t="shared" si="64"/>
        <v>267.64922211730789</v>
      </c>
      <c r="G319" s="8">
        <v>0.89</v>
      </c>
      <c r="H319" s="8">
        <v>449.05</v>
      </c>
      <c r="I319" s="75">
        <f>'Datos y Cálculos'!R319</f>
        <v>59.099999999999994</v>
      </c>
      <c r="J319" s="47">
        <f>'Datos y Cálculos'!S319</f>
        <v>246.86860087909113</v>
      </c>
      <c r="K319" s="6">
        <f>'Datos y Cálculos'!T319</f>
        <v>0.97092136928905348</v>
      </c>
      <c r="L319" s="73">
        <f t="shared" si="75"/>
        <v>335.92902269091667</v>
      </c>
      <c r="M319" s="75">
        <f t="shared" si="76"/>
        <v>309.84707211306426</v>
      </c>
      <c r="O319" s="15">
        <f t="shared" si="65"/>
        <v>338.01926238901177</v>
      </c>
      <c r="P319" s="47">
        <f t="shared" si="66"/>
        <v>309.84707211306426</v>
      </c>
      <c r="Q319" s="106">
        <f t="shared" si="67"/>
        <v>8.3344925602273356E-2</v>
      </c>
      <c r="S319" s="6">
        <f t="shared" si="77"/>
        <v>0.23345484964904817</v>
      </c>
      <c r="T319" s="73">
        <f t="shared" si="77"/>
        <v>0.21399757257355836</v>
      </c>
      <c r="U319" s="110">
        <f t="shared" si="68"/>
        <v>8.3344925602273245E-2</v>
      </c>
      <c r="Y319" s="115">
        <f t="shared" si="69"/>
        <v>5.552136767674859E-2</v>
      </c>
      <c r="Z319" s="157">
        <f t="shared" si="70"/>
        <v>8.8691761861673865E-3</v>
      </c>
      <c r="AA319" s="158"/>
      <c r="AE319" s="117">
        <f t="shared" si="72"/>
        <v>0.42484003510683793</v>
      </c>
      <c r="AF319" s="85">
        <f>IF(J319&gt;0,J319/630,Tabla13[[#This Row],[Cargabilidad Antes]]-0.02)</f>
        <v>0.39185492203030337</v>
      </c>
      <c r="AG319" s="119">
        <f t="shared" si="71"/>
        <v>3.2985113076534567E-2</v>
      </c>
      <c r="AJ319" s="15">
        <f t="shared" si="78"/>
        <v>28.051736691934071</v>
      </c>
      <c r="AK319" s="47">
        <f t="shared" si="78"/>
        <v>27.564241669258504</v>
      </c>
      <c r="AL319" s="15">
        <f t="shared" si="74"/>
        <v>0.48749502267556721</v>
      </c>
      <c r="AM319" s="84">
        <f t="shared" si="73"/>
        <v>1.7378425729189906E-2</v>
      </c>
    </row>
    <row r="320" spans="2:39" x14ac:dyDescent="0.25">
      <c r="B320" s="16" t="s">
        <v>337</v>
      </c>
      <c r="C320" s="8">
        <v>393.26</v>
      </c>
      <c r="D320" s="14">
        <v>274.08</v>
      </c>
      <c r="E320" s="8">
        <v>118.15</v>
      </c>
      <c r="F320" s="15">
        <f t="shared" si="64"/>
        <v>298.46150321272592</v>
      </c>
      <c r="G320" s="8">
        <v>0.91</v>
      </c>
      <c r="H320" s="8">
        <v>449.31</v>
      </c>
      <c r="I320" s="75">
        <f>'Datos y Cálculos'!R320</f>
        <v>58.150000000000006</v>
      </c>
      <c r="J320" s="47">
        <f>'Datos y Cálculos'!S320</f>
        <v>280.18077896244057</v>
      </c>
      <c r="K320" s="6">
        <f>'Datos y Cálculos'!T320</f>
        <v>0.97822556213515843</v>
      </c>
      <c r="L320" s="73">
        <f t="shared" si="75"/>
        <v>374.60180265784277</v>
      </c>
      <c r="M320" s="75">
        <f t="shared" si="76"/>
        <v>351.6574959907046</v>
      </c>
      <c r="O320" s="15">
        <f t="shared" si="65"/>
        <v>378.02236449950459</v>
      </c>
      <c r="P320" s="47">
        <f t="shared" si="66"/>
        <v>351.65749599070455</v>
      </c>
      <c r="Q320" s="106">
        <f t="shared" si="67"/>
        <v>6.9744202948697764E-2</v>
      </c>
      <c r="S320" s="6">
        <f t="shared" si="77"/>
        <v>0.26108321059716733</v>
      </c>
      <c r="T320" s="73">
        <f t="shared" si="77"/>
        <v>0.24287417017078092</v>
      </c>
      <c r="U320" s="110">
        <f t="shared" si="68"/>
        <v>6.9744202948697653E-2</v>
      </c>
      <c r="Y320" s="115">
        <f t="shared" si="69"/>
        <v>6.9040643192816636E-2</v>
      </c>
      <c r="Z320" s="157">
        <f t="shared" si="70"/>
        <v>9.2945380469884355E-3</v>
      </c>
      <c r="AA320" s="158"/>
      <c r="AE320" s="117">
        <f t="shared" si="72"/>
        <v>0.47374841779797766</v>
      </c>
      <c r="AF320" s="85">
        <f>IF(J320&gt;0,J320/630,Tabla13[[#This Row],[Cargabilidad Antes]]-0.02)</f>
        <v>0.4447313951784771</v>
      </c>
      <c r="AG320" s="119">
        <f t="shared" si="71"/>
        <v>2.9017022619500565E-2</v>
      </c>
      <c r="AJ320" s="15">
        <f t="shared" si="78"/>
        <v>28.816797758060797</v>
      </c>
      <c r="AK320" s="47">
        <f t="shared" si="78"/>
        <v>28.302964596326184</v>
      </c>
      <c r="AL320" s="15">
        <f t="shared" si="74"/>
        <v>0.51383316173461324</v>
      </c>
      <c r="AM320" s="84">
        <f t="shared" si="73"/>
        <v>1.7831029181265667E-2</v>
      </c>
    </row>
    <row r="321" spans="2:39" x14ac:dyDescent="0.25">
      <c r="B321" s="16" t="s">
        <v>338</v>
      </c>
      <c r="C321" s="8">
        <v>349.36</v>
      </c>
      <c r="D321" s="14">
        <v>258.51</v>
      </c>
      <c r="E321" s="8">
        <v>118.47</v>
      </c>
      <c r="F321" s="15">
        <f t="shared" si="64"/>
        <v>284.36343119325312</v>
      </c>
      <c r="G321" s="8">
        <v>0.9</v>
      </c>
      <c r="H321" s="8">
        <v>448.99</v>
      </c>
      <c r="I321" s="75">
        <f>'Datos y Cálculos'!R321</f>
        <v>58.47</v>
      </c>
      <c r="J321" s="47">
        <f>'Datos y Cálculos'!S321</f>
        <v>265.03992340777643</v>
      </c>
      <c r="K321" s="6">
        <f>'Datos y Cálculos'!T321</f>
        <v>0.97536249134161634</v>
      </c>
      <c r="L321" s="73">
        <f t="shared" si="75"/>
        <v>356.90718162415288</v>
      </c>
      <c r="M321" s="75">
        <f t="shared" si="76"/>
        <v>332.65406766408159</v>
      </c>
      <c r="O321" s="15">
        <f t="shared" si="65"/>
        <v>360.50922243529021</v>
      </c>
      <c r="P321" s="47">
        <f t="shared" si="66"/>
        <v>332.65406766408159</v>
      </c>
      <c r="Q321" s="106">
        <f t="shared" si="67"/>
        <v>7.7266136447337375E-2</v>
      </c>
      <c r="S321" s="6">
        <f t="shared" si="77"/>
        <v>0.24898766338312048</v>
      </c>
      <c r="T321" s="73">
        <f t="shared" si="77"/>
        <v>0.22974934861045659</v>
      </c>
      <c r="U321" s="110">
        <f t="shared" si="68"/>
        <v>7.7266136447337375E-2</v>
      </c>
      <c r="Y321" s="115">
        <f t="shared" si="69"/>
        <v>6.2672306257088833E-2</v>
      </c>
      <c r="Z321" s="157">
        <f t="shared" si="70"/>
        <v>9.3107367653887697E-3</v>
      </c>
      <c r="AA321" s="158"/>
      <c r="AE321" s="117">
        <f t="shared" si="72"/>
        <v>0.45137052570357639</v>
      </c>
      <c r="AF321" s="85">
        <f>IF(J321&gt;0,J321/630,Tabla13[[#This Row],[Cargabilidad Antes]]-0.02)</f>
        <v>0.42069829112345464</v>
      </c>
      <c r="AG321" s="119">
        <f t="shared" si="71"/>
        <v>3.0672234580121749E-2</v>
      </c>
      <c r="AJ321" s="15">
        <f t="shared" si="78"/>
        <v>28.471338126626538</v>
      </c>
      <c r="AK321" s="47">
        <f t="shared" si="78"/>
        <v>27.955628438393681</v>
      </c>
      <c r="AL321" s="15">
        <f t="shared" si="74"/>
        <v>0.51570968823285668</v>
      </c>
      <c r="AM321" s="84">
        <f t="shared" si="73"/>
        <v>1.8113292952344984E-2</v>
      </c>
    </row>
    <row r="322" spans="2:39" x14ac:dyDescent="0.25">
      <c r="B322" s="16" t="s">
        <v>339</v>
      </c>
      <c r="C322" s="8">
        <v>292.5</v>
      </c>
      <c r="D322" s="14">
        <v>262.24</v>
      </c>
      <c r="E322" s="8">
        <v>118.56</v>
      </c>
      <c r="F322" s="15">
        <f t="shared" si="64"/>
        <v>287.79557189088229</v>
      </c>
      <c r="G322" s="8">
        <v>0.91</v>
      </c>
      <c r="H322" s="8">
        <v>450.97</v>
      </c>
      <c r="I322" s="75">
        <f>'Datos y Cálculos'!R322</f>
        <v>58.56</v>
      </c>
      <c r="J322" s="47">
        <f>'Datos y Cálculos'!S322</f>
        <v>268.69888574387505</v>
      </c>
      <c r="K322" s="6">
        <f>'Datos y Cálculos'!T322</f>
        <v>0.97596236498713407</v>
      </c>
      <c r="L322" s="73">
        <f t="shared" si="75"/>
        <v>361.21489326692</v>
      </c>
      <c r="M322" s="75">
        <f t="shared" si="76"/>
        <v>337.24646525038861</v>
      </c>
      <c r="O322" s="15">
        <f t="shared" si="65"/>
        <v>361.69215143881382</v>
      </c>
      <c r="P322" s="47">
        <f t="shared" si="66"/>
        <v>337.24646525038861</v>
      </c>
      <c r="Q322" s="106">
        <f t="shared" si="67"/>
        <v>6.7586996541617261E-2</v>
      </c>
      <c r="S322" s="6">
        <f t="shared" si="77"/>
        <v>0.24980465975992841</v>
      </c>
      <c r="T322" s="73">
        <f t="shared" si="77"/>
        <v>0.23292111308465421</v>
      </c>
      <c r="U322" s="110">
        <f t="shared" si="68"/>
        <v>6.7586996541617372E-2</v>
      </c>
      <c r="Y322" s="115">
        <f t="shared" si="69"/>
        <v>6.4194289965973553E-2</v>
      </c>
      <c r="Z322" s="157">
        <f t="shared" si="70"/>
        <v>8.3841588563737315E-3</v>
      </c>
      <c r="AA322" s="158"/>
      <c r="AE322" s="117">
        <f t="shared" si="72"/>
        <v>0.45681836808076554</v>
      </c>
      <c r="AF322" s="85">
        <f>IF(J322&gt;0,J322/630,Tabla13[[#This Row],[Cargabilidad Antes]]-0.02)</f>
        <v>0.42650616784742074</v>
      </c>
      <c r="AG322" s="119">
        <f t="shared" si="71"/>
        <v>3.0312200233344799E-2</v>
      </c>
      <c r="AJ322" s="15">
        <f t="shared" si="78"/>
        <v>28.494156314434772</v>
      </c>
      <c r="AK322" s="47">
        <f t="shared" si="78"/>
        <v>28.037798566342993</v>
      </c>
      <c r="AL322" s="15">
        <f t="shared" si="74"/>
        <v>0.45635774809177931</v>
      </c>
      <c r="AM322" s="84">
        <f t="shared" si="73"/>
        <v>1.601583647734095E-2</v>
      </c>
    </row>
    <row r="323" spans="2:39" x14ac:dyDescent="0.25">
      <c r="B323" s="16" t="s">
        <v>340</v>
      </c>
      <c r="C323" s="8">
        <v>354.68</v>
      </c>
      <c r="D323" s="14">
        <v>224.75</v>
      </c>
      <c r="E323" s="8">
        <v>118.12</v>
      </c>
      <c r="F323" s="15">
        <f t="shared" si="64"/>
        <v>253.89938341792009</v>
      </c>
      <c r="G323" s="8">
        <v>0.88</v>
      </c>
      <c r="H323" s="8">
        <v>451.21</v>
      </c>
      <c r="I323" s="75">
        <f>'Datos y Cálculos'!R323</f>
        <v>58.120000000000005</v>
      </c>
      <c r="J323" s="47">
        <f>'Datos y Cálculos'!S323</f>
        <v>232.14326804798799</v>
      </c>
      <c r="K323" s="6">
        <f>'Datos y Cálculos'!T323</f>
        <v>0.96815213247338416</v>
      </c>
      <c r="L323" s="73">
        <f t="shared" si="75"/>
        <v>318.67147252916561</v>
      </c>
      <c r="M323" s="75">
        <f t="shared" si="76"/>
        <v>291.36517021318548</v>
      </c>
      <c r="O323" s="15">
        <f t="shared" si="65"/>
        <v>320.55205780723418</v>
      </c>
      <c r="P323" s="47">
        <f t="shared" si="66"/>
        <v>291.36517021318548</v>
      </c>
      <c r="Q323" s="106">
        <f t="shared" si="67"/>
        <v>9.1051942681960263E-2</v>
      </c>
      <c r="S323" s="6">
        <f t="shared" si="77"/>
        <v>0.22139102940813218</v>
      </c>
      <c r="T323" s="73">
        <f t="shared" si="77"/>
        <v>0.20123294608816275</v>
      </c>
      <c r="U323" s="110">
        <f t="shared" si="68"/>
        <v>9.1051942681960263E-2</v>
      </c>
      <c r="Y323" s="115">
        <f t="shared" si="69"/>
        <v>4.996334164272212E-2</v>
      </c>
      <c r="Z323" s="157">
        <f t="shared" si="70"/>
        <v>8.6842997401045171E-3</v>
      </c>
      <c r="AA323" s="158"/>
      <c r="AE323" s="117">
        <f t="shared" si="72"/>
        <v>0.40301489431415888</v>
      </c>
      <c r="AF323" s="85">
        <f>IF(J323&gt;0,J323/630,Tabla13[[#This Row],[Cargabilidad Antes]]-0.02)</f>
        <v>0.36848137785394919</v>
      </c>
      <c r="AG323" s="119">
        <f t="shared" si="71"/>
        <v>3.453351646020969E-2</v>
      </c>
      <c r="AJ323" s="15">
        <f t="shared" si="78"/>
        <v>27.744487760802681</v>
      </c>
      <c r="AK323" s="47">
        <f t="shared" si="78"/>
        <v>27.26745893198073</v>
      </c>
      <c r="AL323" s="15">
        <f t="shared" si="74"/>
        <v>0.47702882882195041</v>
      </c>
      <c r="AM323" s="84">
        <f t="shared" si="73"/>
        <v>1.7193643398091374E-2</v>
      </c>
    </row>
    <row r="324" spans="2:39" x14ac:dyDescent="0.25">
      <c r="B324" s="16" t="s">
        <v>341</v>
      </c>
      <c r="C324" s="8">
        <v>295.3</v>
      </c>
      <c r="D324" s="14">
        <v>234.85</v>
      </c>
      <c r="E324" s="8">
        <v>116.29</v>
      </c>
      <c r="F324" s="15">
        <f t="shared" ref="F324:F387" si="79">SQRT((D324)^2+(E324)^2)</f>
        <v>262.06466110485025</v>
      </c>
      <c r="G324" s="8">
        <v>0.89</v>
      </c>
      <c r="H324" s="8">
        <v>452.53</v>
      </c>
      <c r="I324" s="75">
        <f>'Datos y Cálculos'!R324</f>
        <v>56.290000000000006</v>
      </c>
      <c r="J324" s="47">
        <f>'Datos y Cálculos'!S324</f>
        <v>241.5017320848859</v>
      </c>
      <c r="K324" s="6">
        <f>'Datos y Cálculos'!T324</f>
        <v>0.97245679346702207</v>
      </c>
      <c r="L324" s="73">
        <f t="shared" si="75"/>
        <v>328.91978833472467</v>
      </c>
      <c r="M324" s="75">
        <f t="shared" si="76"/>
        <v>303.11106528036908</v>
      </c>
      <c r="O324" s="15">
        <f t="shared" ref="O324:O387" si="80">(D324)/(SQRT(3)*0.46*G324)</f>
        <v>331.19372427743923</v>
      </c>
      <c r="P324" s="47">
        <f t="shared" ref="P324:P387" si="81">(D324)/(SQRT(3)*0.46*K324)</f>
        <v>303.11106528036908</v>
      </c>
      <c r="Q324" s="106">
        <f t="shared" si="67"/>
        <v>8.47922437489953E-2</v>
      </c>
      <c r="S324" s="6">
        <f t="shared" si="77"/>
        <v>0.22874075447485903</v>
      </c>
      <c r="T324" s="73">
        <f t="shared" si="77"/>
        <v>0.20934531266609768</v>
      </c>
      <c r="U324" s="110">
        <f t="shared" si="68"/>
        <v>8.4792243748995411E-2</v>
      </c>
      <c r="Y324" s="115">
        <f t="shared" si="69"/>
        <v>5.3228607761814747E-2</v>
      </c>
      <c r="Z324" s="157">
        <f t="shared" si="70"/>
        <v>8.6440471368706261E-3</v>
      </c>
      <c r="AA324" s="158"/>
      <c r="AE324" s="117">
        <f t="shared" si="72"/>
        <v>0.41597565254738134</v>
      </c>
      <c r="AF324" s="85">
        <f>IF(J324&gt;0,J324/630,Tabla13[[#This Row],[Cargabilidad Antes]]-0.02)</f>
        <v>0.38333608267442204</v>
      </c>
      <c r="AG324" s="119">
        <f t="shared" si="71"/>
        <v>3.2639569872959295E-2</v>
      </c>
      <c r="AJ324" s="15">
        <f t="shared" si="78"/>
        <v>27.92973512288356</v>
      </c>
      <c r="AK324" s="47">
        <f t="shared" si="78"/>
        <v>27.453961482248936</v>
      </c>
      <c r="AL324" s="15">
        <f t="shared" si="74"/>
        <v>0.47577364063462468</v>
      </c>
      <c r="AM324" s="84">
        <f t="shared" si="73"/>
        <v>1.7034663541968587E-2</v>
      </c>
    </row>
    <row r="325" spans="2:39" x14ac:dyDescent="0.25">
      <c r="B325" s="16" t="s">
        <v>342</v>
      </c>
      <c r="C325" s="8">
        <v>334.26</v>
      </c>
      <c r="D325" s="14">
        <v>249.76</v>
      </c>
      <c r="E325" s="8">
        <v>116.12</v>
      </c>
      <c r="F325" s="15">
        <f t="shared" si="79"/>
        <v>275.43404292134989</v>
      </c>
      <c r="G325" s="8">
        <v>0.9</v>
      </c>
      <c r="H325" s="8">
        <v>447.68</v>
      </c>
      <c r="I325" s="75">
        <f>'Datos y Cálculos'!R325</f>
        <v>56.120000000000005</v>
      </c>
      <c r="J325" s="47">
        <f>'Datos y Cálculos'!S325</f>
        <v>255.98732781135865</v>
      </c>
      <c r="K325" s="6">
        <f>'Datos y Cálculos'!T325</f>
        <v>0.97567329654713342</v>
      </c>
      <c r="L325" s="73">
        <f t="shared" si="75"/>
        <v>345.69982353180063</v>
      </c>
      <c r="M325" s="75">
        <f t="shared" si="76"/>
        <v>321.29207091526285</v>
      </c>
      <c r="O325" s="15">
        <f t="shared" si="80"/>
        <v>348.30677109372203</v>
      </c>
      <c r="P325" s="47">
        <f t="shared" si="81"/>
        <v>321.29207091526285</v>
      </c>
      <c r="Q325" s="106">
        <f t="shared" ref="Q325:Q388" si="82">(1-P325/O325)</f>
        <v>7.7560077553560092E-2</v>
      </c>
      <c r="S325" s="6">
        <f t="shared" si="77"/>
        <v>0.24055997372081611</v>
      </c>
      <c r="T325" s="73">
        <f t="shared" si="77"/>
        <v>0.22190212350274721</v>
      </c>
      <c r="U325" s="110">
        <f t="shared" ref="U325:U388" si="83">(1-T325/S325)</f>
        <v>7.7560077553560203E-2</v>
      </c>
      <c r="Y325" s="115">
        <f t="shared" ref="Y325:Y388" si="84">($AC$3)*(((D325)^2+(E325)^2)/(460)^2)</f>
        <v>5.8798117051039697E-2</v>
      </c>
      <c r="Z325" s="157">
        <f t="shared" ref="Z325:Z388" si="85">(Y325)*(1-(((G325)^2/(K325)^2)))</f>
        <v>8.7670691049162273E-3</v>
      </c>
      <c r="AA325" s="158"/>
      <c r="AE325" s="117">
        <f t="shared" si="72"/>
        <v>0.4371968935259522</v>
      </c>
      <c r="AF325" s="85">
        <f>IF(J325&gt;0,J325/630,Tabla13[[#This Row],[Cargabilidad Antes]]-0.02)</f>
        <v>0.40632909176406135</v>
      </c>
      <c r="AG325" s="119">
        <f t="shared" ref="AG325:AG388" si="86">AE325-AF325</f>
        <v>3.0867801761890856E-2</v>
      </c>
      <c r="AJ325" s="15">
        <f t="shared" si="78"/>
        <v>28.240320694170258</v>
      </c>
      <c r="AK325" s="47">
        <f t="shared" si="78"/>
        <v>27.757174007292157</v>
      </c>
      <c r="AL325" s="15">
        <f t="shared" si="74"/>
        <v>0.4831466868781007</v>
      </c>
      <c r="AM325" s="84">
        <f t="shared" si="73"/>
        <v>1.7108399444551559E-2</v>
      </c>
    </row>
    <row r="326" spans="2:39" x14ac:dyDescent="0.25">
      <c r="B326" s="16" t="s">
        <v>343</v>
      </c>
      <c r="C326" s="8">
        <v>360.34</v>
      </c>
      <c r="D326" s="14">
        <v>256.19</v>
      </c>
      <c r="E326" s="8">
        <v>118.24</v>
      </c>
      <c r="F326" s="15">
        <f t="shared" si="79"/>
        <v>282.1595536217053</v>
      </c>
      <c r="G326" s="8">
        <v>0.9</v>
      </c>
      <c r="H326" s="8">
        <v>448.64</v>
      </c>
      <c r="I326" s="75">
        <f>'Datos y Cálculos'!R326</f>
        <v>58.239999999999995</v>
      </c>
      <c r="J326" s="47">
        <f>'Datos y Cálculos'!S326</f>
        <v>262.72649980540598</v>
      </c>
      <c r="K326" s="6">
        <f>'Datos y Cálculos'!T326</f>
        <v>0.9751205157825823</v>
      </c>
      <c r="L326" s="73">
        <f t="shared" si="75"/>
        <v>354.14107443025262</v>
      </c>
      <c r="M326" s="75">
        <f t="shared" si="76"/>
        <v>329.75046823021592</v>
      </c>
      <c r="O326" s="15">
        <f t="shared" si="80"/>
        <v>357.27382962244013</v>
      </c>
      <c r="P326" s="47">
        <f t="shared" si="81"/>
        <v>329.75046823021592</v>
      </c>
      <c r="Q326" s="106">
        <f t="shared" si="82"/>
        <v>7.703716060398369E-2</v>
      </c>
      <c r="S326" s="6">
        <f t="shared" si="77"/>
        <v>0.2467531216669438</v>
      </c>
      <c r="T326" s="73">
        <f t="shared" si="77"/>
        <v>0.22774396180355308</v>
      </c>
      <c r="U326" s="110">
        <f t="shared" si="83"/>
        <v>7.7037160603983801E-2</v>
      </c>
      <c r="Y326" s="115">
        <f t="shared" si="84"/>
        <v>6.1704623094517963E-2</v>
      </c>
      <c r="Z326" s="157">
        <f t="shared" si="85"/>
        <v>9.1408980040617073E-3</v>
      </c>
      <c r="AA326" s="158"/>
      <c r="AE326" s="117">
        <f t="shared" ref="AE326:AE389" si="87">F326/630</f>
        <v>0.44787230733604017</v>
      </c>
      <c r="AF326" s="85">
        <f>IF(J326&gt;0,J326/630,Tabla13[[#This Row],[Cargabilidad Antes]]-0.02)</f>
        <v>0.41702619016731107</v>
      </c>
      <c r="AG326" s="119">
        <f t="shared" si="86"/>
        <v>3.0846117168729092E-2</v>
      </c>
      <c r="AJ326" s="15">
        <f t="shared" si="78"/>
        <v>28.409310612528962</v>
      </c>
      <c r="AK326" s="47">
        <f t="shared" si="78"/>
        <v>27.904256712020477</v>
      </c>
      <c r="AL326" s="15">
        <f t="shared" si="74"/>
        <v>0.50505390050848575</v>
      </c>
      <c r="AM326" s="84">
        <f t="shared" ref="AM326:AM389" si="88">(1-AK326/AJ326)</f>
        <v>1.7777759812508398E-2</v>
      </c>
    </row>
    <row r="327" spans="2:39" x14ac:dyDescent="0.25">
      <c r="B327" s="16" t="s">
        <v>344</v>
      </c>
      <c r="C327" s="8">
        <v>346.36</v>
      </c>
      <c r="D327" s="14">
        <v>275.89</v>
      </c>
      <c r="E327" s="8">
        <v>119.56</v>
      </c>
      <c r="F327" s="15">
        <f t="shared" si="79"/>
        <v>300.68236679260059</v>
      </c>
      <c r="G327" s="8">
        <v>0.91</v>
      </c>
      <c r="H327" s="8">
        <v>449.33</v>
      </c>
      <c r="I327" s="75">
        <f>'Datos y Cálculos'!R327</f>
        <v>59.56</v>
      </c>
      <c r="J327" s="47">
        <f>'Datos y Cálculos'!S327</f>
        <v>282.24578951686772</v>
      </c>
      <c r="K327" s="6">
        <f>'Datos y Cálculos'!T327</f>
        <v>0.97748136640852212</v>
      </c>
      <c r="L327" s="73">
        <f t="shared" si="75"/>
        <v>377.38922914843857</v>
      </c>
      <c r="M327" s="75">
        <f t="shared" si="76"/>
        <v>354.24930990261311</v>
      </c>
      <c r="O327" s="15">
        <f t="shared" si="80"/>
        <v>380.518790651519</v>
      </c>
      <c r="P327" s="47">
        <f t="shared" si="81"/>
        <v>354.24930990261311</v>
      </c>
      <c r="Q327" s="106">
        <f t="shared" si="82"/>
        <v>6.903596194008621E-2</v>
      </c>
      <c r="S327" s="6">
        <f t="shared" si="77"/>
        <v>0.262807380953198</v>
      </c>
      <c r="T327" s="73">
        <f t="shared" si="77"/>
        <v>0.24466422060413928</v>
      </c>
      <c r="U327" s="110">
        <f t="shared" si="83"/>
        <v>6.903596194008621E-2</v>
      </c>
      <c r="Y327" s="115">
        <f t="shared" si="84"/>
        <v>7.0071934096408314E-2</v>
      </c>
      <c r="Z327" s="157">
        <f t="shared" si="85"/>
        <v>9.3410064325094144E-3</v>
      </c>
      <c r="AA327" s="158"/>
      <c r="AE327" s="117">
        <f t="shared" si="87"/>
        <v>0.47727359808349301</v>
      </c>
      <c r="AF327" s="85">
        <f>IF(J327&gt;0,J327/630,Tabla13[[#This Row],[Cargabilidad Antes]]-0.02)</f>
        <v>0.44800918970931386</v>
      </c>
      <c r="AG327" s="119">
        <f t="shared" si="86"/>
        <v>2.9264408374179152E-2</v>
      </c>
      <c r="AJ327" s="15">
        <f t="shared" si="78"/>
        <v>28.8673758023209</v>
      </c>
      <c r="AK327" s="47">
        <f t="shared" si="78"/>
        <v>28.351831558933696</v>
      </c>
      <c r="AL327" s="15">
        <f t="shared" ref="AL327:AL390" si="89">AJ327-AK327</f>
        <v>0.51554424338720395</v>
      </c>
      <c r="AM327" s="84">
        <f t="shared" si="88"/>
        <v>1.7859061624359907E-2</v>
      </c>
    </row>
    <row r="328" spans="2:39" x14ac:dyDescent="0.25">
      <c r="B328" s="16" t="s">
        <v>345</v>
      </c>
      <c r="C328" s="8">
        <v>418.12</v>
      </c>
      <c r="D328" s="14">
        <v>265.19</v>
      </c>
      <c r="E328" s="8">
        <v>118.2</v>
      </c>
      <c r="F328" s="15">
        <f t="shared" si="79"/>
        <v>290.33941534004646</v>
      </c>
      <c r="G328" s="8">
        <v>0.91</v>
      </c>
      <c r="H328" s="8">
        <v>449.23</v>
      </c>
      <c r="I328" s="75">
        <f>'Datos y Cálculos'!R328</f>
        <v>58.2</v>
      </c>
      <c r="J328" s="47">
        <f>'Datos y Cálculos'!S328</f>
        <v>271.50133719744366</v>
      </c>
      <c r="K328" s="6">
        <f>'Datos y Cálculos'!T328</f>
        <v>0.97675393696918011</v>
      </c>
      <c r="L328" s="73">
        <f t="shared" si="75"/>
        <v>364.40769478898778</v>
      </c>
      <c r="M328" s="75">
        <f t="shared" si="76"/>
        <v>340.76384807888581</v>
      </c>
      <c r="O328" s="15">
        <f t="shared" si="80"/>
        <v>365.76091229430688</v>
      </c>
      <c r="P328" s="47">
        <f t="shared" si="81"/>
        <v>340.76384807888581</v>
      </c>
      <c r="Q328" s="106">
        <f t="shared" si="82"/>
        <v>6.8342634150330817E-2</v>
      </c>
      <c r="S328" s="6">
        <f t="shared" si="77"/>
        <v>0.25261477166616614</v>
      </c>
      <c r="T328" s="73">
        <f t="shared" si="77"/>
        <v>0.23535041274521601</v>
      </c>
      <c r="U328" s="110">
        <f t="shared" si="83"/>
        <v>6.8342634150330706E-2</v>
      </c>
      <c r="Y328" s="115">
        <f t="shared" si="84"/>
        <v>6.533414026654065E-2</v>
      </c>
      <c r="Z328" s="157">
        <f t="shared" si="85"/>
        <v>8.6250573005860372E-3</v>
      </c>
      <c r="AA328" s="158"/>
      <c r="AE328" s="117">
        <f t="shared" si="87"/>
        <v>0.46085621482547057</v>
      </c>
      <c r="AF328" s="85">
        <f>IF(J328&gt;0,J328/630,Tabla13[[#This Row],[Cargabilidad Antes]]-0.02)</f>
        <v>0.43095450348800579</v>
      </c>
      <c r="AG328" s="119">
        <f t="shared" si="86"/>
        <v>2.9901711337464776E-2</v>
      </c>
      <c r="AJ328" s="15">
        <f t="shared" si="78"/>
        <v>28.573211671003303</v>
      </c>
      <c r="AK328" s="47">
        <f t="shared" si="78"/>
        <v>28.101495730703256</v>
      </c>
      <c r="AL328" s="15">
        <f t="shared" si="89"/>
        <v>0.47171594030004727</v>
      </c>
      <c r="AM328" s="84">
        <f t="shared" si="88"/>
        <v>1.6509027607097937E-2</v>
      </c>
    </row>
    <row r="329" spans="2:39" x14ac:dyDescent="0.25">
      <c r="B329" s="16" t="s">
        <v>346</v>
      </c>
      <c r="C329" s="8">
        <v>367.74</v>
      </c>
      <c r="D329" s="14">
        <v>271.72000000000003</v>
      </c>
      <c r="E329" s="8">
        <v>119.97</v>
      </c>
      <c r="F329" s="15">
        <f t="shared" si="79"/>
        <v>297.02619295274286</v>
      </c>
      <c r="G329" s="8">
        <v>0.91</v>
      </c>
      <c r="H329" s="8">
        <v>448.67</v>
      </c>
      <c r="I329" s="75">
        <f>'Datos y Cálculos'!R329</f>
        <v>59.97</v>
      </c>
      <c r="J329" s="47">
        <f>'Datos y Cálculos'!S329</f>
        <v>278.25915851953556</v>
      </c>
      <c r="K329" s="6">
        <f>'Datos y Cálculos'!T329</f>
        <v>0.97649975456575511</v>
      </c>
      <c r="L329" s="73">
        <f t="shared" ref="L329:L392" si="90">(F329)/(SQRT(3)*0.46)</f>
        <v>372.80033142964311</v>
      </c>
      <c r="M329" s="75">
        <f t="shared" ref="M329:M392" si="91">(J329)/(SQRT(3)*0.46)</f>
        <v>349.24565233854918</v>
      </c>
      <c r="O329" s="15">
        <f t="shared" si="80"/>
        <v>374.76735581511019</v>
      </c>
      <c r="P329" s="47">
        <f t="shared" si="81"/>
        <v>349.24565233854918</v>
      </c>
      <c r="Q329" s="106">
        <f t="shared" si="82"/>
        <v>6.8100124198522849E-2</v>
      </c>
      <c r="S329" s="6">
        <f t="shared" si="77"/>
        <v>0.25883512107217721</v>
      </c>
      <c r="T329" s="73">
        <f t="shared" si="77"/>
        <v>0.24120841718022223</v>
      </c>
      <c r="U329" s="110">
        <f t="shared" si="83"/>
        <v>6.8100124198522849E-2</v>
      </c>
      <c r="Y329" s="115">
        <f t="shared" si="84"/>
        <v>6.8378202860113438E-2</v>
      </c>
      <c r="Z329" s="157">
        <f t="shared" si="85"/>
        <v>8.996015620449235E-3</v>
      </c>
      <c r="AA329" s="158"/>
      <c r="AE329" s="117">
        <f t="shared" si="87"/>
        <v>0.47147014754403627</v>
      </c>
      <c r="AF329" s="85">
        <f>IF(J329&gt;0,J329/630,Tabla13[[#This Row],[Cargabilidad Antes]]-0.02)</f>
        <v>0.44168120399926281</v>
      </c>
      <c r="AG329" s="119">
        <f t="shared" si="86"/>
        <v>2.9788943544773461E-2</v>
      </c>
      <c r="AJ329" s="15">
        <f t="shared" si="78"/>
        <v>28.75135072074384</v>
      </c>
      <c r="AK329" s="47">
        <f t="shared" si="78"/>
        <v>28.257813185827423</v>
      </c>
      <c r="AL329" s="15">
        <f t="shared" si="89"/>
        <v>0.49353753491641683</v>
      </c>
      <c r="AM329" s="84">
        <f t="shared" si="88"/>
        <v>1.7165716480942006E-2</v>
      </c>
    </row>
    <row r="330" spans="2:39" x14ac:dyDescent="0.25">
      <c r="B330" s="16" t="s">
        <v>347</v>
      </c>
      <c r="C330" s="8">
        <v>278</v>
      </c>
      <c r="D330" s="14">
        <v>261.47000000000003</v>
      </c>
      <c r="E330" s="8">
        <v>120.83</v>
      </c>
      <c r="F330" s="15">
        <f t="shared" si="79"/>
        <v>288.03897271029143</v>
      </c>
      <c r="G330" s="8">
        <v>0.9</v>
      </c>
      <c r="H330" s="8">
        <v>450.11</v>
      </c>
      <c r="I330" s="75">
        <f>'Datos y Cálculos'!R330</f>
        <v>60.83</v>
      </c>
      <c r="J330" s="47">
        <f>'Datos y Cálculos'!S330</f>
        <v>268.45269564673777</v>
      </c>
      <c r="K330" s="6">
        <f>'Datos y Cálculos'!T330</f>
        <v>0.97398910213989276</v>
      </c>
      <c r="L330" s="73">
        <f t="shared" si="90"/>
        <v>361.52038789432618</v>
      </c>
      <c r="M330" s="75">
        <f t="shared" si="91"/>
        <v>336.93746977461899</v>
      </c>
      <c r="O330" s="15">
        <f t="shared" si="80"/>
        <v>364.63713740340933</v>
      </c>
      <c r="P330" s="47">
        <f t="shared" si="81"/>
        <v>336.93746977461899</v>
      </c>
      <c r="Q330" s="106">
        <f t="shared" si="82"/>
        <v>7.5965020529835225E-2</v>
      </c>
      <c r="S330" s="6">
        <f t="shared" si="77"/>
        <v>0.25183863040031151</v>
      </c>
      <c r="T330" s="73">
        <f t="shared" si="77"/>
        <v>0.23270770367174623</v>
      </c>
      <c r="U330" s="110">
        <f t="shared" si="83"/>
        <v>7.5965020529835336E-2</v>
      </c>
      <c r="Y330" s="115">
        <f t="shared" si="84"/>
        <v>6.4302919504725914E-2</v>
      </c>
      <c r="Z330" s="157">
        <f t="shared" si="85"/>
        <v>9.3984733497439622E-3</v>
      </c>
      <c r="AA330" s="158"/>
      <c r="AE330" s="117">
        <f t="shared" si="87"/>
        <v>0.45720471858776418</v>
      </c>
      <c r="AF330" s="85">
        <f>IF(J330&gt;0,J330/630,Tabla13[[#This Row],[Cargabilidad Antes]]-0.02)</f>
        <v>0.42611538991545678</v>
      </c>
      <c r="AG330" s="119">
        <f t="shared" si="86"/>
        <v>3.1089328672307404E-2</v>
      </c>
      <c r="AJ330" s="15">
        <f t="shared" si="78"/>
        <v>28.551288514256218</v>
      </c>
      <c r="AK330" s="47">
        <f t="shared" si="78"/>
        <v>28.03223446950113</v>
      </c>
      <c r="AL330" s="15">
        <f t="shared" si="89"/>
        <v>0.51905404475508732</v>
      </c>
      <c r="AM330" s="84">
        <f t="shared" si="88"/>
        <v>1.8179706477902458E-2</v>
      </c>
    </row>
    <row r="331" spans="2:39" x14ac:dyDescent="0.25">
      <c r="B331" s="16" t="s">
        <v>348</v>
      </c>
      <c r="C331" s="8">
        <v>352.8</v>
      </c>
      <c r="D331" s="14">
        <v>234.1</v>
      </c>
      <c r="E331" s="8">
        <v>117.77</v>
      </c>
      <c r="F331" s="15">
        <f t="shared" si="79"/>
        <v>262.05454184196083</v>
      </c>
      <c r="G331" s="8">
        <v>0.89</v>
      </c>
      <c r="H331" s="8">
        <v>447.88</v>
      </c>
      <c r="I331" s="75">
        <f>'Datos y Cálculos'!R331</f>
        <v>57.769999999999996</v>
      </c>
      <c r="J331" s="47">
        <f>'Datos y Cálculos'!S331</f>
        <v>241.12275483661844</v>
      </c>
      <c r="K331" s="6">
        <f>'Datos y Cálculos'!T331</f>
        <v>0.97087477355101981</v>
      </c>
      <c r="L331" s="73">
        <f t="shared" si="90"/>
        <v>328.90708755395684</v>
      </c>
      <c r="M331" s="75">
        <f t="shared" si="91"/>
        <v>302.63540741883872</v>
      </c>
      <c r="O331" s="15">
        <f t="shared" si="80"/>
        <v>330.13604791717489</v>
      </c>
      <c r="P331" s="47">
        <f t="shared" si="81"/>
        <v>302.63540741883872</v>
      </c>
      <c r="Q331" s="106">
        <f t="shared" si="82"/>
        <v>8.3300932060698774E-2</v>
      </c>
      <c r="S331" s="6">
        <f t="shared" si="77"/>
        <v>0.22801026452018097</v>
      </c>
      <c r="T331" s="73">
        <f t="shared" si="77"/>
        <v>0.2090167969662434</v>
      </c>
      <c r="U331" s="110">
        <f t="shared" si="83"/>
        <v>8.3300932060698885E-2</v>
      </c>
      <c r="Y331" s="115">
        <f t="shared" si="84"/>
        <v>5.3224497143667296E-2</v>
      </c>
      <c r="Z331" s="157">
        <f t="shared" si="85"/>
        <v>8.4979732452577419E-3</v>
      </c>
      <c r="AA331" s="158"/>
      <c r="AE331" s="117">
        <f t="shared" si="87"/>
        <v>0.41595959022533463</v>
      </c>
      <c r="AF331" s="85">
        <f>IF(J331&gt;0,J331/630,Tabla13[[#This Row],[Cargabilidad Antes]]-0.02)</f>
        <v>0.38273453148669595</v>
      </c>
      <c r="AG331" s="119">
        <f t="shared" si="86"/>
        <v>3.322505873863868E-2</v>
      </c>
      <c r="AJ331" s="15">
        <f t="shared" si="78"/>
        <v>27.911052621110343</v>
      </c>
      <c r="AK331" s="47">
        <f t="shared" si="78"/>
        <v>27.446265753834574</v>
      </c>
      <c r="AL331" s="15">
        <f t="shared" si="89"/>
        <v>0.46478686727576957</v>
      </c>
      <c r="AM331" s="84">
        <f t="shared" si="88"/>
        <v>1.6652430618981029E-2</v>
      </c>
    </row>
    <row r="332" spans="2:39" x14ac:dyDescent="0.25">
      <c r="B332" s="16" t="s">
        <v>349</v>
      </c>
      <c r="C332" s="8">
        <v>296.36</v>
      </c>
      <c r="D332" s="14">
        <v>240.9</v>
      </c>
      <c r="E332" s="8">
        <v>125.64</v>
      </c>
      <c r="F332" s="15">
        <f t="shared" si="79"/>
        <v>271.69508571190613</v>
      </c>
      <c r="G332" s="8">
        <v>0.88</v>
      </c>
      <c r="H332" s="8">
        <v>447.95</v>
      </c>
      <c r="I332" s="75">
        <f>'Datos y Cálculos'!R332</f>
        <v>65.64</v>
      </c>
      <c r="J332" s="47">
        <f>'Datos y Cálculos'!S332</f>
        <v>249.68263776242034</v>
      </c>
      <c r="K332" s="6">
        <f>'Datos y Cálculos'!T332</f>
        <v>0.96482479582430059</v>
      </c>
      <c r="L332" s="73">
        <f t="shared" si="90"/>
        <v>341.00702363753794</v>
      </c>
      <c r="M332" s="75">
        <f t="shared" si="91"/>
        <v>313.37899592197653</v>
      </c>
      <c r="O332" s="15">
        <f t="shared" si="80"/>
        <v>343.58616563186968</v>
      </c>
      <c r="P332" s="47">
        <f t="shared" si="81"/>
        <v>313.37899592197653</v>
      </c>
      <c r="Q332" s="106">
        <f t="shared" si="82"/>
        <v>8.7917304977459976E-2</v>
      </c>
      <c r="S332" s="6">
        <f t="shared" si="77"/>
        <v>0.23729966177717038</v>
      </c>
      <c r="T332" s="73">
        <f t="shared" si="77"/>
        <v>0.2164369150416588</v>
      </c>
      <c r="U332" s="110">
        <f t="shared" si="83"/>
        <v>8.7917304977459976E-2</v>
      </c>
      <c r="Y332" s="115">
        <f t="shared" si="84"/>
        <v>5.7212608763705111E-2</v>
      </c>
      <c r="Z332" s="157">
        <f t="shared" si="85"/>
        <v>9.6177346037998133E-3</v>
      </c>
      <c r="AA332" s="158"/>
      <c r="AE332" s="117">
        <f t="shared" si="87"/>
        <v>0.43126204081254943</v>
      </c>
      <c r="AF332" s="85">
        <f>IF(J332&gt;0,J332/630,Tabla13[[#This Row],[Cargabilidad Antes]]-0.02)</f>
        <v>0.39632164724193703</v>
      </c>
      <c r="AG332" s="119">
        <f t="shared" si="86"/>
        <v>3.4940393570612405E-2</v>
      </c>
      <c r="AJ332" s="15">
        <f t="shared" si="78"/>
        <v>28.153083686260967</v>
      </c>
      <c r="AK332" s="47">
        <f t="shared" si="78"/>
        <v>27.623034056759245</v>
      </c>
      <c r="AL332" s="15">
        <f t="shared" si="89"/>
        <v>0.53004962950172185</v>
      </c>
      <c r="AM332" s="84">
        <f t="shared" si="88"/>
        <v>1.8827409295856024E-2</v>
      </c>
    </row>
    <row r="333" spans="2:39" x14ac:dyDescent="0.25">
      <c r="B333" s="16" t="s">
        <v>350</v>
      </c>
      <c r="C333" s="8">
        <v>338.32</v>
      </c>
      <c r="D333" s="14">
        <v>200.68</v>
      </c>
      <c r="E333" s="8">
        <v>120.12</v>
      </c>
      <c r="F333" s="15">
        <f t="shared" si="79"/>
        <v>233.88304085589448</v>
      </c>
      <c r="G333" s="8">
        <v>0.84</v>
      </c>
      <c r="H333" s="8">
        <v>443.16</v>
      </c>
      <c r="I333" s="75">
        <f>'Datos y Cálculos'!R333</f>
        <v>60.120000000000005</v>
      </c>
      <c r="J333" s="47">
        <f>'Datos y Cálculos'!S333</f>
        <v>209.49194924865253</v>
      </c>
      <c r="K333" s="6">
        <f>'Datos y Cálculos'!T333</f>
        <v>0.9579365733134052</v>
      </c>
      <c r="L333" s="73">
        <f t="shared" si="90"/>
        <v>293.5487752109542</v>
      </c>
      <c r="M333" s="75">
        <f t="shared" si="91"/>
        <v>262.93528976471515</v>
      </c>
      <c r="O333" s="15">
        <f t="shared" si="80"/>
        <v>299.85158390521246</v>
      </c>
      <c r="P333" s="47">
        <f t="shared" si="81"/>
        <v>262.93528976471515</v>
      </c>
      <c r="Q333" s="106">
        <f t="shared" si="82"/>
        <v>0.12311522140288944</v>
      </c>
      <c r="S333" s="6">
        <f t="shared" si="77"/>
        <v>0.20709413405280519</v>
      </c>
      <c r="T333" s="73">
        <f t="shared" si="77"/>
        <v>0.1815976938876544</v>
      </c>
      <c r="U333" s="110">
        <f t="shared" si="83"/>
        <v>0.12311522140288955</v>
      </c>
      <c r="Y333" s="115">
        <f t="shared" si="84"/>
        <v>4.2396074646502843E-2</v>
      </c>
      <c r="Z333" s="157">
        <f t="shared" si="85"/>
        <v>9.7965917632005829E-3</v>
      </c>
      <c r="AA333" s="158"/>
      <c r="AE333" s="117">
        <f t="shared" si="87"/>
        <v>0.3712429219934833</v>
      </c>
      <c r="AF333" s="85">
        <f>IF(J333&gt;0,J333/630,Tabla13[[#This Row],[Cargabilidad Antes]]-0.02)</f>
        <v>0.33252690356928971</v>
      </c>
      <c r="AG333" s="119">
        <f t="shared" si="86"/>
        <v>3.8716018424193588E-2</v>
      </c>
      <c r="AJ333" s="15">
        <f t="shared" si="78"/>
        <v>27.401468279125659</v>
      </c>
      <c r="AK333" s="47">
        <f t="shared" si="78"/>
        <v>26.846553595183085</v>
      </c>
      <c r="AL333" s="15">
        <f t="shared" si="89"/>
        <v>0.55491468394257382</v>
      </c>
      <c r="AM333" s="84">
        <f t="shared" si="88"/>
        <v>2.0251275526184331E-2</v>
      </c>
    </row>
    <row r="334" spans="2:39" x14ac:dyDescent="0.25">
      <c r="B334" s="16" t="s">
        <v>351</v>
      </c>
      <c r="C334" s="8">
        <v>399.74</v>
      </c>
      <c r="D334" s="14">
        <v>279.72000000000003</v>
      </c>
      <c r="E334" s="8">
        <v>110.07</v>
      </c>
      <c r="F334" s="15">
        <f t="shared" si="79"/>
        <v>300.59721106490662</v>
      </c>
      <c r="G334" s="8">
        <v>0.93</v>
      </c>
      <c r="H334" s="8">
        <v>442.4</v>
      </c>
      <c r="I334" s="75">
        <f>'Datos y Cálculos'!R334</f>
        <v>50.069999999999993</v>
      </c>
      <c r="J334" s="47">
        <f>'Datos y Cálculos'!S334</f>
        <v>284.16594324443599</v>
      </c>
      <c r="K334" s="6">
        <f>'Datos y Cálculos'!T334</f>
        <v>0.98435441209571117</v>
      </c>
      <c r="L334" s="73">
        <f t="shared" si="90"/>
        <v>377.28234940429263</v>
      </c>
      <c r="M334" s="75">
        <f t="shared" si="91"/>
        <v>356.65931266673704</v>
      </c>
      <c r="O334" s="15">
        <f t="shared" si="80"/>
        <v>377.50448176185631</v>
      </c>
      <c r="P334" s="47">
        <f t="shared" si="81"/>
        <v>356.65931266673709</v>
      </c>
      <c r="Q334" s="106">
        <f t="shared" si="82"/>
        <v>5.5218335416396758E-2</v>
      </c>
      <c r="S334" s="6">
        <f t="shared" si="77"/>
        <v>0.26072553205601257</v>
      </c>
      <c r="T334" s="73">
        <f t="shared" si="77"/>
        <v>0.24632870217532518</v>
      </c>
      <c r="U334" s="110">
        <f t="shared" si="83"/>
        <v>5.5218335416396647E-2</v>
      </c>
      <c r="Y334" s="115">
        <f t="shared" si="84"/>
        <v>7.0032249816635167E-2</v>
      </c>
      <c r="Z334" s="157">
        <f t="shared" si="85"/>
        <v>7.5205956692755097E-3</v>
      </c>
      <c r="AA334" s="158"/>
      <c r="AE334" s="117">
        <f t="shared" si="87"/>
        <v>0.47713843026175651</v>
      </c>
      <c r="AF334" s="85">
        <f>IF(J334&gt;0,J334/630,Tabla13[[#This Row],[Cargabilidad Antes]]-0.02)</f>
        <v>0.45105705276894603</v>
      </c>
      <c r="AG334" s="119">
        <f t="shared" si="86"/>
        <v>2.6081377492810476E-2</v>
      </c>
      <c r="AJ334" s="15">
        <f t="shared" si="78"/>
        <v>28.806347055296147</v>
      </c>
      <c r="AK334" s="47">
        <f t="shared" si="78"/>
        <v>28.397592556407833</v>
      </c>
      <c r="AL334" s="15">
        <f t="shared" si="89"/>
        <v>0.40875449888831383</v>
      </c>
      <c r="AM334" s="84">
        <f t="shared" si="88"/>
        <v>1.4189737355579157E-2</v>
      </c>
    </row>
    <row r="335" spans="2:39" x14ac:dyDescent="0.25">
      <c r="B335" s="16" t="s">
        <v>352</v>
      </c>
      <c r="C335" s="8">
        <v>314.32</v>
      </c>
      <c r="D335" s="14">
        <v>250.93</v>
      </c>
      <c r="E335" s="8">
        <v>110</v>
      </c>
      <c r="F335" s="15">
        <f t="shared" si="79"/>
        <v>273.98150466774212</v>
      </c>
      <c r="G335" s="8">
        <v>0.91</v>
      </c>
      <c r="H335" s="8">
        <v>444.07</v>
      </c>
      <c r="I335" s="75">
        <f>'Datos y Cálculos'!R335</f>
        <v>50</v>
      </c>
      <c r="J335" s="47">
        <f>'Datos y Cálculos'!S335</f>
        <v>255.86298071428777</v>
      </c>
      <c r="K335" s="6">
        <f>'Datos y Cálculos'!T335</f>
        <v>0.98072022494025335</v>
      </c>
      <c r="L335" s="73">
        <f t="shared" si="90"/>
        <v>343.87672928891226</v>
      </c>
      <c r="M335" s="75">
        <f t="shared" si="91"/>
        <v>321.13600171968278</v>
      </c>
      <c r="O335" s="15">
        <f t="shared" si="80"/>
        <v>346.09293609114383</v>
      </c>
      <c r="P335" s="47">
        <f t="shared" si="81"/>
        <v>321.13600171968278</v>
      </c>
      <c r="Q335" s="106">
        <f t="shared" si="82"/>
        <v>7.2110499143179907E-2</v>
      </c>
      <c r="S335" s="6">
        <f t="shared" si="77"/>
        <v>0.23903097648550503</v>
      </c>
      <c r="T335" s="73">
        <f t="shared" si="77"/>
        <v>0.22179433346045352</v>
      </c>
      <c r="U335" s="110">
        <f t="shared" si="83"/>
        <v>7.2110499143180129E-2</v>
      </c>
      <c r="Y335" s="115">
        <f t="shared" si="84"/>
        <v>5.8179592833648403E-2</v>
      </c>
      <c r="Z335" s="157">
        <f t="shared" si="85"/>
        <v>8.0881894922338778E-3</v>
      </c>
      <c r="AA335" s="158"/>
      <c r="AE335" s="117">
        <f t="shared" si="87"/>
        <v>0.43489127725038429</v>
      </c>
      <c r="AF335" s="85">
        <f>IF(J335&gt;0,J335/630,Tabla13[[#This Row],[Cargabilidad Antes]]-0.02)</f>
        <v>0.40613171541950438</v>
      </c>
      <c r="AG335" s="119">
        <f t="shared" si="86"/>
        <v>2.8759561830879909E-2</v>
      </c>
      <c r="AJ335" s="15">
        <f t="shared" si="78"/>
        <v>28.199260694769993</v>
      </c>
      <c r="AK335" s="47">
        <f t="shared" si="78"/>
        <v>27.754496036338249</v>
      </c>
      <c r="AL335" s="15">
        <f t="shared" si="89"/>
        <v>0.44476465843174395</v>
      </c>
      <c r="AM335" s="84">
        <f t="shared" si="88"/>
        <v>1.5772209890390188E-2</v>
      </c>
    </row>
    <row r="336" spans="2:39" x14ac:dyDescent="0.25">
      <c r="B336" s="16" t="s">
        <v>353</v>
      </c>
      <c r="C336" s="8">
        <v>310.60000000000002</v>
      </c>
      <c r="D336" s="14">
        <v>265.26</v>
      </c>
      <c r="E336" s="8">
        <v>111.38</v>
      </c>
      <c r="F336" s="15">
        <f t="shared" si="79"/>
        <v>287.69492870052471</v>
      </c>
      <c r="G336" s="8">
        <v>0.92</v>
      </c>
      <c r="H336" s="8">
        <v>444.54</v>
      </c>
      <c r="I336" s="75">
        <f>'Datos y Cálculos'!R336</f>
        <v>51.379999999999995</v>
      </c>
      <c r="J336" s="47">
        <f>'Datos y Cálculos'!S336</f>
        <v>270.19025148957542</v>
      </c>
      <c r="K336" s="6">
        <f>'Datos y Cálculos'!T336</f>
        <v>0.98175266701002484</v>
      </c>
      <c r="L336" s="73">
        <f t="shared" si="90"/>
        <v>361.08857506464813</v>
      </c>
      <c r="M336" s="75">
        <f t="shared" si="91"/>
        <v>339.1182922389545</v>
      </c>
      <c r="O336" s="15">
        <f t="shared" si="80"/>
        <v>361.8807476494332</v>
      </c>
      <c r="P336" s="47">
        <f t="shared" si="81"/>
        <v>339.1182922389545</v>
      </c>
      <c r="Q336" s="106">
        <f t="shared" si="82"/>
        <v>6.2900432140505891E-2</v>
      </c>
      <c r="S336" s="6">
        <f t="shared" si="77"/>
        <v>0.24993491476280411</v>
      </c>
      <c r="T336" s="73">
        <f t="shared" si="77"/>
        <v>0.23421390061722325</v>
      </c>
      <c r="U336" s="110">
        <f t="shared" si="83"/>
        <v>6.290043214050578E-2</v>
      </c>
      <c r="Y336" s="115">
        <f t="shared" si="84"/>
        <v>6.4149399848771271E-2</v>
      </c>
      <c r="Z336" s="157">
        <f t="shared" si="85"/>
        <v>7.8162451296444821E-3</v>
      </c>
      <c r="AA336" s="158"/>
      <c r="AE336" s="117">
        <f t="shared" si="87"/>
        <v>0.45665861698495985</v>
      </c>
      <c r="AF336" s="85">
        <f>IF(J336&gt;0,J336/630,Tabla13[[#This Row],[Cargabilidad Antes]]-0.02)</f>
        <v>0.42887341506281812</v>
      </c>
      <c r="AG336" s="119">
        <f t="shared" si="86"/>
        <v>2.7785201922141733E-2</v>
      </c>
      <c r="AJ336" s="15">
        <f t="shared" si="78"/>
        <v>28.497801162374806</v>
      </c>
      <c r="AK336" s="47">
        <f t="shared" si="78"/>
        <v>28.071613678714343</v>
      </c>
      <c r="AL336" s="15">
        <f t="shared" si="89"/>
        <v>0.42618748366046333</v>
      </c>
      <c r="AM336" s="84">
        <f t="shared" si="88"/>
        <v>1.4955100613978312E-2</v>
      </c>
    </row>
    <row r="337" spans="2:39" x14ac:dyDescent="0.25">
      <c r="B337" s="16" t="s">
        <v>354</v>
      </c>
      <c r="C337" s="8">
        <v>404.22</v>
      </c>
      <c r="D337" s="14">
        <v>252.22</v>
      </c>
      <c r="E337" s="8">
        <v>111.14</v>
      </c>
      <c r="F337" s="15">
        <f t="shared" si="79"/>
        <v>275.62116754705181</v>
      </c>
      <c r="G337" s="8">
        <v>0.91</v>
      </c>
      <c r="H337" s="8">
        <v>444.98</v>
      </c>
      <c r="I337" s="75">
        <f>'Datos y Cálculos'!R337</f>
        <v>51.14</v>
      </c>
      <c r="J337" s="47">
        <f>'Datos y Cálculos'!S337</f>
        <v>257.35234213039524</v>
      </c>
      <c r="K337" s="6">
        <f>'Datos y Cálculos'!T337</f>
        <v>0.98005713844331444</v>
      </c>
      <c r="L337" s="73">
        <f t="shared" si="90"/>
        <v>345.93468538619419</v>
      </c>
      <c r="M337" s="75">
        <f t="shared" si="91"/>
        <v>323.00531305557473</v>
      </c>
      <c r="O337" s="15">
        <f t="shared" si="80"/>
        <v>347.87215693981705</v>
      </c>
      <c r="P337" s="47">
        <f t="shared" si="81"/>
        <v>323.00531305557473</v>
      </c>
      <c r="Q337" s="106">
        <f t="shared" si="82"/>
        <v>7.1482708196575651E-2</v>
      </c>
      <c r="S337" s="6">
        <f t="shared" si="77"/>
        <v>0.24025980508179198</v>
      </c>
      <c r="T337" s="73">
        <f t="shared" si="77"/>
        <v>0.22308538354376414</v>
      </c>
      <c r="U337" s="110">
        <f t="shared" si="83"/>
        <v>7.1482708196575429E-2</v>
      </c>
      <c r="Y337" s="115">
        <f t="shared" si="84"/>
        <v>5.8878036824196588E-2</v>
      </c>
      <c r="Z337" s="157">
        <f t="shared" si="85"/>
        <v>8.1166693789868957E-3</v>
      </c>
      <c r="AA337" s="158"/>
      <c r="AE337" s="117">
        <f t="shared" si="87"/>
        <v>0.43749391674135207</v>
      </c>
      <c r="AF337" s="85">
        <f>IF(J337&gt;0,J337/630,Tabla13[[#This Row],[Cargabilidad Antes]]-0.02)</f>
        <v>0.40849578115935753</v>
      </c>
      <c r="AG337" s="119">
        <f t="shared" si="86"/>
        <v>2.8998135581994544E-2</v>
      </c>
      <c r="AJ337" s="15">
        <f t="shared" si="78"/>
        <v>28.232239251441257</v>
      </c>
      <c r="AK337" s="47">
        <f t="shared" si="78"/>
        <v>27.786656844608167</v>
      </c>
      <c r="AL337" s="15">
        <f t="shared" si="89"/>
        <v>0.44558240683308981</v>
      </c>
      <c r="AM337" s="84">
        <f t="shared" si="88"/>
        <v>1.5782751161346309E-2</v>
      </c>
    </row>
    <row r="338" spans="2:39" x14ac:dyDescent="0.25">
      <c r="B338" s="16" t="s">
        <v>355</v>
      </c>
      <c r="C338" s="8">
        <v>378.78</v>
      </c>
      <c r="D338" s="14">
        <v>227.96</v>
      </c>
      <c r="E338" s="8">
        <v>110.27</v>
      </c>
      <c r="F338" s="15">
        <f t="shared" si="79"/>
        <v>253.22960826096147</v>
      </c>
      <c r="G338" s="8">
        <v>0.89</v>
      </c>
      <c r="H338" s="8">
        <v>442.51</v>
      </c>
      <c r="I338" s="75">
        <f>'Datos y Cálculos'!R338</f>
        <v>50.269999999999996</v>
      </c>
      <c r="J338" s="47">
        <f>'Datos y Cálculos'!S338</f>
        <v>233.43700327925734</v>
      </c>
      <c r="K338" s="6">
        <f>'Datos y Cálculos'!T338</f>
        <v>0.97653755316287505</v>
      </c>
      <c r="L338" s="73">
        <f t="shared" si="90"/>
        <v>317.83083151358608</v>
      </c>
      <c r="M338" s="75">
        <f t="shared" si="91"/>
        <v>292.98894930891038</v>
      </c>
      <c r="O338" s="15">
        <f t="shared" si="80"/>
        <v>321.47720411447756</v>
      </c>
      <c r="P338" s="47">
        <f t="shared" si="81"/>
        <v>292.98894930891038</v>
      </c>
      <c r="Q338" s="106">
        <f t="shared" si="82"/>
        <v>8.8616718202583877E-2</v>
      </c>
      <c r="S338" s="6">
        <f t="shared" si="77"/>
        <v>0.22202998675788319</v>
      </c>
      <c r="T338" s="73">
        <f t="shared" si="77"/>
        <v>0.20235441798883644</v>
      </c>
      <c r="U338" s="110">
        <f t="shared" si="83"/>
        <v>8.8616718202583766E-2</v>
      </c>
      <c r="Y338" s="115">
        <f t="shared" si="84"/>
        <v>4.9700087230623823E-2</v>
      </c>
      <c r="Z338" s="157">
        <f t="shared" si="85"/>
        <v>8.4182263040783762E-3</v>
      </c>
      <c r="AA338" s="158"/>
      <c r="AE338" s="117">
        <f t="shared" si="87"/>
        <v>0.4019517591443833</v>
      </c>
      <c r="AF338" s="85">
        <f>IF(J338&gt;0,J338/630,Tabla13[[#This Row],[Cargabilidad Antes]]-0.02)</f>
        <v>0.37053492584009101</v>
      </c>
      <c r="AG338" s="119">
        <f t="shared" si="86"/>
        <v>3.1416833304292291E-2</v>
      </c>
      <c r="AJ338" s="15">
        <f t="shared" si="78"/>
        <v>27.760352370867025</v>
      </c>
      <c r="AK338" s="47">
        <f t="shared" si="78"/>
        <v>27.292802468406496</v>
      </c>
      <c r="AL338" s="15">
        <f t="shared" si="89"/>
        <v>0.46754990246052941</v>
      </c>
      <c r="AM338" s="84">
        <f t="shared" si="88"/>
        <v>1.6842361948949836E-2</v>
      </c>
    </row>
    <row r="339" spans="2:39" x14ac:dyDescent="0.25">
      <c r="B339" s="16" t="s">
        <v>356</v>
      </c>
      <c r="C339" s="8">
        <v>325.5</v>
      </c>
      <c r="D339" s="14">
        <v>230.48</v>
      </c>
      <c r="E339" s="8">
        <v>110.01</v>
      </c>
      <c r="F339" s="15">
        <f t="shared" si="79"/>
        <v>255.38839147463221</v>
      </c>
      <c r="G339" s="8">
        <v>0.9</v>
      </c>
      <c r="H339" s="8">
        <v>443.01</v>
      </c>
      <c r="I339" s="75">
        <f>'Datos y Cálculos'!R339</f>
        <v>50.010000000000005</v>
      </c>
      <c r="J339" s="47">
        <f>'Datos y Cálculos'!S339</f>
        <v>235.84323288998561</v>
      </c>
      <c r="K339" s="6">
        <f>'Datos y Cálculos'!T339</f>
        <v>0.9772593310214357</v>
      </c>
      <c r="L339" s="73">
        <f t="shared" si="90"/>
        <v>320.54034036040099</v>
      </c>
      <c r="M339" s="75">
        <f t="shared" si="91"/>
        <v>296.00903042518433</v>
      </c>
      <c r="O339" s="15">
        <f t="shared" si="80"/>
        <v>321.41954116624379</v>
      </c>
      <c r="P339" s="47">
        <f t="shared" si="81"/>
        <v>296.00903042518433</v>
      </c>
      <c r="Q339" s="106">
        <f t="shared" si="82"/>
        <v>7.9057143348719716E-2</v>
      </c>
      <c r="S339" s="6">
        <f t="shared" si="77"/>
        <v>0.22199016152776144</v>
      </c>
      <c r="T339" s="73">
        <f t="shared" si="77"/>
        <v>0.20444025350585573</v>
      </c>
      <c r="U339" s="110">
        <f t="shared" si="83"/>
        <v>7.9057143348719827E-2</v>
      </c>
      <c r="Y339" s="115">
        <f t="shared" si="84"/>
        <v>5.0551086020793952E-2</v>
      </c>
      <c r="Z339" s="157">
        <f t="shared" si="85"/>
        <v>7.6769030070181713E-3</v>
      </c>
      <c r="AA339" s="158"/>
      <c r="AE339" s="117">
        <f t="shared" si="87"/>
        <v>0.40537839916608287</v>
      </c>
      <c r="AF339" s="85">
        <f>IF(J339&gt;0,J339/630,Tabla13[[#This Row],[Cargabilidad Antes]]-0.02)</f>
        <v>0.37435433792061207</v>
      </c>
      <c r="AG339" s="119">
        <f t="shared" si="86"/>
        <v>3.1024061245470802E-2</v>
      </c>
      <c r="AJ339" s="15">
        <f t="shared" si="78"/>
        <v>27.7593622180427</v>
      </c>
      <c r="AK339" s="47">
        <f t="shared" si="78"/>
        <v>27.340313731123338</v>
      </c>
      <c r="AL339" s="15">
        <f t="shared" si="89"/>
        <v>0.41904848691936181</v>
      </c>
      <c r="AM339" s="84">
        <f t="shared" si="88"/>
        <v>1.5095753412050383E-2</v>
      </c>
    </row>
    <row r="340" spans="2:39" x14ac:dyDescent="0.25">
      <c r="B340" s="16" t="s">
        <v>357</v>
      </c>
      <c r="C340" s="8">
        <v>254.2</v>
      </c>
      <c r="D340" s="14">
        <v>225.8</v>
      </c>
      <c r="E340" s="8">
        <v>110.57</v>
      </c>
      <c r="F340" s="15">
        <f t="shared" si="79"/>
        <v>251.4187043559011</v>
      </c>
      <c r="G340" s="8">
        <v>0.89</v>
      </c>
      <c r="H340" s="8">
        <v>445.61</v>
      </c>
      <c r="I340" s="75">
        <f>'Datos y Cálculos'!R340</f>
        <v>50.569999999999993</v>
      </c>
      <c r="J340" s="47">
        <f>'Datos y Cálculos'!S340</f>
        <v>231.39352821546242</v>
      </c>
      <c r="K340" s="6">
        <f>'Datos y Cálculos'!T340</f>
        <v>0.97582677329569045</v>
      </c>
      <c r="L340" s="73">
        <f t="shared" si="90"/>
        <v>315.55794921562273</v>
      </c>
      <c r="M340" s="75">
        <f t="shared" si="91"/>
        <v>290.42416479116196</v>
      </c>
      <c r="O340" s="15">
        <f t="shared" si="80"/>
        <v>318.43109619691626</v>
      </c>
      <c r="P340" s="47">
        <f t="shared" si="81"/>
        <v>290.42416479116196</v>
      </c>
      <c r="Q340" s="106">
        <f t="shared" si="82"/>
        <v>8.7952878158717773E-2</v>
      </c>
      <c r="S340" s="6">
        <f t="shared" si="77"/>
        <v>0.21992617568841036</v>
      </c>
      <c r="T340" s="73">
        <f t="shared" si="77"/>
        <v>0.20058303555417484</v>
      </c>
      <c r="U340" s="110">
        <f t="shared" si="83"/>
        <v>8.7952878158717773E-2</v>
      </c>
      <c r="Y340" s="115">
        <f t="shared" si="84"/>
        <v>4.8991795102079398E-2</v>
      </c>
      <c r="Z340" s="157">
        <f t="shared" si="85"/>
        <v>8.2389525114372423E-3</v>
      </c>
      <c r="AA340" s="158"/>
      <c r="AE340" s="117">
        <f t="shared" si="87"/>
        <v>0.39907730850143031</v>
      </c>
      <c r="AF340" s="85">
        <f>IF(J340&gt;0,J340/630,Tabla13[[#This Row],[Cargabilidad Antes]]-0.02)</f>
        <v>0.36729131462771814</v>
      </c>
      <c r="AG340" s="119">
        <f t="shared" si="86"/>
        <v>3.1785993873712171E-2</v>
      </c>
      <c r="AJ340" s="15">
        <f t="shared" si="78"/>
        <v>27.708289610715003</v>
      </c>
      <c r="AK340" s="47">
        <f t="shared" si="78"/>
        <v>27.252836418126176</v>
      </c>
      <c r="AL340" s="15">
        <f t="shared" si="89"/>
        <v>0.45545319258882699</v>
      </c>
      <c r="AM340" s="84">
        <f t="shared" si="88"/>
        <v>1.6437434391933681E-2</v>
      </c>
    </row>
    <row r="341" spans="2:39" x14ac:dyDescent="0.25">
      <c r="B341" s="16" t="s">
        <v>358</v>
      </c>
      <c r="C341" s="8">
        <v>331</v>
      </c>
      <c r="D341" s="14">
        <v>236.75</v>
      </c>
      <c r="E341" s="8">
        <v>112.03</v>
      </c>
      <c r="F341" s="15">
        <f t="shared" si="79"/>
        <v>261.91846708470177</v>
      </c>
      <c r="G341" s="8">
        <v>0.9</v>
      </c>
      <c r="H341" s="8">
        <v>446.09</v>
      </c>
      <c r="I341" s="75">
        <f>'Datos y Cálculos'!R341</f>
        <v>52.03</v>
      </c>
      <c r="J341" s="47">
        <f>'Datos y Cálculos'!S341</f>
        <v>242.39984199664818</v>
      </c>
      <c r="K341" s="6">
        <f>'Datos y Cálculos'!T341</f>
        <v>0.97669205577812912</v>
      </c>
      <c r="L341" s="73">
        <f t="shared" si="90"/>
        <v>328.73629886323198</v>
      </c>
      <c r="M341" s="75">
        <f t="shared" si="91"/>
        <v>304.2382913658426</v>
      </c>
      <c r="O341" s="15">
        <f t="shared" si="80"/>
        <v>330.16346915614469</v>
      </c>
      <c r="P341" s="47">
        <f t="shared" si="81"/>
        <v>304.2382913658426</v>
      </c>
      <c r="Q341" s="106">
        <f t="shared" si="82"/>
        <v>7.8522247953607627E-2</v>
      </c>
      <c r="S341" s="6">
        <f t="shared" ref="S341:T404" si="92">(SQRT(3)*(O341)*((($W$3)*($W$5))/(($W$4)*($W$6))))</f>
        <v>0.22802920314863553</v>
      </c>
      <c r="T341" s="73">
        <f t="shared" si="92"/>
        <v>0.21012383751833483</v>
      </c>
      <c r="U341" s="110">
        <f t="shared" si="83"/>
        <v>7.8522247953607516E-2</v>
      </c>
      <c r="Y341" s="115">
        <f t="shared" si="84"/>
        <v>5.3169236661625714E-2</v>
      </c>
      <c r="Z341" s="157">
        <f t="shared" si="85"/>
        <v>8.0221080980075257E-3</v>
      </c>
      <c r="AA341" s="158"/>
      <c r="AE341" s="117">
        <f t="shared" si="87"/>
        <v>0.41574359854714565</v>
      </c>
      <c r="AF341" s="85">
        <f>IF(J341&gt;0,J341/630,Tabla13[[#This Row],[Cargabilidad Antes]]-0.02)</f>
        <v>0.3847616539629336</v>
      </c>
      <c r="AG341" s="119">
        <f t="shared" si="86"/>
        <v>3.0981944584212051E-2</v>
      </c>
      <c r="AJ341" s="15">
        <f t="shared" ref="AJ341:AK404" si="93">$AO$4+($AO$5-$AO$4)*((O341/($AO$6*$AO$7))^2)</f>
        <v>27.911536227703539</v>
      </c>
      <c r="AK341" s="47">
        <f t="shared" si="93"/>
        <v>27.472247273857032</v>
      </c>
      <c r="AL341" s="15">
        <f t="shared" si="89"/>
        <v>0.43928895384650701</v>
      </c>
      <c r="AM341" s="84">
        <f t="shared" si="88"/>
        <v>1.5738616114239212E-2</v>
      </c>
    </row>
    <row r="342" spans="2:39" x14ac:dyDescent="0.25">
      <c r="B342" s="16" t="s">
        <v>359</v>
      </c>
      <c r="C342" s="8">
        <v>404.96</v>
      </c>
      <c r="D342" s="14">
        <v>249.12</v>
      </c>
      <c r="E342" s="8">
        <v>113.7</v>
      </c>
      <c r="F342" s="15">
        <f t="shared" si="79"/>
        <v>273.84021691490096</v>
      </c>
      <c r="G342" s="8">
        <v>0.9</v>
      </c>
      <c r="H342" s="8">
        <v>448.88</v>
      </c>
      <c r="I342" s="75">
        <f>'Datos y Cálculos'!R342</f>
        <v>53.7</v>
      </c>
      <c r="J342" s="47">
        <f>'Datos y Cálculos'!S342</f>
        <v>254.84203813342884</v>
      </c>
      <c r="K342" s="6">
        <f>'Datos y Cálculos'!T342</f>
        <v>0.97754672590386005</v>
      </c>
      <c r="L342" s="73">
        <f t="shared" si="90"/>
        <v>343.69939771905126</v>
      </c>
      <c r="M342" s="75">
        <f t="shared" si="91"/>
        <v>319.85460721123485</v>
      </c>
      <c r="O342" s="15">
        <f t="shared" si="80"/>
        <v>347.41424893845306</v>
      </c>
      <c r="P342" s="47">
        <f t="shared" si="81"/>
        <v>319.85460721123485</v>
      </c>
      <c r="Q342" s="106">
        <f t="shared" si="82"/>
        <v>7.9327896916803198E-2</v>
      </c>
      <c r="S342" s="6">
        <f t="shared" si="92"/>
        <v>0.23994354841980184</v>
      </c>
      <c r="T342" s="73">
        <f t="shared" si="92"/>
        <v>0.22090933134490381</v>
      </c>
      <c r="U342" s="110">
        <f t="shared" si="83"/>
        <v>7.9327896916803198E-2</v>
      </c>
      <c r="Y342" s="115">
        <f t="shared" si="84"/>
        <v>5.8119603788279774E-2</v>
      </c>
      <c r="Z342" s="157">
        <f t="shared" si="85"/>
        <v>8.8552701365273885E-3</v>
      </c>
      <c r="AA342" s="158"/>
      <c r="AE342" s="117">
        <f t="shared" si="87"/>
        <v>0.43466701097603327</v>
      </c>
      <c r="AF342" s="85">
        <f>IF(J342&gt;0,J342/630,Tabla13[[#This Row],[Cargabilidad Antes]]-0.02)</f>
        <v>0.40451117164036327</v>
      </c>
      <c r="AG342" s="119">
        <f t="shared" si="86"/>
        <v>3.0155839335670009E-2</v>
      </c>
      <c r="AJ342" s="15">
        <f t="shared" si="93"/>
        <v>28.223735586684548</v>
      </c>
      <c r="AK342" s="47">
        <f t="shared" si="93"/>
        <v>27.732557952837965</v>
      </c>
      <c r="AL342" s="15">
        <f t="shared" si="89"/>
        <v>0.49117763384658275</v>
      </c>
      <c r="AM342" s="84">
        <f t="shared" si="88"/>
        <v>1.7402998704335593E-2</v>
      </c>
    </row>
    <row r="343" spans="2:39" x14ac:dyDescent="0.25">
      <c r="B343" s="16" t="s">
        <v>360</v>
      </c>
      <c r="C343" s="8">
        <v>349</v>
      </c>
      <c r="D343" s="14">
        <v>266.64999999999998</v>
      </c>
      <c r="E343" s="8">
        <v>116.67</v>
      </c>
      <c r="F343" s="15">
        <f t="shared" si="79"/>
        <v>291.05688687952392</v>
      </c>
      <c r="G343" s="8">
        <v>0.91</v>
      </c>
      <c r="H343" s="8">
        <v>448.36</v>
      </c>
      <c r="I343" s="75">
        <f>'Datos y Cálculos'!R343</f>
        <v>56.67</v>
      </c>
      <c r="J343" s="47">
        <f>'Datos y Cálculos'!S343</f>
        <v>272.60541337251539</v>
      </c>
      <c r="K343" s="6">
        <f>'Datos y Cálculos'!T343</f>
        <v>0.97815372299897307</v>
      </c>
      <c r="L343" s="73">
        <f t="shared" si="90"/>
        <v>365.30819997692959</v>
      </c>
      <c r="M343" s="75">
        <f t="shared" si="91"/>
        <v>342.1495843329804</v>
      </c>
      <c r="O343" s="15">
        <f t="shared" si="80"/>
        <v>367.77460410753395</v>
      </c>
      <c r="P343" s="47">
        <f t="shared" si="81"/>
        <v>342.1495843329804</v>
      </c>
      <c r="Q343" s="106">
        <f t="shared" si="82"/>
        <v>6.967588160889171E-2</v>
      </c>
      <c r="S343" s="6">
        <f t="shared" si="92"/>
        <v>0.25400553891467703</v>
      </c>
      <c r="T343" s="73">
        <f t="shared" si="92"/>
        <v>0.23630747905725527</v>
      </c>
      <c r="U343" s="110">
        <f t="shared" si="83"/>
        <v>6.967588160889171E-2</v>
      </c>
      <c r="Y343" s="115">
        <f t="shared" si="84"/>
        <v>6.565743983742911E-2</v>
      </c>
      <c r="Z343" s="157">
        <f t="shared" si="85"/>
        <v>8.8307309667414909E-3</v>
      </c>
      <c r="AA343" s="158"/>
      <c r="AE343" s="117">
        <f t="shared" si="87"/>
        <v>0.46199505853892686</v>
      </c>
      <c r="AF343" s="85">
        <f>IF(J343&gt;0,J343/630,Tabla13[[#This Row],[Cargabilidad Antes]]-0.02)</f>
        <v>0.432707005353199</v>
      </c>
      <c r="AG343" s="119">
        <f t="shared" si="86"/>
        <v>2.9288053185727858E-2</v>
      </c>
      <c r="AJ343" s="15">
        <f t="shared" si="93"/>
        <v>28.612664514595441</v>
      </c>
      <c r="AK343" s="47">
        <f t="shared" si="93"/>
        <v>28.126771849872629</v>
      </c>
      <c r="AL343" s="15">
        <f t="shared" si="89"/>
        <v>0.48589266472281167</v>
      </c>
      <c r="AM343" s="84">
        <f t="shared" si="88"/>
        <v>1.6981734241316659E-2</v>
      </c>
    </row>
    <row r="344" spans="2:39" x14ac:dyDescent="0.25">
      <c r="B344" s="16" t="s">
        <v>361</v>
      </c>
      <c r="C344" s="8">
        <v>446.48</v>
      </c>
      <c r="D344" s="14">
        <v>265.19</v>
      </c>
      <c r="E344" s="8">
        <v>120.27</v>
      </c>
      <c r="F344" s="15">
        <f t="shared" si="79"/>
        <v>291.18827071157932</v>
      </c>
      <c r="G344" s="8">
        <v>0.9</v>
      </c>
      <c r="H344" s="8">
        <v>448.98</v>
      </c>
      <c r="I344" s="75">
        <f>'Datos y Cálculos'!R344</f>
        <v>60.269999999999996</v>
      </c>
      <c r="J344" s="47">
        <f>'Datos y Cálculos'!S344</f>
        <v>271.95258594100551</v>
      </c>
      <c r="K344" s="6">
        <f>'Datos y Cálculos'!T344</f>
        <v>0.97513321699955258</v>
      </c>
      <c r="L344" s="73">
        <f t="shared" si="90"/>
        <v>365.47310104389555</v>
      </c>
      <c r="M344" s="75">
        <f t="shared" si="91"/>
        <v>341.33021456490081</v>
      </c>
      <c r="O344" s="15">
        <f t="shared" si="80"/>
        <v>369.82492243091025</v>
      </c>
      <c r="P344" s="47">
        <f t="shared" si="81"/>
        <v>341.33021456490081</v>
      </c>
      <c r="Q344" s="106">
        <f t="shared" si="82"/>
        <v>7.7049182296070717E-2</v>
      </c>
      <c r="S344" s="6">
        <f t="shared" si="92"/>
        <v>0.25542160246245682</v>
      </c>
      <c r="T344" s="73">
        <f t="shared" si="92"/>
        <v>0.2357415768519725</v>
      </c>
      <c r="U344" s="110">
        <f t="shared" si="83"/>
        <v>7.7049182296070606E-2</v>
      </c>
      <c r="Y344" s="115">
        <f t="shared" si="84"/>
        <v>6.5716729092627602E-2</v>
      </c>
      <c r="Z344" s="157">
        <f t="shared" si="85"/>
        <v>9.7367080904238977E-3</v>
      </c>
      <c r="AA344" s="158"/>
      <c r="AE344" s="117">
        <f t="shared" si="87"/>
        <v>0.46220360430409418</v>
      </c>
      <c r="AF344" s="85">
        <f>IF(J344&gt;0,J344/630,Tabla13[[#This Row],[Cargabilidad Antes]]-0.02)</f>
        <v>0.43167077133492937</v>
      </c>
      <c r="AG344" s="119">
        <f t="shared" si="86"/>
        <v>3.0532832969164814E-2</v>
      </c>
      <c r="AJ344" s="15">
        <f t="shared" si="93"/>
        <v>28.653057512046708</v>
      </c>
      <c r="AK344" s="47">
        <f t="shared" si="93"/>
        <v>28.111813979031016</v>
      </c>
      <c r="AL344" s="15">
        <f t="shared" si="89"/>
        <v>0.54124353301569172</v>
      </c>
      <c r="AM344" s="84">
        <f t="shared" si="88"/>
        <v>1.8889555950115766E-2</v>
      </c>
    </row>
    <row r="345" spans="2:39" x14ac:dyDescent="0.25">
      <c r="B345" s="16" t="s">
        <v>362</v>
      </c>
      <c r="C345" s="8">
        <v>459.86</v>
      </c>
      <c r="D345" s="14">
        <v>284.39999999999998</v>
      </c>
      <c r="E345" s="8">
        <v>119.06</v>
      </c>
      <c r="F345" s="15">
        <f t="shared" si="79"/>
        <v>308.31581795295546</v>
      </c>
      <c r="G345" s="8">
        <v>0.92</v>
      </c>
      <c r="H345" s="8">
        <v>447.28</v>
      </c>
      <c r="I345" s="75">
        <f>'Datos y Cálculos'!R345</f>
        <v>59.06</v>
      </c>
      <c r="J345" s="47">
        <f>'Datos y Cálculos'!S345</f>
        <v>290.46762917750402</v>
      </c>
      <c r="K345" s="6">
        <f>'Datos y Cálculos'!T345</f>
        <v>0.97911082486304823</v>
      </c>
      <c r="L345" s="73">
        <f t="shared" si="90"/>
        <v>386.97004454469237</v>
      </c>
      <c r="M345" s="75">
        <f t="shared" si="91"/>
        <v>364.5686171663138</v>
      </c>
      <c r="O345" s="15">
        <f t="shared" si="80"/>
        <v>387.99247768792429</v>
      </c>
      <c r="P345" s="47">
        <f t="shared" si="81"/>
        <v>364.56861716631386</v>
      </c>
      <c r="Q345" s="106">
        <f t="shared" si="82"/>
        <v>6.0371944995415761E-2</v>
      </c>
      <c r="S345" s="6">
        <f t="shared" si="92"/>
        <v>0.26796912372216497</v>
      </c>
      <c r="T345" s="73">
        <f t="shared" si="92"/>
        <v>0.25179130652434067</v>
      </c>
      <c r="U345" s="110">
        <f t="shared" si="83"/>
        <v>6.0371944995415761E-2</v>
      </c>
      <c r="Y345" s="115">
        <f t="shared" si="84"/>
        <v>7.3674941164461244E-2</v>
      </c>
      <c r="Z345" s="157">
        <f t="shared" si="85"/>
        <v>8.6272706473539563E-3</v>
      </c>
      <c r="AA345" s="158"/>
      <c r="AE345" s="117">
        <f t="shared" si="87"/>
        <v>0.48939018722691341</v>
      </c>
      <c r="AF345" s="85">
        <f>IF(J345&gt;0,J345/630,Tabla13[[#This Row],[Cargabilidad Antes]]-0.02)</f>
        <v>0.46105972885318097</v>
      </c>
      <c r="AG345" s="119">
        <f t="shared" si="86"/>
        <v>2.8330458373732437E-2</v>
      </c>
      <c r="AJ345" s="15">
        <f t="shared" si="93"/>
        <v>29.020784261282436</v>
      </c>
      <c r="AK345" s="47">
        <f t="shared" si="93"/>
        <v>28.549953969619612</v>
      </c>
      <c r="AL345" s="15">
        <f t="shared" si="89"/>
        <v>0.47083029166282486</v>
      </c>
      <c r="AM345" s="84">
        <f t="shared" si="88"/>
        <v>1.6223899651498175E-2</v>
      </c>
    </row>
    <row r="346" spans="2:39" x14ac:dyDescent="0.25">
      <c r="B346" s="16" t="s">
        <v>363</v>
      </c>
      <c r="C346" s="8">
        <v>480.02</v>
      </c>
      <c r="D346" s="14">
        <v>277.60000000000002</v>
      </c>
      <c r="E346" s="8">
        <v>115.08</v>
      </c>
      <c r="F346" s="15">
        <f t="shared" si="79"/>
        <v>300.50818025471455</v>
      </c>
      <c r="G346" s="8">
        <v>0.92</v>
      </c>
      <c r="H346" s="8">
        <v>447.28</v>
      </c>
      <c r="I346" s="75">
        <f>'Datos y Cálculos'!R346</f>
        <v>55.08</v>
      </c>
      <c r="J346" s="47">
        <f>'Datos y Cálculos'!S346</f>
        <v>283.01160117564086</v>
      </c>
      <c r="K346" s="6">
        <f>'Datos y Cálculos'!T346</f>
        <v>0.9808785182191796</v>
      </c>
      <c r="L346" s="73">
        <f t="shared" si="90"/>
        <v>377.1706060081392</v>
      </c>
      <c r="M346" s="75">
        <f t="shared" si="91"/>
        <v>355.21048722292016</v>
      </c>
      <c r="O346" s="15">
        <f t="shared" si="80"/>
        <v>378.71558300340291</v>
      </c>
      <c r="P346" s="47">
        <f t="shared" si="81"/>
        <v>355.21048722292016</v>
      </c>
      <c r="Q346" s="106">
        <f t="shared" si="82"/>
        <v>6.2065298697443705E-2</v>
      </c>
      <c r="S346" s="6">
        <f t="shared" si="92"/>
        <v>0.2615619857428727</v>
      </c>
      <c r="T346" s="73">
        <f t="shared" si="92"/>
        <v>0.2453280629698448</v>
      </c>
      <c r="U346" s="110">
        <f t="shared" si="83"/>
        <v>6.2065298697443705E-2</v>
      </c>
      <c r="Y346" s="115">
        <f t="shared" si="84"/>
        <v>6.9990771689981107E-2</v>
      </c>
      <c r="Z346" s="157">
        <f t="shared" si="85"/>
        <v>8.4183847592233935E-3</v>
      </c>
      <c r="AA346" s="158"/>
      <c r="AE346" s="117">
        <f t="shared" si="87"/>
        <v>0.4769971115154199</v>
      </c>
      <c r="AF346" s="85">
        <f>IF(J346&gt;0,J346/630,Tabla13[[#This Row],[Cargabilidad Antes]]-0.02)</f>
        <v>0.44922476377085852</v>
      </c>
      <c r="AG346" s="119">
        <f t="shared" si="86"/>
        <v>2.7772347744561388E-2</v>
      </c>
      <c r="AJ346" s="15">
        <f t="shared" si="93"/>
        <v>28.830809102820709</v>
      </c>
      <c r="AK346" s="47">
        <f t="shared" si="93"/>
        <v>28.370045145116034</v>
      </c>
      <c r="AL346" s="15">
        <f t="shared" si="89"/>
        <v>0.46076395770467471</v>
      </c>
      <c r="AM346" s="84">
        <f t="shared" si="88"/>
        <v>1.5981651991153978E-2</v>
      </c>
    </row>
    <row r="347" spans="2:39" x14ac:dyDescent="0.25">
      <c r="B347" s="16" t="s">
        <v>364</v>
      </c>
      <c r="C347" s="8">
        <v>286.27999999999997</v>
      </c>
      <c r="D347" s="14">
        <v>281.37</v>
      </c>
      <c r="E347" s="8">
        <v>119.9</v>
      </c>
      <c r="F347" s="15">
        <f t="shared" si="79"/>
        <v>305.85141310773764</v>
      </c>
      <c r="G347" s="8">
        <v>0.92</v>
      </c>
      <c r="H347" s="8">
        <v>446.57</v>
      </c>
      <c r="I347" s="75">
        <f>'Datos y Cálculos'!R347</f>
        <v>59.900000000000006</v>
      </c>
      <c r="J347" s="47">
        <f>'Datos y Cálculos'!S347</f>
        <v>287.67531506891584</v>
      </c>
      <c r="K347" s="6">
        <f>'Datos y Cálculos'!T347</f>
        <v>0.97808183483728761</v>
      </c>
      <c r="L347" s="73">
        <f t="shared" si="90"/>
        <v>383.87694715169516</v>
      </c>
      <c r="M347" s="75">
        <f t="shared" si="91"/>
        <v>361.06395781358475</v>
      </c>
      <c r="O347" s="15">
        <f t="shared" si="80"/>
        <v>383.85880255643906</v>
      </c>
      <c r="P347" s="47">
        <f t="shared" si="81"/>
        <v>361.06395781358469</v>
      </c>
      <c r="Q347" s="106">
        <f t="shared" si="82"/>
        <v>5.9383410230648082E-2</v>
      </c>
      <c r="S347" s="6">
        <f t="shared" si="92"/>
        <v>0.26511417841668622</v>
      </c>
      <c r="T347" s="73">
        <f t="shared" si="92"/>
        <v>0.24937079440180696</v>
      </c>
      <c r="U347" s="110">
        <f t="shared" si="83"/>
        <v>5.9383410230647971E-2</v>
      </c>
      <c r="Y347" s="115">
        <f t="shared" si="84"/>
        <v>7.2501863192816637E-2</v>
      </c>
      <c r="Z347" s="157">
        <f t="shared" si="85"/>
        <v>8.3551459663172289E-3</v>
      </c>
      <c r="AA347" s="158"/>
      <c r="AE347" s="117">
        <f t="shared" si="87"/>
        <v>0.48547843350434544</v>
      </c>
      <c r="AF347" s="85">
        <f>IF(J347&gt;0,J347/630,Tabla13[[#This Row],[Cargabilidad Antes]]-0.02)</f>
        <v>0.45662748423637434</v>
      </c>
      <c r="AG347" s="119">
        <f t="shared" si="86"/>
        <v>2.8850949267971104E-2</v>
      </c>
      <c r="AJ347" s="15">
        <f t="shared" si="93"/>
        <v>28.935565713142715</v>
      </c>
      <c r="AK347" s="47">
        <f t="shared" si="93"/>
        <v>28.482029423931891</v>
      </c>
      <c r="AL347" s="15">
        <f t="shared" si="89"/>
        <v>0.4535362892108239</v>
      </c>
      <c r="AM347" s="84">
        <f t="shared" si="88"/>
        <v>1.5674008025522213E-2</v>
      </c>
    </row>
    <row r="348" spans="2:39" x14ac:dyDescent="0.25">
      <c r="B348" s="16" t="s">
        <v>365</v>
      </c>
      <c r="C348" s="8">
        <v>389.18</v>
      </c>
      <c r="D348" s="14">
        <v>262.97000000000003</v>
      </c>
      <c r="E348" s="8">
        <v>122.36</v>
      </c>
      <c r="F348" s="15">
        <f t="shared" si="79"/>
        <v>290.04342864474626</v>
      </c>
      <c r="G348" s="8">
        <v>0.9</v>
      </c>
      <c r="H348" s="8">
        <v>447.75</v>
      </c>
      <c r="I348" s="75">
        <f>'Datos y Cálculos'!R348</f>
        <v>62.36</v>
      </c>
      <c r="J348" s="47">
        <f>'Datos y Cálculos'!S348</f>
        <v>270.26281745737799</v>
      </c>
      <c r="K348" s="6">
        <f>'Datos y Cálculos'!T348</f>
        <v>0.97301583130824842</v>
      </c>
      <c r="L348" s="73">
        <f t="shared" si="90"/>
        <v>364.0361991407093</v>
      </c>
      <c r="M348" s="75">
        <f t="shared" si="91"/>
        <v>339.20937045861712</v>
      </c>
      <c r="O348" s="15">
        <f t="shared" si="80"/>
        <v>366.72898620482101</v>
      </c>
      <c r="P348" s="47">
        <f t="shared" si="81"/>
        <v>339.20937045861712</v>
      </c>
      <c r="Q348" s="106">
        <f t="shared" si="82"/>
        <v>7.5040743386545317E-2</v>
      </c>
      <c r="S348" s="6">
        <f t="shared" si="92"/>
        <v>0.25328337719956368</v>
      </c>
      <c r="T348" s="73">
        <f t="shared" si="92"/>
        <v>0.23427680428705361</v>
      </c>
      <c r="U348" s="110">
        <f t="shared" si="83"/>
        <v>7.5040743386545539E-2</v>
      </c>
      <c r="Y348" s="115">
        <f t="shared" si="84"/>
        <v>6.5200998308128547E-2</v>
      </c>
      <c r="Z348" s="157">
        <f t="shared" si="85"/>
        <v>9.4183085650337093E-3</v>
      </c>
      <c r="AA348" s="158"/>
      <c r="AE348" s="117">
        <f t="shared" si="87"/>
        <v>0.46038639467420039</v>
      </c>
      <c r="AF348" s="85">
        <f>IF(J348&gt;0,J348/630,Tabla13[[#This Row],[Cargabilidad Antes]]-0.02)</f>
        <v>0.42898859913869525</v>
      </c>
      <c r="AG348" s="119">
        <f t="shared" si="86"/>
        <v>3.1397795535505146E-2</v>
      </c>
      <c r="AJ348" s="15">
        <f t="shared" si="93"/>
        <v>28.592151424220507</v>
      </c>
      <c r="AK348" s="47">
        <f t="shared" si="93"/>
        <v>28.073263808945814</v>
      </c>
      <c r="AL348" s="15">
        <f t="shared" si="89"/>
        <v>0.51888761527469285</v>
      </c>
      <c r="AM348" s="84">
        <f t="shared" si="88"/>
        <v>1.8147903862706261E-2</v>
      </c>
    </row>
    <row r="349" spans="2:39" x14ac:dyDescent="0.25">
      <c r="B349" s="16" t="s">
        <v>366</v>
      </c>
      <c r="C349" s="8">
        <v>338.32</v>
      </c>
      <c r="D349" s="14">
        <v>254.57</v>
      </c>
      <c r="E349" s="8">
        <v>121.18</v>
      </c>
      <c r="F349" s="15">
        <f t="shared" si="79"/>
        <v>281.94055632349171</v>
      </c>
      <c r="G349" s="8">
        <v>0.9</v>
      </c>
      <c r="H349" s="8">
        <v>447.39</v>
      </c>
      <c r="I349" s="75">
        <f>'Datos y Cálculos'!R349</f>
        <v>61.180000000000007</v>
      </c>
      <c r="J349" s="47">
        <f>'Datos y Cálculos'!S349</f>
        <v>261.81840519719003</v>
      </c>
      <c r="K349" s="6">
        <f>'Datos y Cálculos'!T349</f>
        <v>0.97231514265877961</v>
      </c>
      <c r="L349" s="73">
        <f t="shared" si="90"/>
        <v>353.86620888878434</v>
      </c>
      <c r="M349" s="75">
        <f t="shared" si="91"/>
        <v>328.61071025955692</v>
      </c>
      <c r="O349" s="15">
        <f t="shared" si="80"/>
        <v>355.0146329169155</v>
      </c>
      <c r="P349" s="47">
        <f t="shared" si="81"/>
        <v>328.61071025955698</v>
      </c>
      <c r="Q349" s="106">
        <f t="shared" si="82"/>
        <v>7.4374181256742333E-2</v>
      </c>
      <c r="S349" s="6">
        <f t="shared" si="92"/>
        <v>0.24519279512375139</v>
      </c>
      <c r="T349" s="73">
        <f t="shared" si="92"/>
        <v>0.22695678173637027</v>
      </c>
      <c r="U349" s="110">
        <f t="shared" si="83"/>
        <v>7.4374181256742111E-2</v>
      </c>
      <c r="Y349" s="115">
        <f t="shared" si="84"/>
        <v>6.1608876546313807E-2</v>
      </c>
      <c r="Z349" s="157">
        <f t="shared" si="85"/>
        <v>8.8234288413796616E-3</v>
      </c>
      <c r="AA349" s="158"/>
      <c r="AE349" s="117">
        <f t="shared" si="87"/>
        <v>0.44752469257697097</v>
      </c>
      <c r="AF349" s="85">
        <f>IF(J349&gt;0,J349/630,Tabla13[[#This Row],[Cargabilidad Antes]]-0.02)</f>
        <v>0.41558477015426987</v>
      </c>
      <c r="AG349" s="119">
        <f t="shared" si="86"/>
        <v>3.1939922422701106E-2</v>
      </c>
      <c r="AJ349" s="15">
        <f t="shared" si="93"/>
        <v>28.36632985003024</v>
      </c>
      <c r="AK349" s="47">
        <f t="shared" si="93"/>
        <v>27.884214714137034</v>
      </c>
      <c r="AL349" s="15">
        <f t="shared" si="89"/>
        <v>0.48211513589320631</v>
      </c>
      <c r="AM349" s="84">
        <f t="shared" si="88"/>
        <v>1.6996035033157164E-2</v>
      </c>
    </row>
    <row r="350" spans="2:39" x14ac:dyDescent="0.25">
      <c r="B350" s="16" t="s">
        <v>367</v>
      </c>
      <c r="C350" s="8">
        <v>395.34</v>
      </c>
      <c r="D350" s="14">
        <v>275.41000000000003</v>
      </c>
      <c r="E350" s="8">
        <v>122.76</v>
      </c>
      <c r="F350" s="15">
        <f t="shared" si="79"/>
        <v>301.53057175019586</v>
      </c>
      <c r="G350" s="8">
        <v>0.91</v>
      </c>
      <c r="H350" s="8">
        <v>446.6</v>
      </c>
      <c r="I350" s="75">
        <f>'Datos y Cálculos'!R350</f>
        <v>62.760000000000005</v>
      </c>
      <c r="J350" s="47">
        <f>'Datos y Cálculos'!S350</f>
        <v>282.47032711419445</v>
      </c>
      <c r="K350" s="6">
        <f>'Datos y Cálculos'!T350</f>
        <v>0.97500506624421424</v>
      </c>
      <c r="L350" s="73">
        <f t="shared" si="90"/>
        <v>378.45381906277686</v>
      </c>
      <c r="M350" s="75">
        <f t="shared" si="91"/>
        <v>354.53112912491702</v>
      </c>
      <c r="O350" s="15">
        <f t="shared" si="80"/>
        <v>379.85675498689648</v>
      </c>
      <c r="P350" s="47">
        <f t="shared" si="81"/>
        <v>354.53112912491702</v>
      </c>
      <c r="Q350" s="106">
        <f t="shared" si="82"/>
        <v>6.667151637951807E-2</v>
      </c>
      <c r="S350" s="6">
        <f t="shared" si="92"/>
        <v>0.26235014240574239</v>
      </c>
      <c r="T350" s="73">
        <f t="shared" si="92"/>
        <v>0.24485886058916906</v>
      </c>
      <c r="U350" s="110">
        <f t="shared" si="83"/>
        <v>6.6671516379517959E-2</v>
      </c>
      <c r="Y350" s="115">
        <f t="shared" si="84"/>
        <v>7.046782823629491E-2</v>
      </c>
      <c r="Z350" s="157">
        <f t="shared" si="85"/>
        <v>9.0831580130985232E-3</v>
      </c>
      <c r="AA350" s="158"/>
      <c r="AE350" s="117">
        <f t="shared" si="87"/>
        <v>0.47861995515904104</v>
      </c>
      <c r="AF350" s="85">
        <f>IF(J350&gt;0,J350/630,Tabla13[[#This Row],[Cargabilidad Antes]]-0.02)</f>
        <v>0.44836559859395941</v>
      </c>
      <c r="AG350" s="119">
        <f t="shared" si="86"/>
        <v>3.025435656508163E-2</v>
      </c>
      <c r="AJ350" s="15">
        <f t="shared" si="93"/>
        <v>28.853930403557026</v>
      </c>
      <c r="AK350" s="47">
        <f t="shared" si="93"/>
        <v>28.357166707227261</v>
      </c>
      <c r="AL350" s="15">
        <f t="shared" si="89"/>
        <v>0.49676369632976503</v>
      </c>
      <c r="AM350" s="84">
        <f t="shared" si="88"/>
        <v>1.7216500122580358E-2</v>
      </c>
    </row>
    <row r="351" spans="2:39" x14ac:dyDescent="0.25">
      <c r="B351" s="16" t="s">
        <v>368</v>
      </c>
      <c r="C351" s="8">
        <v>436.22</v>
      </c>
      <c r="D351" s="14">
        <v>270.14999999999998</v>
      </c>
      <c r="E351" s="8">
        <v>118.14</v>
      </c>
      <c r="F351" s="15">
        <f t="shared" si="79"/>
        <v>294.85264472274963</v>
      </c>
      <c r="G351" s="8">
        <v>0.91</v>
      </c>
      <c r="H351" s="8">
        <v>445.22</v>
      </c>
      <c r="I351" s="75">
        <f>'Datos y Cálculos'!R351</f>
        <v>58.14</v>
      </c>
      <c r="J351" s="47">
        <f>'Datos y Cálculos'!S351</f>
        <v>276.33545212295871</v>
      </c>
      <c r="K351" s="6">
        <f>'Datos y Cálculos'!T351</f>
        <v>0.97761614705808197</v>
      </c>
      <c r="L351" s="73">
        <f t="shared" si="90"/>
        <v>370.07229087381</v>
      </c>
      <c r="M351" s="75">
        <f t="shared" si="91"/>
        <v>346.83119058658082</v>
      </c>
      <c r="O351" s="15">
        <f t="shared" si="80"/>
        <v>372.60194749540705</v>
      </c>
      <c r="P351" s="47">
        <f t="shared" si="81"/>
        <v>346.83119058658076</v>
      </c>
      <c r="Q351" s="106">
        <f t="shared" si="82"/>
        <v>6.9164310820313046E-2</v>
      </c>
      <c r="S351" s="6">
        <f t="shared" si="92"/>
        <v>0.25733956998987434</v>
      </c>
      <c r="T351" s="73">
        <f t="shared" si="92"/>
        <v>0.23954085598472899</v>
      </c>
      <c r="U351" s="110">
        <f t="shared" si="83"/>
        <v>6.9164310820312935E-2</v>
      </c>
      <c r="Y351" s="115">
        <f t="shared" si="84"/>
        <v>6.7381122232514176E-2</v>
      </c>
      <c r="Z351" s="157">
        <f t="shared" si="85"/>
        <v>8.998406561164074E-3</v>
      </c>
      <c r="AA351" s="158"/>
      <c r="AE351" s="117">
        <f t="shared" si="87"/>
        <v>0.46802007098849147</v>
      </c>
      <c r="AF351" s="85">
        <f>IF(J351&gt;0,J351/630,Tabla13[[#This Row],[Cargabilidad Antes]]-0.02)</f>
        <v>0.43862770178247412</v>
      </c>
      <c r="AG351" s="119">
        <f t="shared" si="86"/>
        <v>2.9392369206017344E-2</v>
      </c>
      <c r="AJ351" s="15">
        <f t="shared" si="93"/>
        <v>28.708125301211808</v>
      </c>
      <c r="AK351" s="47">
        <f t="shared" si="93"/>
        <v>28.21292400544084</v>
      </c>
      <c r="AL351" s="15">
        <f t="shared" si="89"/>
        <v>0.49520129577096839</v>
      </c>
      <c r="AM351" s="84">
        <f t="shared" si="88"/>
        <v>1.7249517012177251E-2</v>
      </c>
    </row>
    <row r="352" spans="2:39" x14ac:dyDescent="0.25">
      <c r="B352" s="16" t="s">
        <v>369</v>
      </c>
      <c r="C352" s="8">
        <v>384.88</v>
      </c>
      <c r="D352" s="14">
        <v>258.05</v>
      </c>
      <c r="E352" s="8">
        <v>109.69</v>
      </c>
      <c r="F352" s="15">
        <f t="shared" si="79"/>
        <v>280.39561087862984</v>
      </c>
      <c r="G352" s="8">
        <v>0.92</v>
      </c>
      <c r="H352" s="8">
        <v>446.24</v>
      </c>
      <c r="I352" s="75">
        <f>'Datos y Cálculos'!R352</f>
        <v>49.69</v>
      </c>
      <c r="J352" s="47">
        <f>'Datos y Cálculos'!S352</f>
        <v>262.79059838586312</v>
      </c>
      <c r="K352" s="6">
        <f>'Datos y Cálculos'!T352</f>
        <v>0.98196054799912458</v>
      </c>
      <c r="L352" s="73">
        <f t="shared" si="90"/>
        <v>351.92713352253588</v>
      </c>
      <c r="M352" s="75">
        <f t="shared" si="91"/>
        <v>329.83091895343676</v>
      </c>
      <c r="O352" s="15">
        <f t="shared" si="80"/>
        <v>352.04451078540393</v>
      </c>
      <c r="P352" s="47">
        <f t="shared" si="81"/>
        <v>329.83091895343676</v>
      </c>
      <c r="Q352" s="106">
        <f t="shared" si="82"/>
        <v>6.3098816062801544E-2</v>
      </c>
      <c r="S352" s="6">
        <f t="shared" si="92"/>
        <v>0.24314146405240747</v>
      </c>
      <c r="T352" s="73">
        <f t="shared" si="92"/>
        <v>0.22779952553492433</v>
      </c>
      <c r="U352" s="110">
        <f t="shared" si="83"/>
        <v>6.3098816062801544E-2</v>
      </c>
      <c r="Y352" s="115">
        <f t="shared" si="84"/>
        <v>6.0935531996219282E-2</v>
      </c>
      <c r="Z352" s="157">
        <f t="shared" si="85"/>
        <v>7.4473074311529105E-3</v>
      </c>
      <c r="AA352" s="158"/>
      <c r="AE352" s="117">
        <f t="shared" si="87"/>
        <v>0.44507239822004735</v>
      </c>
      <c r="AF352" s="85">
        <f>IF(J352&gt;0,J352/630,Tabla13[[#This Row],[Cargabilidad Antes]]-0.02)</f>
        <v>0.41712793394581449</v>
      </c>
      <c r="AG352" s="119">
        <f t="shared" si="86"/>
        <v>2.7944464274232861E-2</v>
      </c>
      <c r="AJ352" s="15">
        <f t="shared" si="93"/>
        <v>28.310238717257864</v>
      </c>
      <c r="AK352" s="47">
        <f t="shared" si="93"/>
        <v>27.905674014360805</v>
      </c>
      <c r="AL352" s="15">
        <f t="shared" si="89"/>
        <v>0.40456470289705848</v>
      </c>
      <c r="AM352" s="84">
        <f t="shared" si="88"/>
        <v>1.4290402385425227E-2</v>
      </c>
    </row>
    <row r="353" spans="2:39" x14ac:dyDescent="0.25">
      <c r="B353" s="16" t="s">
        <v>370</v>
      </c>
      <c r="C353" s="8">
        <v>313.94</v>
      </c>
      <c r="D353" s="14">
        <v>220.88</v>
      </c>
      <c r="E353" s="8">
        <v>108.97</v>
      </c>
      <c r="F353" s="15">
        <f t="shared" si="79"/>
        <v>246.29745288979339</v>
      </c>
      <c r="G353" s="8">
        <v>0.89</v>
      </c>
      <c r="H353" s="8">
        <v>445.27</v>
      </c>
      <c r="I353" s="75">
        <f>'Datos y Cálculos'!R353</f>
        <v>48.97</v>
      </c>
      <c r="J353" s="47">
        <f>'Datos y Cálculos'!S353</f>
        <v>226.24330995633881</v>
      </c>
      <c r="K353" s="6">
        <f>'Datos y Cálculos'!T353</f>
        <v>0.9762940616570106</v>
      </c>
      <c r="L353" s="73">
        <f t="shared" si="90"/>
        <v>309.13021897095956</v>
      </c>
      <c r="M353" s="75">
        <f t="shared" si="91"/>
        <v>283.96007805574817</v>
      </c>
      <c r="O353" s="15">
        <f t="shared" si="80"/>
        <v>311.49273927358217</v>
      </c>
      <c r="P353" s="47">
        <f t="shared" si="81"/>
        <v>283.96007805574817</v>
      </c>
      <c r="Q353" s="106">
        <f t="shared" si="82"/>
        <v>8.838941569566483E-2</v>
      </c>
      <c r="S353" s="6">
        <f t="shared" si="92"/>
        <v>0.21513416158572221</v>
      </c>
      <c r="T353" s="73">
        <f t="shared" si="92"/>
        <v>0.19611857874698346</v>
      </c>
      <c r="U353" s="110">
        <f t="shared" si="83"/>
        <v>8.8389415695664941E-2</v>
      </c>
      <c r="Y353" s="115">
        <f t="shared" si="84"/>
        <v>4.7016254202268432E-2</v>
      </c>
      <c r="Z353" s="157">
        <f t="shared" si="85"/>
        <v>7.944155111320593E-3</v>
      </c>
      <c r="AA353" s="158"/>
      <c r="AE353" s="117">
        <f t="shared" si="87"/>
        <v>0.39094833792030698</v>
      </c>
      <c r="AF353" s="85">
        <f>IF(J353&gt;0,J353/630,Tabla13[[#This Row],[Cargabilidad Antes]]-0.02)</f>
        <v>0.35911636501006161</v>
      </c>
      <c r="AG353" s="119">
        <f t="shared" si="86"/>
        <v>3.1831972910245365E-2</v>
      </c>
      <c r="AJ353" s="15">
        <f t="shared" si="93"/>
        <v>27.59155252724786</v>
      </c>
      <c r="AK353" s="47">
        <f t="shared" si="93"/>
        <v>27.153667893414173</v>
      </c>
      <c r="AL353" s="15">
        <f t="shared" si="89"/>
        <v>0.43788463383368637</v>
      </c>
      <c r="AM353" s="84">
        <f t="shared" si="88"/>
        <v>1.5870242654930533E-2</v>
      </c>
    </row>
    <row r="354" spans="2:39" x14ac:dyDescent="0.25">
      <c r="B354" s="16" t="s">
        <v>371</v>
      </c>
      <c r="C354" s="8">
        <v>398.3</v>
      </c>
      <c r="D354" s="14">
        <v>257.08</v>
      </c>
      <c r="E354" s="8">
        <v>114.17</v>
      </c>
      <c r="F354" s="15">
        <f t="shared" si="79"/>
        <v>281.29151302518886</v>
      </c>
      <c r="G354" s="8">
        <v>0.91</v>
      </c>
      <c r="H354" s="8">
        <v>444.1</v>
      </c>
      <c r="I354" s="75">
        <f>'Datos y Cálculos'!R354</f>
        <v>54.17</v>
      </c>
      <c r="J354" s="47">
        <f>'Datos y Cálculos'!S354</f>
        <v>262.72517066318562</v>
      </c>
      <c r="K354" s="6">
        <f>'Datos y Cálculos'!T354</f>
        <v>0.97851301933143375</v>
      </c>
      <c r="L354" s="73">
        <f t="shared" si="90"/>
        <v>353.05158862141286</v>
      </c>
      <c r="M354" s="75">
        <f t="shared" si="91"/>
        <v>329.74880001147955</v>
      </c>
      <c r="O354" s="15">
        <f t="shared" si="80"/>
        <v>354.57526804412083</v>
      </c>
      <c r="P354" s="47">
        <f t="shared" si="81"/>
        <v>329.74880001147955</v>
      </c>
      <c r="Q354" s="106">
        <f t="shared" si="82"/>
        <v>7.0017483649062795E-2</v>
      </c>
      <c r="S354" s="6">
        <f t="shared" si="92"/>
        <v>0.24488934537478027</v>
      </c>
      <c r="T354" s="73">
        <f t="shared" si="92"/>
        <v>0.22774280963917193</v>
      </c>
      <c r="U354" s="110">
        <f t="shared" si="83"/>
        <v>7.0017483649062684E-2</v>
      </c>
      <c r="Y354" s="115">
        <f t="shared" si="84"/>
        <v>6.1325548720226844E-2</v>
      </c>
      <c r="Z354" s="157">
        <f t="shared" si="85"/>
        <v>8.2870758948894591E-3</v>
      </c>
      <c r="AA354" s="158"/>
      <c r="AE354" s="117">
        <f t="shared" si="87"/>
        <v>0.44649446511934743</v>
      </c>
      <c r="AF354" s="85">
        <f>IF(J354&gt;0,J354/630,Tabla13[[#This Row],[Cargabilidad Antes]]-0.02)</f>
        <v>0.41702408041775496</v>
      </c>
      <c r="AG354" s="119">
        <f t="shared" si="86"/>
        <v>2.9470384701592467E-2</v>
      </c>
      <c r="AJ354" s="15">
        <f t="shared" si="93"/>
        <v>28.358002689865387</v>
      </c>
      <c r="AK354" s="47">
        <f t="shared" si="93"/>
        <v>27.90422732662956</v>
      </c>
      <c r="AL354" s="15">
        <f t="shared" si="89"/>
        <v>0.45377536323582746</v>
      </c>
      <c r="AM354" s="84">
        <f t="shared" si="88"/>
        <v>1.6001668671750235E-2</v>
      </c>
    </row>
    <row r="355" spans="2:39" x14ac:dyDescent="0.25">
      <c r="B355" s="16" t="s">
        <v>372</v>
      </c>
      <c r="C355" s="8">
        <v>351.2</v>
      </c>
      <c r="D355" s="14">
        <v>246.56</v>
      </c>
      <c r="E355" s="8">
        <v>118.23</v>
      </c>
      <c r="F355" s="15">
        <f t="shared" si="79"/>
        <v>273.44134014446314</v>
      </c>
      <c r="G355" s="8">
        <v>0.9</v>
      </c>
      <c r="H355" s="8">
        <v>444.7</v>
      </c>
      <c r="I355" s="75">
        <f>'Datos y Cálculos'!R355</f>
        <v>58.230000000000004</v>
      </c>
      <c r="J355" s="47">
        <f>'Datos y Cálculos'!S355</f>
        <v>253.34278458247039</v>
      </c>
      <c r="K355" s="6">
        <f>'Datos y Cálculos'!T355</f>
        <v>0.97322684917334845</v>
      </c>
      <c r="L355" s="73">
        <f t="shared" si="90"/>
        <v>343.19876378256049</v>
      </c>
      <c r="M355" s="75">
        <f t="shared" si="91"/>
        <v>317.97288016508406</v>
      </c>
      <c r="O355" s="15">
        <f t="shared" si="80"/>
        <v>343.84416031737715</v>
      </c>
      <c r="P355" s="47">
        <f t="shared" si="81"/>
        <v>317.97288016508401</v>
      </c>
      <c r="Q355" s="106">
        <f t="shared" si="82"/>
        <v>7.5241295732384361E-2</v>
      </c>
      <c r="S355" s="6">
        <f t="shared" si="92"/>
        <v>0.23747784721574483</v>
      </c>
      <c r="T355" s="73">
        <f t="shared" si="92"/>
        <v>0.21960970628349499</v>
      </c>
      <c r="U355" s="110">
        <f t="shared" si="83"/>
        <v>7.5241295732384361E-2</v>
      </c>
      <c r="Y355" s="115">
        <f t="shared" si="84"/>
        <v>5.7950412599243849E-2</v>
      </c>
      <c r="Z355" s="157">
        <f t="shared" si="85"/>
        <v>8.3924563413451114E-3</v>
      </c>
      <c r="AA355" s="158"/>
      <c r="AE355" s="117">
        <f t="shared" si="87"/>
        <v>0.43403387324517961</v>
      </c>
      <c r="AF355" s="85">
        <f>IF(J355&gt;0,J355/630,Tabla13[[#This Row],[Cargabilidad Antes]]-0.02)</f>
        <v>0.40213140409915932</v>
      </c>
      <c r="AG355" s="119">
        <f t="shared" si="86"/>
        <v>3.1902469146020296E-2</v>
      </c>
      <c r="AJ355" s="15">
        <f t="shared" si="93"/>
        <v>28.157820688684886</v>
      </c>
      <c r="AK355" s="47">
        <f t="shared" si="93"/>
        <v>27.700500868602532</v>
      </c>
      <c r="AL355" s="15">
        <f t="shared" si="89"/>
        <v>0.45731982008235406</v>
      </c>
      <c r="AM355" s="84">
        <f t="shared" si="88"/>
        <v>1.624130734897844E-2</v>
      </c>
    </row>
    <row r="356" spans="2:39" x14ac:dyDescent="0.25">
      <c r="B356" s="16" t="s">
        <v>373</v>
      </c>
      <c r="C356" s="8">
        <v>332.96</v>
      </c>
      <c r="D356" s="14">
        <v>240.53</v>
      </c>
      <c r="E356" s="8">
        <v>117.98</v>
      </c>
      <c r="F356" s="15">
        <f t="shared" si="79"/>
        <v>267.90662795085905</v>
      </c>
      <c r="G356" s="8">
        <v>0.89</v>
      </c>
      <c r="H356" s="8">
        <v>447.21</v>
      </c>
      <c r="I356" s="75">
        <f>'Datos y Cálculos'!R356</f>
        <v>57.980000000000004</v>
      </c>
      <c r="J356" s="47">
        <f>'Datos y Cálculos'!S356</f>
        <v>247.41940364490412</v>
      </c>
      <c r="K356" s="6">
        <f>'Datos y Cálculos'!T356</f>
        <v>0.97215495816653175</v>
      </c>
      <c r="L356" s="73">
        <f t="shared" si="90"/>
        <v>336.25209514155085</v>
      </c>
      <c r="M356" s="75">
        <f t="shared" si="91"/>
        <v>310.53838977635235</v>
      </c>
      <c r="O356" s="15">
        <f t="shared" si="80"/>
        <v>339.20385991250782</v>
      </c>
      <c r="P356" s="47">
        <f t="shared" si="81"/>
        <v>310.53838977635235</v>
      </c>
      <c r="Q356" s="106">
        <f t="shared" si="82"/>
        <v>8.4508089452606128E-2</v>
      </c>
      <c r="S356" s="6">
        <f t="shared" si="92"/>
        <v>0.23427299839828761</v>
      </c>
      <c r="T356" s="73">
        <f t="shared" si="92"/>
        <v>0.21447503489331488</v>
      </c>
      <c r="U356" s="110">
        <f t="shared" si="83"/>
        <v>8.4508089452606128E-2</v>
      </c>
      <c r="Y356" s="115">
        <f t="shared" si="84"/>
        <v>5.5628211971644609E-2</v>
      </c>
      <c r="Z356" s="157">
        <f t="shared" si="85"/>
        <v>9.00479243230419E-3</v>
      </c>
      <c r="AA356" s="158"/>
      <c r="AE356" s="117">
        <f t="shared" si="87"/>
        <v>0.42524861579501438</v>
      </c>
      <c r="AF356" s="85">
        <f>IF(J356&gt;0,J356/630,Tabla13[[#This Row],[Cargabilidad Antes]]-0.02)</f>
        <v>0.39272921213476847</v>
      </c>
      <c r="AG356" s="119">
        <f t="shared" si="86"/>
        <v>3.2519403660245916E-2</v>
      </c>
      <c r="AJ356" s="15">
        <f t="shared" si="93"/>
        <v>28.073163957786971</v>
      </c>
      <c r="AK356" s="47">
        <f t="shared" si="93"/>
        <v>27.57569688901949</v>
      </c>
      <c r="AL356" s="15">
        <f t="shared" si="89"/>
        <v>0.49746706876748092</v>
      </c>
      <c r="AM356" s="84">
        <f t="shared" si="88"/>
        <v>1.7720377707176604E-2</v>
      </c>
    </row>
    <row r="357" spans="2:39" x14ac:dyDescent="0.25">
      <c r="B357" s="16" t="s">
        <v>374</v>
      </c>
      <c r="C357" s="8">
        <v>256.94</v>
      </c>
      <c r="D357" s="14">
        <v>249.67</v>
      </c>
      <c r="E357" s="8">
        <v>120.38</v>
      </c>
      <c r="F357" s="15">
        <f t="shared" si="79"/>
        <v>277.17585266397214</v>
      </c>
      <c r="G357" s="8">
        <v>0.9</v>
      </c>
      <c r="H357" s="8">
        <v>444.41</v>
      </c>
      <c r="I357" s="75">
        <f>'Datos y Cálculos'!R357</f>
        <v>60.379999999999995</v>
      </c>
      <c r="J357" s="47">
        <f>'Datos y Cálculos'!S357</f>
        <v>256.86738465597375</v>
      </c>
      <c r="K357" s="6">
        <f>'Datos y Cálculos'!T357</f>
        <v>0.9719801536282493</v>
      </c>
      <c r="L357" s="73">
        <f t="shared" si="90"/>
        <v>347.88598510523559</v>
      </c>
      <c r="M357" s="75">
        <f t="shared" si="91"/>
        <v>322.39663842861216</v>
      </c>
      <c r="O357" s="15">
        <f t="shared" si="80"/>
        <v>348.18126016563735</v>
      </c>
      <c r="P357" s="47">
        <f t="shared" si="81"/>
        <v>322.39663842861222</v>
      </c>
      <c r="Q357" s="106">
        <f t="shared" si="82"/>
        <v>7.4055168060333965E-2</v>
      </c>
      <c r="S357" s="6">
        <f t="shared" si="92"/>
        <v>0.24047328891286096</v>
      </c>
      <c r="T357" s="73">
        <f t="shared" si="92"/>
        <v>0.22266499908839785</v>
      </c>
      <c r="U357" s="110">
        <f t="shared" si="83"/>
        <v>7.4055168060333743E-2</v>
      </c>
      <c r="Y357" s="115">
        <f t="shared" si="84"/>
        <v>5.9544132047258974E-2</v>
      </c>
      <c r="Z357" s="157">
        <f t="shared" si="85"/>
        <v>8.4925513929468652E-3</v>
      </c>
      <c r="AA357" s="158"/>
      <c r="AE357" s="117">
        <f t="shared" si="87"/>
        <v>0.43996167089519389</v>
      </c>
      <c r="AF357" s="85">
        <f>IF(J357&gt;0,J357/630,Tabla13[[#This Row],[Cargabilidad Antes]]-0.02)</f>
        <v>0.40772600739043452</v>
      </c>
      <c r="AG357" s="119">
        <f t="shared" si="86"/>
        <v>3.2235663504759371E-2</v>
      </c>
      <c r="AJ357" s="15">
        <f t="shared" si="93"/>
        <v>28.237985842161624</v>
      </c>
      <c r="AK357" s="47">
        <f t="shared" si="93"/>
        <v>27.776164328794586</v>
      </c>
      <c r="AL357" s="15">
        <f t="shared" si="89"/>
        <v>0.46182151336703825</v>
      </c>
      <c r="AM357" s="84">
        <f t="shared" si="88"/>
        <v>1.6354619481305233E-2</v>
      </c>
    </row>
    <row r="358" spans="2:39" x14ac:dyDescent="0.25">
      <c r="B358" s="16" t="s">
        <v>375</v>
      </c>
      <c r="C358" s="8">
        <v>290.86</v>
      </c>
      <c r="D358" s="14">
        <v>246.76</v>
      </c>
      <c r="E358" s="8">
        <v>118.97</v>
      </c>
      <c r="F358" s="15">
        <f t="shared" si="79"/>
        <v>273.94225395144866</v>
      </c>
      <c r="G358" s="8">
        <v>0.89</v>
      </c>
      <c r="H358" s="8">
        <v>446.91</v>
      </c>
      <c r="I358" s="75">
        <f>'Datos y Cálculos'!R358</f>
        <v>58.97</v>
      </c>
      <c r="J358" s="47">
        <f>'Datos y Cálculos'!S358</f>
        <v>253.70841235560164</v>
      </c>
      <c r="K358" s="6">
        <f>'Datos y Cálculos'!T358</f>
        <v>0.97261260558493956</v>
      </c>
      <c r="L358" s="73">
        <f t="shared" si="90"/>
        <v>343.82746535061244</v>
      </c>
      <c r="M358" s="75">
        <f t="shared" si="91"/>
        <v>318.43178297647648</v>
      </c>
      <c r="O358" s="15">
        <f t="shared" si="80"/>
        <v>347.98962487843687</v>
      </c>
      <c r="P358" s="47">
        <f t="shared" si="81"/>
        <v>318.43178297647648</v>
      </c>
      <c r="Q358" s="106">
        <f t="shared" si="82"/>
        <v>8.4938859634926867E-2</v>
      </c>
      <c r="S358" s="6">
        <f t="shared" si="92"/>
        <v>0.24034093495514672</v>
      </c>
      <c r="T358" s="73">
        <f t="shared" si="92"/>
        <v>0.21992665001646444</v>
      </c>
      <c r="U358" s="110">
        <f t="shared" si="83"/>
        <v>8.4938859634926756E-2</v>
      </c>
      <c r="Y358" s="115">
        <f t="shared" si="84"/>
        <v>5.8162924357277886E-2</v>
      </c>
      <c r="Z358" s="157">
        <f t="shared" si="85"/>
        <v>9.4609621273895623E-3</v>
      </c>
      <c r="AA358" s="158"/>
      <c r="AE358" s="117">
        <f t="shared" si="87"/>
        <v>0.43482897452610897</v>
      </c>
      <c r="AF358" s="85">
        <f>IF(J358&gt;0,J358/630,Tabla13[[#This Row],[Cargabilidad Antes]]-0.02)</f>
        <v>0.40271176564381211</v>
      </c>
      <c r="AG358" s="119">
        <f t="shared" si="86"/>
        <v>3.2117208882296855E-2</v>
      </c>
      <c r="AJ358" s="15">
        <f t="shared" si="93"/>
        <v>28.234422516640898</v>
      </c>
      <c r="AK358" s="47">
        <f t="shared" si="93"/>
        <v>27.708301292990861</v>
      </c>
      <c r="AL358" s="15">
        <f t="shared" si="89"/>
        <v>0.526121223650037</v>
      </c>
      <c r="AM358" s="84">
        <f t="shared" si="88"/>
        <v>1.8634035222075074E-2</v>
      </c>
    </row>
    <row r="359" spans="2:39" x14ac:dyDescent="0.25">
      <c r="B359" s="16" t="s">
        <v>376</v>
      </c>
      <c r="C359" s="8">
        <v>366.66</v>
      </c>
      <c r="D359" s="14">
        <v>257.94</v>
      </c>
      <c r="E359" s="8">
        <v>119.49</v>
      </c>
      <c r="F359" s="15">
        <f t="shared" si="79"/>
        <v>284.27258696539838</v>
      </c>
      <c r="G359" s="8">
        <v>0.9</v>
      </c>
      <c r="H359" s="8">
        <v>446.45</v>
      </c>
      <c r="I359" s="75">
        <f>'Datos y Cálculos'!R359</f>
        <v>59.489999999999995</v>
      </c>
      <c r="J359" s="47">
        <f>'Datos y Cálculos'!S359</f>
        <v>264.71135921981136</v>
      </c>
      <c r="K359" s="6">
        <f>'Datos y Cálculos'!T359</f>
        <v>0.97441983887745232</v>
      </c>
      <c r="L359" s="73">
        <f t="shared" si="90"/>
        <v>356.79316219066101</v>
      </c>
      <c r="M359" s="75">
        <f t="shared" si="91"/>
        <v>332.24168370241267</v>
      </c>
      <c r="O359" s="15">
        <f t="shared" si="80"/>
        <v>359.71431989075376</v>
      </c>
      <c r="P359" s="47">
        <f t="shared" si="81"/>
        <v>332.24168370241267</v>
      </c>
      <c r="Q359" s="106">
        <f t="shared" si="82"/>
        <v>7.637348492738516E-2</v>
      </c>
      <c r="S359" s="6">
        <f t="shared" si="92"/>
        <v>0.24843865959940467</v>
      </c>
      <c r="T359" s="73">
        <f t="shared" si="92"/>
        <v>0.22946453337510975</v>
      </c>
      <c r="U359" s="110">
        <f t="shared" si="83"/>
        <v>7.6373484927385271E-2</v>
      </c>
      <c r="Y359" s="115">
        <f t="shared" si="84"/>
        <v>6.2632269408317578E-2</v>
      </c>
      <c r="Z359" s="157">
        <f t="shared" si="85"/>
        <v>9.2015610268024045E-3</v>
      </c>
      <c r="AA359" s="158"/>
      <c r="AE359" s="117">
        <f t="shared" si="87"/>
        <v>0.45122632851650535</v>
      </c>
      <c r="AF359" s="85">
        <f>IF(J359&gt;0,J359/630,Tabla13[[#This Row],[Cargabilidad Antes]]-0.02)</f>
        <v>0.42017676066636722</v>
      </c>
      <c r="AG359" s="119">
        <f t="shared" si="86"/>
        <v>3.1049567850138127E-2</v>
      </c>
      <c r="AJ359" s="15">
        <f t="shared" si="93"/>
        <v>28.456046793121462</v>
      </c>
      <c r="AK359" s="47">
        <f t="shared" si="93"/>
        <v>27.94830492493093</v>
      </c>
      <c r="AL359" s="15">
        <f t="shared" si="89"/>
        <v>0.50774186819053213</v>
      </c>
      <c r="AM359" s="84">
        <f t="shared" si="88"/>
        <v>1.7843021972864692E-2</v>
      </c>
    </row>
    <row r="360" spans="2:39" x14ac:dyDescent="0.25">
      <c r="B360" s="16" t="s">
        <v>377</v>
      </c>
      <c r="C360" s="8">
        <v>369.1</v>
      </c>
      <c r="D360" s="14">
        <v>232.94</v>
      </c>
      <c r="E360" s="8">
        <v>116.4</v>
      </c>
      <c r="F360" s="15">
        <f t="shared" si="79"/>
        <v>260.40353991449501</v>
      </c>
      <c r="G360" s="8">
        <v>0.89</v>
      </c>
      <c r="H360" s="8">
        <v>443.04</v>
      </c>
      <c r="I360" s="75">
        <f>'Datos y Cálculos'!R360</f>
        <v>56.400000000000006</v>
      </c>
      <c r="J360" s="47">
        <f>'Datos y Cálculos'!S360</f>
        <v>239.67061480289985</v>
      </c>
      <c r="K360" s="6">
        <f>'Datos y Cálculos'!T360</f>
        <v>0.9719172297845734</v>
      </c>
      <c r="L360" s="73">
        <f t="shared" si="90"/>
        <v>326.83489971209821</v>
      </c>
      <c r="M360" s="75">
        <f t="shared" si="91"/>
        <v>300.81281298542899</v>
      </c>
      <c r="O360" s="15">
        <f t="shared" si="80"/>
        <v>328.50017514663273</v>
      </c>
      <c r="P360" s="47">
        <f t="shared" si="81"/>
        <v>300.81281298542905</v>
      </c>
      <c r="Q360" s="106">
        <f t="shared" si="82"/>
        <v>8.4284162554387865E-2</v>
      </c>
      <c r="S360" s="6">
        <f t="shared" si="92"/>
        <v>0.22688044005694558</v>
      </c>
      <c r="T360" s="73">
        <f t="shared" si="92"/>
        <v>0.20775801216677489</v>
      </c>
      <c r="U360" s="110">
        <f t="shared" si="83"/>
        <v>8.4284162554387976E-2</v>
      </c>
      <c r="Y360" s="115">
        <f t="shared" si="84"/>
        <v>5.2555957421550094E-2</v>
      </c>
      <c r="Z360" s="157">
        <f t="shared" si="85"/>
        <v>8.4859216525668048E-3</v>
      </c>
      <c r="AA360" s="158"/>
      <c r="AE360" s="117">
        <f t="shared" si="87"/>
        <v>0.41333895224523021</v>
      </c>
      <c r="AF360" s="85">
        <f>IF(J360&gt;0,J360/630,Tabla13[[#This Row],[Cargabilidad Antes]]-0.02)</f>
        <v>0.38042954730619022</v>
      </c>
      <c r="AG360" s="119">
        <f t="shared" si="86"/>
        <v>3.2909404939039988E-2</v>
      </c>
      <c r="AJ360" s="15">
        <f t="shared" si="93"/>
        <v>27.882274708102788</v>
      </c>
      <c r="AK360" s="47">
        <f t="shared" si="93"/>
        <v>27.416889648937143</v>
      </c>
      <c r="AL360" s="15">
        <f t="shared" si="89"/>
        <v>0.46538505916564432</v>
      </c>
      <c r="AM360" s="84">
        <f t="shared" si="88"/>
        <v>1.6691072160995524E-2</v>
      </c>
    </row>
    <row r="361" spans="2:39" x14ac:dyDescent="0.25">
      <c r="B361" s="16" t="s">
        <v>378</v>
      </c>
      <c r="C361" s="8">
        <v>388.58</v>
      </c>
      <c r="D361" s="14">
        <v>270.88</v>
      </c>
      <c r="E361" s="8">
        <v>116.59</v>
      </c>
      <c r="F361" s="15">
        <f t="shared" si="79"/>
        <v>294.90541280213898</v>
      </c>
      <c r="G361" s="8">
        <v>0.92</v>
      </c>
      <c r="H361" s="8">
        <v>444.04</v>
      </c>
      <c r="I361" s="75">
        <f>'Datos y Cálculos'!R361</f>
        <v>56.59</v>
      </c>
      <c r="J361" s="47">
        <f>'Datos y Cálculos'!S361</f>
        <v>276.72802984157568</v>
      </c>
      <c r="K361" s="6">
        <f>'Datos y Cálculos'!T361</f>
        <v>0.97886722987576058</v>
      </c>
      <c r="L361" s="73">
        <f t="shared" si="90"/>
        <v>370.13852057998406</v>
      </c>
      <c r="M361" s="75">
        <f t="shared" si="91"/>
        <v>347.32391852467072</v>
      </c>
      <c r="O361" s="15">
        <f t="shared" si="80"/>
        <v>369.54782825634646</v>
      </c>
      <c r="P361" s="47">
        <f t="shared" si="81"/>
        <v>347.32391852467072</v>
      </c>
      <c r="Q361" s="106">
        <f t="shared" si="82"/>
        <v>6.0138114832214762E-2</v>
      </c>
      <c r="S361" s="6">
        <f t="shared" si="92"/>
        <v>0.25523022585745447</v>
      </c>
      <c r="T361" s="73">
        <f t="shared" si="92"/>
        <v>0.23988116122618675</v>
      </c>
      <c r="U361" s="110">
        <f t="shared" si="83"/>
        <v>6.0138114832214873E-2</v>
      </c>
      <c r="Y361" s="115">
        <f t="shared" si="84"/>
        <v>6.7405242013232503E-2</v>
      </c>
      <c r="Z361" s="157">
        <f t="shared" si="85"/>
        <v>7.8634710522768152E-3</v>
      </c>
      <c r="AA361" s="158"/>
      <c r="AE361" s="117">
        <f t="shared" si="87"/>
        <v>0.46810382984466503</v>
      </c>
      <c r="AF361" s="85">
        <f>IF(J361&gt;0,J361/630,Tabla13[[#This Row],[Cargabilidad Antes]]-0.02)</f>
        <v>0.43925084101837408</v>
      </c>
      <c r="AG361" s="119">
        <f t="shared" si="86"/>
        <v>2.8852988826290948E-2</v>
      </c>
      <c r="AJ361" s="15">
        <f t="shared" si="93"/>
        <v>28.647585399812556</v>
      </c>
      <c r="AK361" s="47">
        <f t="shared" si="93"/>
        <v>28.222059411841137</v>
      </c>
      <c r="AL361" s="15">
        <f t="shared" si="89"/>
        <v>0.42552598797141883</v>
      </c>
      <c r="AM361" s="84">
        <f t="shared" si="88"/>
        <v>1.4853816893559357E-2</v>
      </c>
    </row>
    <row r="362" spans="2:39" x14ac:dyDescent="0.25">
      <c r="B362" s="16" t="s">
        <v>379</v>
      </c>
      <c r="C362" s="8">
        <v>333.34</v>
      </c>
      <c r="D362" s="14">
        <v>226.68</v>
      </c>
      <c r="E362" s="8">
        <v>110.13</v>
      </c>
      <c r="F362" s="15">
        <f t="shared" si="79"/>
        <v>252.01674408657851</v>
      </c>
      <c r="G362" s="8">
        <v>0.89</v>
      </c>
      <c r="H362" s="8">
        <v>442.86</v>
      </c>
      <c r="I362" s="75">
        <f>'Datos y Cálculos'!R362</f>
        <v>50.129999999999995</v>
      </c>
      <c r="J362" s="47">
        <f>'Datos y Cálculos'!S362</f>
        <v>232.15692817574927</v>
      </c>
      <c r="K362" s="6">
        <f>'Datos y Cálculos'!T362</f>
        <v>0.976408508594656</v>
      </c>
      <c r="L362" s="73">
        <f t="shared" si="90"/>
        <v>316.30855443191115</v>
      </c>
      <c r="M362" s="75">
        <f t="shared" si="91"/>
        <v>291.38231516631623</v>
      </c>
      <c r="O362" s="15">
        <f t="shared" si="80"/>
        <v>319.67210312629305</v>
      </c>
      <c r="P362" s="47">
        <f t="shared" si="81"/>
        <v>291.38231516631623</v>
      </c>
      <c r="Q362" s="106">
        <f t="shared" si="82"/>
        <v>8.8496267529482697E-2</v>
      </c>
      <c r="S362" s="6">
        <f t="shared" si="92"/>
        <v>0.22078328390189927</v>
      </c>
      <c r="T362" s="73">
        <f t="shared" si="92"/>
        <v>0.20124478734367907</v>
      </c>
      <c r="U362" s="110">
        <f t="shared" si="83"/>
        <v>8.8496267529482697E-2</v>
      </c>
      <c r="Y362" s="115">
        <f t="shared" si="84"/>
        <v>4.9225141990548213E-2</v>
      </c>
      <c r="Z362" s="157">
        <f t="shared" si="85"/>
        <v>8.3269715709596587E-3</v>
      </c>
      <c r="AA362" s="158"/>
      <c r="AE362" s="117">
        <f t="shared" si="87"/>
        <v>0.40002657791520396</v>
      </c>
      <c r="AF362" s="85">
        <f>IF(J362&gt;0,J362/630,Tabla13[[#This Row],[Cargabilidad Antes]]-0.02)</f>
        <v>0.3685030605964274</v>
      </c>
      <c r="AG362" s="119">
        <f t="shared" si="86"/>
        <v>3.1523517318776562E-2</v>
      </c>
      <c r="AJ362" s="15">
        <f t="shared" si="93"/>
        <v>27.729440531976159</v>
      </c>
      <c r="AK362" s="47">
        <f t="shared" si="93"/>
        <v>27.267725790376133</v>
      </c>
      <c r="AL362" s="15">
        <f t="shared" si="89"/>
        <v>0.46171474160002646</v>
      </c>
      <c r="AM362" s="84">
        <f t="shared" si="88"/>
        <v>1.6650705270003563E-2</v>
      </c>
    </row>
    <row r="363" spans="2:39" x14ac:dyDescent="0.25">
      <c r="B363" s="16" t="s">
        <v>380</v>
      </c>
      <c r="C363" s="8">
        <v>254</v>
      </c>
      <c r="D363" s="14">
        <v>228.44</v>
      </c>
      <c r="E363" s="8">
        <v>113.55</v>
      </c>
      <c r="F363" s="15">
        <f t="shared" si="79"/>
        <v>255.10475514972276</v>
      </c>
      <c r="G363" s="8">
        <v>0.89</v>
      </c>
      <c r="H363" s="8">
        <v>442.87</v>
      </c>
      <c r="I363" s="75">
        <f>'Datos y Cálculos'!R363</f>
        <v>53.55</v>
      </c>
      <c r="J363" s="47">
        <f>'Datos y Cálculos'!S363</f>
        <v>234.63255549901851</v>
      </c>
      <c r="K363" s="6">
        <f>'Datos y Cálculos'!T363</f>
        <v>0.97360743275438422</v>
      </c>
      <c r="L363" s="73">
        <f t="shared" si="90"/>
        <v>320.1843457766218</v>
      </c>
      <c r="M363" s="75">
        <f t="shared" si="91"/>
        <v>294.48949799566992</v>
      </c>
      <c r="O363" s="15">
        <f t="shared" si="80"/>
        <v>322.1541169850467</v>
      </c>
      <c r="P363" s="47">
        <f t="shared" si="81"/>
        <v>294.48949799566992</v>
      </c>
      <c r="Q363" s="106">
        <f t="shared" si="82"/>
        <v>8.5873864497782781E-2</v>
      </c>
      <c r="S363" s="6">
        <f t="shared" si="92"/>
        <v>0.22249750032887713</v>
      </c>
      <c r="T363" s="73">
        <f t="shared" si="92"/>
        <v>0.20339078013453976</v>
      </c>
      <c r="U363" s="110">
        <f t="shared" si="83"/>
        <v>8.5873864497782781E-2</v>
      </c>
      <c r="Y363" s="115">
        <f t="shared" si="84"/>
        <v>5.0438863517958413E-2</v>
      </c>
      <c r="Z363" s="157">
        <f t="shared" si="85"/>
        <v>8.29080791185474E-3</v>
      </c>
      <c r="AA363" s="158"/>
      <c r="AE363" s="117">
        <f t="shared" si="87"/>
        <v>0.40492818277733772</v>
      </c>
      <c r="AF363" s="85">
        <f>IF(J363&gt;0,J363/630,Tabla13[[#This Row],[Cargabilidad Antes]]-0.02)</f>
        <v>0.37243262777621983</v>
      </c>
      <c r="AG363" s="119">
        <f t="shared" si="86"/>
        <v>3.2495555001117893E-2</v>
      </c>
      <c r="AJ363" s="15">
        <f t="shared" si="93"/>
        <v>27.771989185107241</v>
      </c>
      <c r="AK363" s="47">
        <f t="shared" si="93"/>
        <v>27.316347874726006</v>
      </c>
      <c r="AL363" s="15">
        <f t="shared" si="89"/>
        <v>0.45564131038123534</v>
      </c>
      <c r="AM363" s="84">
        <f t="shared" si="88"/>
        <v>1.6406506114642117E-2</v>
      </c>
    </row>
    <row r="364" spans="2:39" x14ac:dyDescent="0.25">
      <c r="B364" s="16" t="s">
        <v>381</v>
      </c>
      <c r="C364" s="8">
        <v>330.1</v>
      </c>
      <c r="D364" s="14">
        <v>233.93</v>
      </c>
      <c r="E364" s="8">
        <v>109.19</v>
      </c>
      <c r="F364" s="15">
        <f t="shared" si="79"/>
        <v>258.15828671572797</v>
      </c>
      <c r="G364" s="8">
        <v>0.9</v>
      </c>
      <c r="H364" s="8">
        <v>442.83</v>
      </c>
      <c r="I364" s="75">
        <f>'Datos y Cálculos'!R364</f>
        <v>49.19</v>
      </c>
      <c r="J364" s="47">
        <f>'Datos y Cálculos'!S364</f>
        <v>239.04581360065691</v>
      </c>
      <c r="K364" s="6">
        <f>'Datos y Cálculos'!T364</f>
        <v>0.97859902449827785</v>
      </c>
      <c r="L364" s="73">
        <f t="shared" si="90"/>
        <v>324.01686158447421</v>
      </c>
      <c r="M364" s="75">
        <f t="shared" si="91"/>
        <v>300.02861919780952</v>
      </c>
      <c r="O364" s="15">
        <f t="shared" si="80"/>
        <v>326.23079340949073</v>
      </c>
      <c r="P364" s="47">
        <f t="shared" si="81"/>
        <v>300.02861919780952</v>
      </c>
      <c r="Q364" s="106">
        <f t="shared" si="82"/>
        <v>8.0317906037741138E-2</v>
      </c>
      <c r="S364" s="6">
        <f t="shared" si="92"/>
        <v>0.22531307916604146</v>
      </c>
      <c r="T364" s="73">
        <f t="shared" si="92"/>
        <v>0.20721640444450923</v>
      </c>
      <c r="U364" s="110">
        <f t="shared" si="83"/>
        <v>8.0317906037741027E-2</v>
      </c>
      <c r="Y364" s="115">
        <f t="shared" si="84"/>
        <v>5.1653567882797735E-2</v>
      </c>
      <c r="Z364" s="157">
        <f t="shared" si="85"/>
        <v>7.9641974116941867E-3</v>
      </c>
      <c r="AA364" s="158"/>
      <c r="AE364" s="117">
        <f t="shared" si="87"/>
        <v>0.40977505827893329</v>
      </c>
      <c r="AF364" s="85">
        <f>IF(J364&gt;0,J364/630,Tabla13[[#This Row],[Cargabilidad Antes]]-0.02)</f>
        <v>0.3794377993661221</v>
      </c>
      <c r="AG364" s="119">
        <f t="shared" si="86"/>
        <v>3.0337258912811194E-2</v>
      </c>
      <c r="AJ364" s="15">
        <f t="shared" si="93"/>
        <v>27.842588957494279</v>
      </c>
      <c r="AK364" s="47">
        <f t="shared" si="93"/>
        <v>27.404304816713253</v>
      </c>
      <c r="AL364" s="15">
        <f t="shared" si="89"/>
        <v>0.4382841407810254</v>
      </c>
      <c r="AM364" s="84">
        <f t="shared" si="88"/>
        <v>1.5741500959200683E-2</v>
      </c>
    </row>
    <row r="365" spans="2:39" x14ac:dyDescent="0.25">
      <c r="B365" s="16" t="s">
        <v>382</v>
      </c>
      <c r="C365" s="8">
        <v>333.26</v>
      </c>
      <c r="D365" s="14">
        <v>221.19</v>
      </c>
      <c r="E365" s="8">
        <v>106.2</v>
      </c>
      <c r="F365" s="15">
        <f t="shared" si="79"/>
        <v>245.36392583262929</v>
      </c>
      <c r="G365" s="8">
        <v>0.9</v>
      </c>
      <c r="H365" s="8">
        <v>442.59</v>
      </c>
      <c r="I365" s="75">
        <f>'Datos y Cálculos'!R365</f>
        <v>46.2</v>
      </c>
      <c r="J365" s="47">
        <f>'Datos y Cálculos'!S365</f>
        <v>225.96339548696821</v>
      </c>
      <c r="K365" s="6">
        <f>'Datos y Cálculos'!T365</f>
        <v>0.97887535953918026</v>
      </c>
      <c r="L365" s="73">
        <f t="shared" si="90"/>
        <v>307.95854049759112</v>
      </c>
      <c r="M365" s="75">
        <f t="shared" si="91"/>
        <v>283.60875480739776</v>
      </c>
      <c r="O365" s="15">
        <f t="shared" si="80"/>
        <v>308.46402425616742</v>
      </c>
      <c r="P365" s="47">
        <f t="shared" si="81"/>
        <v>283.60875480739782</v>
      </c>
      <c r="Q365" s="106">
        <f t="shared" si="82"/>
        <v>8.0577530908850004E-2</v>
      </c>
      <c r="S365" s="6">
        <f t="shared" si="92"/>
        <v>0.21304236301772628</v>
      </c>
      <c r="T365" s="73">
        <f t="shared" si="92"/>
        <v>0.19587593542677098</v>
      </c>
      <c r="U365" s="110">
        <f t="shared" si="83"/>
        <v>8.0577530908850115E-2</v>
      </c>
      <c r="Y365" s="115">
        <f t="shared" si="84"/>
        <v>4.6660523631379965E-2</v>
      </c>
      <c r="Z365" s="157">
        <f t="shared" si="85"/>
        <v>7.2166249926391693E-3</v>
      </c>
      <c r="AA365" s="158"/>
      <c r="AE365" s="117">
        <f t="shared" si="87"/>
        <v>0.38946654894068139</v>
      </c>
      <c r="AF365" s="85">
        <f>IF(J365&gt;0,J365/630,Tabla13[[#This Row],[Cargabilidad Antes]]-0.02)</f>
        <v>0.35867205632852095</v>
      </c>
      <c r="AG365" s="119">
        <f t="shared" si="86"/>
        <v>3.079449261216044E-2</v>
      </c>
      <c r="AJ365" s="15">
        <f t="shared" si="93"/>
        <v>27.541401021909973</v>
      </c>
      <c r="AK365" s="47">
        <f t="shared" si="93"/>
        <v>27.148342035347294</v>
      </c>
      <c r="AL365" s="15">
        <f t="shared" si="89"/>
        <v>0.39305898656267857</v>
      </c>
      <c r="AM365" s="84">
        <f t="shared" si="88"/>
        <v>1.4271568329076278E-2</v>
      </c>
    </row>
    <row r="366" spans="2:39" x14ac:dyDescent="0.25">
      <c r="B366" s="16" t="s">
        <v>383</v>
      </c>
      <c r="C366" s="8">
        <v>357.86</v>
      </c>
      <c r="D366" s="14">
        <v>241.26</v>
      </c>
      <c r="E366" s="8">
        <v>106.75</v>
      </c>
      <c r="F366" s="15">
        <f t="shared" si="79"/>
        <v>263.82181505705699</v>
      </c>
      <c r="G366" s="8">
        <v>0.91</v>
      </c>
      <c r="H366" s="8">
        <v>441.04</v>
      </c>
      <c r="I366" s="75">
        <f>'Datos y Cálculos'!R366</f>
        <v>46.75</v>
      </c>
      <c r="J366" s="47">
        <f>'Datos y Cálculos'!S366</f>
        <v>245.74773671389121</v>
      </c>
      <c r="K366" s="6">
        <f>'Datos y Cálculos'!T366</f>
        <v>0.98173844132238741</v>
      </c>
      <c r="L366" s="73">
        <f t="shared" si="90"/>
        <v>331.12520856801638</v>
      </c>
      <c r="M366" s="75">
        <f t="shared" si="91"/>
        <v>308.44026509675302</v>
      </c>
      <c r="O366" s="15">
        <f t="shared" si="80"/>
        <v>332.75567593093433</v>
      </c>
      <c r="P366" s="47">
        <f t="shared" si="81"/>
        <v>308.44026509675297</v>
      </c>
      <c r="Q366" s="106">
        <f t="shared" si="82"/>
        <v>7.3072865747985549E-2</v>
      </c>
      <c r="S366" s="6">
        <f t="shared" si="92"/>
        <v>0.22981952491488833</v>
      </c>
      <c r="T366" s="73">
        <f t="shared" si="92"/>
        <v>0.21302595362451687</v>
      </c>
      <c r="U366" s="110">
        <f t="shared" si="83"/>
        <v>7.3072865747985549E-2</v>
      </c>
      <c r="Y366" s="115">
        <f t="shared" si="84"/>
        <v>5.3944800644612469E-2</v>
      </c>
      <c r="Z366" s="157">
        <f t="shared" si="85"/>
        <v>7.595756335236287E-3</v>
      </c>
      <c r="AA366" s="158"/>
      <c r="AE366" s="117">
        <f t="shared" si="87"/>
        <v>0.41876478580485238</v>
      </c>
      <c r="AF366" s="85">
        <f>IF(J366&gt;0,J366/630,Tabla13[[#This Row],[Cargabilidad Antes]]-0.02)</f>
        <v>0.39007577256173209</v>
      </c>
      <c r="AG366" s="119">
        <f t="shared" si="86"/>
        <v>2.8689013243120287E-2</v>
      </c>
      <c r="AJ366" s="15">
        <f t="shared" si="93"/>
        <v>27.957434291246074</v>
      </c>
      <c r="AK366" s="47">
        <f t="shared" si="93"/>
        <v>27.541009538807565</v>
      </c>
      <c r="AL366" s="15">
        <f t="shared" si="89"/>
        <v>0.41642475243850896</v>
      </c>
      <c r="AM366" s="84">
        <f t="shared" si="88"/>
        <v>1.489495595698842E-2</v>
      </c>
    </row>
    <row r="367" spans="2:39" x14ac:dyDescent="0.25">
      <c r="B367" s="16" t="s">
        <v>384</v>
      </c>
      <c r="C367" s="8">
        <v>324.77999999999997</v>
      </c>
      <c r="D367" s="14">
        <v>217.93</v>
      </c>
      <c r="E367" s="8">
        <v>107.23</v>
      </c>
      <c r="F367" s="15">
        <f t="shared" si="79"/>
        <v>242.88218913703821</v>
      </c>
      <c r="G367" s="8">
        <v>0.89</v>
      </c>
      <c r="H367" s="8">
        <v>440.08</v>
      </c>
      <c r="I367" s="75">
        <f>'Datos y Cálculos'!R367</f>
        <v>47.230000000000004</v>
      </c>
      <c r="J367" s="47">
        <f>'Datos y Cálculos'!S367</f>
        <v>222.9891427850244</v>
      </c>
      <c r="K367" s="6">
        <f>'Datos y Cálculos'!T367</f>
        <v>0.97731215644924141</v>
      </c>
      <c r="L367" s="73">
        <f t="shared" si="90"/>
        <v>304.84368973833614</v>
      </c>
      <c r="M367" s="75">
        <f t="shared" si="91"/>
        <v>279.87574263760376</v>
      </c>
      <c r="O367" s="15">
        <f t="shared" si="80"/>
        <v>307.33254558987579</v>
      </c>
      <c r="P367" s="47">
        <f t="shared" si="81"/>
        <v>279.87574263760382</v>
      </c>
      <c r="Q367" s="106">
        <f t="shared" si="82"/>
        <v>8.9339067229515234E-2</v>
      </c>
      <c r="S367" s="6">
        <f t="shared" si="92"/>
        <v>0.21226090109732179</v>
      </c>
      <c r="T367" s="73">
        <f t="shared" si="92"/>
        <v>0.1932977101839907</v>
      </c>
      <c r="U367" s="110">
        <f t="shared" si="83"/>
        <v>8.9339067229515123E-2</v>
      </c>
      <c r="Y367" s="115">
        <f t="shared" si="84"/>
        <v>4.5721400185255202E-2</v>
      </c>
      <c r="Z367" s="157">
        <f t="shared" si="85"/>
        <v>7.8044905547841933E-3</v>
      </c>
      <c r="AA367" s="158"/>
      <c r="AE367" s="117">
        <f t="shared" si="87"/>
        <v>0.38552728434450512</v>
      </c>
      <c r="AF367" s="85">
        <f>IF(J367&gt;0,J367/630,Tabla13[[#This Row],[Cargabilidad Antes]]-0.02)</f>
        <v>0.35395102029368952</v>
      </c>
      <c r="AG367" s="119">
        <f t="shared" si="86"/>
        <v>3.1576264050815595E-2</v>
      </c>
      <c r="AJ367" s="15">
        <f t="shared" si="93"/>
        <v>27.522790960970969</v>
      </c>
      <c r="AK367" s="47">
        <f t="shared" si="93"/>
        <v>27.092158956115124</v>
      </c>
      <c r="AL367" s="15">
        <f t="shared" si="89"/>
        <v>0.43063200485584474</v>
      </c>
      <c r="AM367" s="84">
        <f t="shared" si="88"/>
        <v>1.564637850378281E-2</v>
      </c>
    </row>
    <row r="368" spans="2:39" x14ac:dyDescent="0.25">
      <c r="B368" s="16" t="s">
        <v>385</v>
      </c>
      <c r="C368" s="8">
        <v>378.88</v>
      </c>
      <c r="D368" s="14">
        <v>228.06</v>
      </c>
      <c r="E368" s="8">
        <v>106.55</v>
      </c>
      <c r="F368" s="15">
        <f t="shared" si="79"/>
        <v>251.72259751559852</v>
      </c>
      <c r="G368" s="8">
        <v>0.9</v>
      </c>
      <c r="H368" s="8">
        <v>438.97</v>
      </c>
      <c r="I368" s="75">
        <f>'Datos y Cálculos'!R368</f>
        <v>46.55</v>
      </c>
      <c r="J368" s="47">
        <f>'Datos y Cálculos'!S368</f>
        <v>232.76225230908898</v>
      </c>
      <c r="K368" s="6">
        <f>'Datos y Cálculos'!T368</f>
        <v>0.97979804602146237</v>
      </c>
      <c r="L368" s="73">
        <f t="shared" si="90"/>
        <v>315.93936834074486</v>
      </c>
      <c r="M368" s="75">
        <f t="shared" si="91"/>
        <v>292.14206310399157</v>
      </c>
      <c r="O368" s="15">
        <f t="shared" si="80"/>
        <v>318.04469176663298</v>
      </c>
      <c r="P368" s="47">
        <f t="shared" si="81"/>
        <v>292.14206310399157</v>
      </c>
      <c r="Q368" s="106">
        <f t="shared" si="82"/>
        <v>8.1443361053318841E-2</v>
      </c>
      <c r="S368" s="6">
        <f t="shared" si="92"/>
        <v>0.21965930335830125</v>
      </c>
      <c r="T368" s="73">
        <f t="shared" si="92"/>
        <v>0.20176951140617064</v>
      </c>
      <c r="U368" s="110">
        <f t="shared" si="83"/>
        <v>8.1443361053318841E-2</v>
      </c>
      <c r="Y368" s="115">
        <f t="shared" si="84"/>
        <v>4.9110300758034034E-2</v>
      </c>
      <c r="Z368" s="157">
        <f t="shared" si="85"/>
        <v>7.6736662529729559E-3</v>
      </c>
      <c r="AA368" s="158"/>
      <c r="AE368" s="117">
        <f t="shared" si="87"/>
        <v>0.39955967859618813</v>
      </c>
      <c r="AF368" s="85">
        <f>IF(J368&gt;0,J368/630,Tabla13[[#This Row],[Cargabilidad Antes]]-0.02)</f>
        <v>0.3694638925541095</v>
      </c>
      <c r="AG368" s="119">
        <f t="shared" si="86"/>
        <v>3.0095786042078632E-2</v>
      </c>
      <c r="AJ368" s="15">
        <f t="shared" si="93"/>
        <v>27.701720778871064</v>
      </c>
      <c r="AK368" s="47">
        <f t="shared" si="93"/>
        <v>27.279566907976939</v>
      </c>
      <c r="AL368" s="15">
        <f t="shared" si="89"/>
        <v>0.42215387089412459</v>
      </c>
      <c r="AM368" s="84">
        <f t="shared" si="88"/>
        <v>1.5239265252291245E-2</v>
      </c>
    </row>
    <row r="369" spans="2:39" x14ac:dyDescent="0.25">
      <c r="B369" s="16" t="s">
        <v>386</v>
      </c>
      <c r="C369" s="8">
        <v>249.78</v>
      </c>
      <c r="D369" s="14">
        <v>227.04</v>
      </c>
      <c r="E369" s="8">
        <v>107.39</v>
      </c>
      <c r="F369" s="15">
        <f t="shared" si="79"/>
        <v>251.15687070036526</v>
      </c>
      <c r="G369" s="8">
        <v>0.9</v>
      </c>
      <c r="H369" s="8">
        <v>440.77</v>
      </c>
      <c r="I369" s="75">
        <f>'Datos y Cálculos'!R369</f>
        <v>47.39</v>
      </c>
      <c r="J369" s="47">
        <f>'Datos y Cálculos'!S369</f>
        <v>231.93312333515453</v>
      </c>
      <c r="K369" s="6">
        <f>'Datos y Cálculos'!T369</f>
        <v>0.97890286965142215</v>
      </c>
      <c r="L369" s="73">
        <f t="shared" si="90"/>
        <v>315.22931936452159</v>
      </c>
      <c r="M369" s="75">
        <f t="shared" si="91"/>
        <v>291.10141563378727</v>
      </c>
      <c r="O369" s="15">
        <f t="shared" si="80"/>
        <v>316.62223458167301</v>
      </c>
      <c r="P369" s="47">
        <f t="shared" si="81"/>
        <v>291.10141563378733</v>
      </c>
      <c r="Q369" s="106">
        <f t="shared" si="82"/>
        <v>8.0603369443097539E-2</v>
      </c>
      <c r="S369" s="6">
        <f t="shared" si="92"/>
        <v>0.2186768755348098</v>
      </c>
      <c r="T369" s="73">
        <f t="shared" si="92"/>
        <v>0.20105078254741524</v>
      </c>
      <c r="U369" s="110">
        <f t="shared" si="83"/>
        <v>8.060336944309765E-2</v>
      </c>
      <c r="Y369" s="115">
        <f t="shared" si="84"/>
        <v>4.8889805703213614E-2</v>
      </c>
      <c r="Z369" s="157">
        <f t="shared" si="85"/>
        <v>7.5637338087569603E-3</v>
      </c>
      <c r="AA369" s="158"/>
      <c r="AE369" s="117">
        <f t="shared" si="87"/>
        <v>0.39866169952438929</v>
      </c>
      <c r="AF369" s="85">
        <f>IF(J369&gt;0,J369/630,Tabla13[[#This Row],[Cargabilidad Antes]]-0.02)</f>
        <v>0.36814781481770559</v>
      </c>
      <c r="AG369" s="119">
        <f t="shared" si="86"/>
        <v>3.0513884706683703E-2</v>
      </c>
      <c r="AJ369" s="15">
        <f t="shared" si="93"/>
        <v>27.677607890798395</v>
      </c>
      <c r="AK369" s="47">
        <f t="shared" si="93"/>
        <v>27.263355613888756</v>
      </c>
      <c r="AL369" s="15">
        <f t="shared" si="89"/>
        <v>0.41425227690963951</v>
      </c>
      <c r="AM369" s="84">
        <f t="shared" si="88"/>
        <v>1.4967054903879951E-2</v>
      </c>
    </row>
    <row r="370" spans="2:39" x14ac:dyDescent="0.25">
      <c r="B370" s="16" t="s">
        <v>387</v>
      </c>
      <c r="C370" s="8">
        <v>401</v>
      </c>
      <c r="D370" s="14">
        <v>238.63</v>
      </c>
      <c r="E370" s="8">
        <v>109.25</v>
      </c>
      <c r="F370" s="15">
        <f t="shared" si="79"/>
        <v>262.44968927396349</v>
      </c>
      <c r="G370" s="8">
        <v>0.9</v>
      </c>
      <c r="H370" s="8">
        <v>443.53</v>
      </c>
      <c r="I370" s="75">
        <f>'Datos y Cálculos'!R370</f>
        <v>49.25</v>
      </c>
      <c r="J370" s="47">
        <f>'Datos y Cálculos'!S370</f>
        <v>243.65926906235271</v>
      </c>
      <c r="K370" s="6">
        <f>'Datos y Cálculos'!T370</f>
        <v>0.97935941824948303</v>
      </c>
      <c r="L370" s="73">
        <f t="shared" si="90"/>
        <v>329.40304076316625</v>
      </c>
      <c r="M370" s="75">
        <f t="shared" si="91"/>
        <v>305.81900996455823</v>
      </c>
      <c r="O370" s="15">
        <f t="shared" si="80"/>
        <v>332.7852529872473</v>
      </c>
      <c r="P370" s="47">
        <f t="shared" si="81"/>
        <v>305.81900996455823</v>
      </c>
      <c r="Q370" s="106">
        <f t="shared" si="82"/>
        <v>8.1031965150578533E-2</v>
      </c>
      <c r="S370" s="6">
        <f t="shared" si="92"/>
        <v>0.22983995247036496</v>
      </c>
      <c r="T370" s="73">
        <f t="shared" si="92"/>
        <v>0.21121556945157571</v>
      </c>
      <c r="U370" s="110">
        <f t="shared" si="83"/>
        <v>8.1031965150578533E-2</v>
      </c>
      <c r="Y370" s="115">
        <f t="shared" si="84"/>
        <v>5.3385130725897914E-2</v>
      </c>
      <c r="Z370" s="157">
        <f t="shared" si="85"/>
        <v>8.3012677607138454E-3</v>
      </c>
      <c r="AA370" s="158"/>
      <c r="AE370" s="117">
        <f t="shared" si="87"/>
        <v>0.41658680837137063</v>
      </c>
      <c r="AF370" s="85">
        <f>IF(J370&gt;0,J370/630,Tabla13[[#This Row],[Cargabilidad Antes]]-0.02)</f>
        <v>0.38676074454341697</v>
      </c>
      <c r="AG370" s="119">
        <f t="shared" si="86"/>
        <v>2.9826063827953664E-2</v>
      </c>
      <c r="AJ370" s="15">
        <f t="shared" si="93"/>
        <v>27.95796005891523</v>
      </c>
      <c r="AK370" s="47">
        <f t="shared" si="93"/>
        <v>27.498003922427955</v>
      </c>
      <c r="AL370" s="15">
        <f t="shared" si="89"/>
        <v>0.45995613648727485</v>
      </c>
      <c r="AM370" s="84">
        <f t="shared" si="88"/>
        <v>1.6451705901218028E-2</v>
      </c>
    </row>
    <row r="371" spans="2:39" x14ac:dyDescent="0.25">
      <c r="B371" s="16" t="s">
        <v>388</v>
      </c>
      <c r="C371" s="8">
        <v>444.46</v>
      </c>
      <c r="D371" s="14">
        <v>266.62</v>
      </c>
      <c r="E371" s="8">
        <v>116.18</v>
      </c>
      <c r="F371" s="15">
        <f t="shared" si="79"/>
        <v>290.83331446036237</v>
      </c>
      <c r="G371" s="8">
        <v>0.91</v>
      </c>
      <c r="H371" s="8">
        <v>443.36</v>
      </c>
      <c r="I371" s="75">
        <f>'Datos y Cálculos'!R371</f>
        <v>56.180000000000007</v>
      </c>
      <c r="J371" s="47">
        <f>'Datos y Cálculos'!S371</f>
        <v>272.47461679943694</v>
      </c>
      <c r="K371" s="6">
        <f>'Datos y Cálculos'!T371</f>
        <v>0.97851316622367657</v>
      </c>
      <c r="L371" s="73">
        <f t="shared" si="90"/>
        <v>365.0275921586985</v>
      </c>
      <c r="M371" s="75">
        <f t="shared" si="91"/>
        <v>341.98542034020664</v>
      </c>
      <c r="O371" s="15">
        <f t="shared" si="80"/>
        <v>367.73322687849509</v>
      </c>
      <c r="P371" s="47">
        <f t="shared" si="81"/>
        <v>341.98542034020664</v>
      </c>
      <c r="Q371" s="106">
        <f t="shared" si="82"/>
        <v>7.0017623255991257E-2</v>
      </c>
      <c r="S371" s="6">
        <f t="shared" si="92"/>
        <v>0.25397696150546112</v>
      </c>
      <c r="T371" s="73">
        <f t="shared" si="92"/>
        <v>0.23619409829907032</v>
      </c>
      <c r="U371" s="110">
        <f t="shared" si="83"/>
        <v>7.0017623255991368E-2</v>
      </c>
      <c r="Y371" s="115">
        <f t="shared" si="84"/>
        <v>6.5556610374291127E-2</v>
      </c>
      <c r="Z371" s="157">
        <f t="shared" si="85"/>
        <v>8.8588469381295845E-3</v>
      </c>
      <c r="AA371" s="158"/>
      <c r="AE371" s="117">
        <f t="shared" si="87"/>
        <v>0.46164018168311488</v>
      </c>
      <c r="AF371" s="85">
        <f>IF(J371&gt;0,J371/630,Tabla13[[#This Row],[Cargabilidad Antes]]-0.02)</f>
        <v>0.43249939174513802</v>
      </c>
      <c r="AG371" s="119">
        <f t="shared" si="86"/>
        <v>2.9140789937976863E-2</v>
      </c>
      <c r="AJ371" s="15">
        <f t="shared" si="93"/>
        <v>28.611851660001889</v>
      </c>
      <c r="AK371" s="47">
        <f t="shared" si="93"/>
        <v>28.123772108046683</v>
      </c>
      <c r="AL371" s="15">
        <f t="shared" si="89"/>
        <v>0.48807955195520591</v>
      </c>
      <c r="AM371" s="84">
        <f t="shared" si="88"/>
        <v>1.7058649602798015E-2</v>
      </c>
    </row>
    <row r="372" spans="2:39" x14ac:dyDescent="0.25">
      <c r="B372" s="16" t="s">
        <v>389</v>
      </c>
      <c r="C372" s="8">
        <v>384.32</v>
      </c>
      <c r="D372" s="14">
        <v>246.54</v>
      </c>
      <c r="E372" s="8">
        <v>118.52</v>
      </c>
      <c r="F372" s="15">
        <f t="shared" si="79"/>
        <v>273.54882927916179</v>
      </c>
      <c r="G372" s="8">
        <v>0.9</v>
      </c>
      <c r="H372" s="8">
        <v>442.69</v>
      </c>
      <c r="I372" s="75">
        <f>'Datos y Cálculos'!R372</f>
        <v>58.519999999999996</v>
      </c>
      <c r="J372" s="47">
        <f>'Datos y Cálculos'!S372</f>
        <v>253.39013792963607</v>
      </c>
      <c r="K372" s="6">
        <f>'Datos y Cálculos'!T372</f>
        <v>0.97296604364476769</v>
      </c>
      <c r="L372" s="73">
        <f t="shared" si="90"/>
        <v>343.33367439311098</v>
      </c>
      <c r="M372" s="75">
        <f t="shared" si="91"/>
        <v>318.03231379059088</v>
      </c>
      <c r="O372" s="15">
        <f t="shared" si="80"/>
        <v>343.81626900002493</v>
      </c>
      <c r="P372" s="47">
        <f t="shared" si="81"/>
        <v>318.03231379059088</v>
      </c>
      <c r="Q372" s="106">
        <f t="shared" si="82"/>
        <v>7.4993412279254823E-2</v>
      </c>
      <c r="S372" s="6">
        <f t="shared" si="92"/>
        <v>0.23745858392508809</v>
      </c>
      <c r="T372" s="73">
        <f t="shared" si="92"/>
        <v>0.21965075444154591</v>
      </c>
      <c r="U372" s="110">
        <f t="shared" si="83"/>
        <v>7.4993412279254823E-2</v>
      </c>
      <c r="Y372" s="115">
        <f t="shared" si="84"/>
        <v>5.799598189035917E-2</v>
      </c>
      <c r="Z372" s="157">
        <f t="shared" si="85"/>
        <v>8.3724630694375895E-3</v>
      </c>
      <c r="AA372" s="158"/>
      <c r="AE372" s="117">
        <f t="shared" si="87"/>
        <v>0.43420449091930441</v>
      </c>
      <c r="AF372" s="85">
        <f>IF(J372&gt;0,J372/630,Tabla13[[#This Row],[Cargabilidad Antes]]-0.02)</f>
        <v>0.40220656814227945</v>
      </c>
      <c r="AG372" s="119">
        <f t="shared" si="86"/>
        <v>3.1997922777024956E-2</v>
      </c>
      <c r="AJ372" s="15">
        <f t="shared" si="93"/>
        <v>28.157308408896835</v>
      </c>
      <c r="AK372" s="47">
        <f t="shared" si="93"/>
        <v>27.701510486511669</v>
      </c>
      <c r="AL372" s="15">
        <f t="shared" si="89"/>
        <v>0.45579792238516603</v>
      </c>
      <c r="AM372" s="84">
        <f t="shared" si="88"/>
        <v>1.6187553006350108E-2</v>
      </c>
    </row>
    <row r="373" spans="2:39" x14ac:dyDescent="0.25">
      <c r="B373" s="16" t="s">
        <v>390</v>
      </c>
      <c r="C373" s="8">
        <v>426.32</v>
      </c>
      <c r="D373" s="14">
        <v>288.51</v>
      </c>
      <c r="E373" s="8">
        <v>119.44</v>
      </c>
      <c r="F373" s="15">
        <f t="shared" si="79"/>
        <v>312.25619881757353</v>
      </c>
      <c r="G373" s="8">
        <v>0.92</v>
      </c>
      <c r="H373" s="8">
        <v>442.42</v>
      </c>
      <c r="I373" s="75">
        <f>'Datos y Cálculos'!R373</f>
        <v>59.44</v>
      </c>
      <c r="J373" s="47">
        <f>'Datos y Cálculos'!S373</f>
        <v>294.56940387623422</v>
      </c>
      <c r="K373" s="6">
        <f>'Datos y Cálculos'!T373</f>
        <v>0.97942962236913056</v>
      </c>
      <c r="L373" s="73">
        <f t="shared" si="90"/>
        <v>391.91565313794649</v>
      </c>
      <c r="M373" s="75">
        <f t="shared" si="91"/>
        <v>369.71679265863355</v>
      </c>
      <c r="O373" s="15">
        <f t="shared" si="80"/>
        <v>393.59954197518647</v>
      </c>
      <c r="P373" s="47">
        <f t="shared" si="81"/>
        <v>369.71679265863355</v>
      </c>
      <c r="Q373" s="106">
        <f t="shared" si="82"/>
        <v>6.0677787369118774E-2</v>
      </c>
      <c r="S373" s="6">
        <f t="shared" si="92"/>
        <v>0.27184167329494308</v>
      </c>
      <c r="T373" s="73">
        <f t="shared" si="92"/>
        <v>0.25534692204468706</v>
      </c>
      <c r="U373" s="110">
        <f t="shared" si="83"/>
        <v>6.0677787369118774E-2</v>
      </c>
      <c r="Y373" s="115">
        <f t="shared" si="84"/>
        <v>7.5570156553875237E-2</v>
      </c>
      <c r="Z373" s="157">
        <f t="shared" si="85"/>
        <v>8.8926260417425285E-3</v>
      </c>
      <c r="AA373" s="158"/>
      <c r="AE373" s="117">
        <f t="shared" si="87"/>
        <v>0.49564476002789448</v>
      </c>
      <c r="AF373" s="85">
        <f>IF(J373&gt;0,J373/630,Tabla13[[#This Row],[Cargabilidad Antes]]-0.02)</f>
        <v>0.4675704823432289</v>
      </c>
      <c r="AG373" s="119">
        <f t="shared" si="86"/>
        <v>2.8074277684665583E-2</v>
      </c>
      <c r="AJ373" s="15">
        <f t="shared" si="93"/>
        <v>29.137836523586447</v>
      </c>
      <c r="AK373" s="47">
        <f t="shared" si="93"/>
        <v>28.650921655282772</v>
      </c>
      <c r="AL373" s="15">
        <f t="shared" si="89"/>
        <v>0.48691486830367481</v>
      </c>
      <c r="AM373" s="84">
        <f t="shared" si="88"/>
        <v>1.6710741990385136E-2</v>
      </c>
    </row>
    <row r="374" spans="2:39" x14ac:dyDescent="0.25">
      <c r="B374" s="16" t="s">
        <v>391</v>
      </c>
      <c r="C374" s="8">
        <v>422.88</v>
      </c>
      <c r="D374" s="14">
        <v>188.99</v>
      </c>
      <c r="E374" s="8">
        <v>120.23</v>
      </c>
      <c r="F374" s="15">
        <f t="shared" si="79"/>
        <v>223.99212709378872</v>
      </c>
      <c r="G374" s="8">
        <v>0.83</v>
      </c>
      <c r="H374" s="8">
        <v>440.56</v>
      </c>
      <c r="I374" s="75">
        <f>'Datos y Cálculos'!R374</f>
        <v>60.230000000000004</v>
      </c>
      <c r="J374" s="47">
        <f>'Datos y Cálculos'!S374</f>
        <v>198.355420898951</v>
      </c>
      <c r="K374" s="6">
        <f>'Datos y Cálculos'!T374</f>
        <v>0.9527846486044762</v>
      </c>
      <c r="L374" s="73">
        <f t="shared" si="90"/>
        <v>281.13459755207782</v>
      </c>
      <c r="M374" s="75">
        <f t="shared" si="91"/>
        <v>248.95772967658888</v>
      </c>
      <c r="O374" s="15">
        <f t="shared" si="80"/>
        <v>285.78687106900838</v>
      </c>
      <c r="P374" s="47">
        <f t="shared" si="81"/>
        <v>248.95772967658888</v>
      </c>
      <c r="Q374" s="106">
        <f t="shared" si="82"/>
        <v>0.12886925580121011</v>
      </c>
      <c r="S374" s="6">
        <f t="shared" si="92"/>
        <v>0.19738026331855615</v>
      </c>
      <c r="T374" s="73">
        <f t="shared" si="92"/>
        <v>0.17194401567484693</v>
      </c>
      <c r="U374" s="110">
        <f t="shared" si="83"/>
        <v>0.12886925580121011</v>
      </c>
      <c r="Y374" s="115">
        <f t="shared" si="84"/>
        <v>3.888603767485823E-2</v>
      </c>
      <c r="Z374" s="157">
        <f t="shared" si="85"/>
        <v>9.3766379587172741E-3</v>
      </c>
      <c r="AA374" s="158"/>
      <c r="AE374" s="117">
        <f t="shared" si="87"/>
        <v>0.35554305887902971</v>
      </c>
      <c r="AF374" s="85">
        <f>IF(J374&gt;0,J374/630,Tabla13[[#This Row],[Cargabilidad Antes]]-0.02)</f>
        <v>0.31484987444277934</v>
      </c>
      <c r="AG374" s="119">
        <f t="shared" si="86"/>
        <v>4.0693184436250363E-2</v>
      </c>
      <c r="AJ374" s="15">
        <f t="shared" si="93"/>
        <v>27.18146729902281</v>
      </c>
      <c r="AK374" s="47">
        <f t="shared" si="93"/>
        <v>26.655447413614358</v>
      </c>
      <c r="AL374" s="15">
        <f t="shared" si="89"/>
        <v>0.52601988540845213</v>
      </c>
      <c r="AM374" s="84">
        <f t="shared" si="88"/>
        <v>1.935215195050799E-2</v>
      </c>
    </row>
    <row r="375" spans="2:39" x14ac:dyDescent="0.25">
      <c r="B375" s="16" t="s">
        <v>392</v>
      </c>
      <c r="C375" s="8">
        <v>357.26</v>
      </c>
      <c r="D375" s="14">
        <v>271.39</v>
      </c>
      <c r="E375" s="8">
        <v>114.24</v>
      </c>
      <c r="F375" s="15">
        <f t="shared" si="79"/>
        <v>294.45425739832666</v>
      </c>
      <c r="G375" s="8">
        <v>0.92</v>
      </c>
      <c r="H375" s="8">
        <v>441.15</v>
      </c>
      <c r="I375" s="75">
        <f>'Datos y Cálculos'!R375</f>
        <v>54.239999999999995</v>
      </c>
      <c r="J375" s="47">
        <f>'Datos y Cálculos'!S375</f>
        <v>276.75713125410158</v>
      </c>
      <c r="K375" s="6">
        <f>'Datos y Cálculos'!T375</f>
        <v>0.98060707151508297</v>
      </c>
      <c r="L375" s="73">
        <f t="shared" si="90"/>
        <v>369.57227124555493</v>
      </c>
      <c r="M375" s="75">
        <f t="shared" si="91"/>
        <v>347.36044397761771</v>
      </c>
      <c r="O375" s="15">
        <f t="shared" si="80"/>
        <v>370.24359535768554</v>
      </c>
      <c r="P375" s="47">
        <f t="shared" si="81"/>
        <v>347.36044397761771</v>
      </c>
      <c r="Q375" s="106">
        <f t="shared" si="82"/>
        <v>6.1805664343662303E-2</v>
      </c>
      <c r="S375" s="6">
        <f t="shared" si="92"/>
        <v>0.25571076120590136</v>
      </c>
      <c r="T375" s="73">
        <f t="shared" si="92"/>
        <v>0.23990638772974707</v>
      </c>
      <c r="U375" s="110">
        <f t="shared" si="83"/>
        <v>6.1805664343662192E-2</v>
      </c>
      <c r="Y375" s="115">
        <f t="shared" si="84"/>
        <v>6.7199162527410206E-2</v>
      </c>
      <c r="Z375" s="157">
        <f t="shared" si="85"/>
        <v>8.0498809880424141E-3</v>
      </c>
      <c r="AA375" s="158"/>
      <c r="AE375" s="117">
        <f t="shared" si="87"/>
        <v>0.46738771015607405</v>
      </c>
      <c r="AF375" s="85">
        <f>IF(J375&gt;0,J375/630,Tabla13[[#This Row],[Cargabilidad Antes]]-0.02)</f>
        <v>0.43929703373666917</v>
      </c>
      <c r="AG375" s="119">
        <f t="shared" si="86"/>
        <v>2.8090676419404881E-2</v>
      </c>
      <c r="AJ375" s="15">
        <f t="shared" si="93"/>
        <v>28.661333330752822</v>
      </c>
      <c r="AK375" s="47">
        <f t="shared" si="93"/>
        <v>28.222737127145503</v>
      </c>
      <c r="AL375" s="15">
        <f t="shared" si="89"/>
        <v>0.4385962036073181</v>
      </c>
      <c r="AM375" s="84">
        <f t="shared" si="88"/>
        <v>1.5302714585741728E-2</v>
      </c>
    </row>
    <row r="376" spans="2:39" x14ac:dyDescent="0.25">
      <c r="B376" s="16" t="s">
        <v>393</v>
      </c>
      <c r="C376" s="8">
        <v>437.42</v>
      </c>
      <c r="D376" s="14">
        <v>245.76</v>
      </c>
      <c r="E376" s="8">
        <v>112.87</v>
      </c>
      <c r="F376" s="15">
        <f t="shared" si="79"/>
        <v>270.43966887274507</v>
      </c>
      <c r="G376" s="8">
        <v>0.9</v>
      </c>
      <c r="H376" s="8">
        <v>439.81</v>
      </c>
      <c r="I376" s="75">
        <f>'Datos y Cálculos'!R376</f>
        <v>52.870000000000005</v>
      </c>
      <c r="J376" s="47">
        <f>'Datos y Cálculos'!S376</f>
        <v>251.3826058023904</v>
      </c>
      <c r="K376" s="6">
        <f>'Datos y Cálculos'!T376</f>
        <v>0.97763327424964996</v>
      </c>
      <c r="L376" s="73">
        <f t="shared" si="90"/>
        <v>339.43133831137527</v>
      </c>
      <c r="M376" s="75">
        <f t="shared" si="91"/>
        <v>315.51264158608626</v>
      </c>
      <c r="O376" s="15">
        <f t="shared" si="80"/>
        <v>342.72850762329085</v>
      </c>
      <c r="P376" s="47">
        <f t="shared" si="81"/>
        <v>315.51264158608626</v>
      </c>
      <c r="Q376" s="106">
        <f t="shared" si="82"/>
        <v>7.9409402579136645E-2</v>
      </c>
      <c r="S376" s="6">
        <f t="shared" si="92"/>
        <v>0.23670731558947697</v>
      </c>
      <c r="T376" s="73">
        <f t="shared" si="92"/>
        <v>0.21791052907240543</v>
      </c>
      <c r="U376" s="110">
        <f t="shared" si="83"/>
        <v>7.9409402579136645E-2</v>
      </c>
      <c r="Y376" s="115">
        <f t="shared" si="84"/>
        <v>5.6685107646502836E-2</v>
      </c>
      <c r="Z376" s="157">
        <f t="shared" si="85"/>
        <v>8.6452130982217004E-3</v>
      </c>
      <c r="AA376" s="158"/>
      <c r="AE376" s="117">
        <f t="shared" si="87"/>
        <v>0.42926931567102394</v>
      </c>
      <c r="AF376" s="85">
        <f>IF(J376&gt;0,J376/630,Tabla13[[#This Row],[Cargabilidad Antes]]-0.02)</f>
        <v>0.39902000921014347</v>
      </c>
      <c r="AG376" s="119">
        <f t="shared" si="86"/>
        <v>3.0249306460880476E-2</v>
      </c>
      <c r="AJ376" s="15">
        <f t="shared" si="93"/>
        <v>28.137361910728849</v>
      </c>
      <c r="AK376" s="47">
        <f t="shared" si="93"/>
        <v>27.65887358441854</v>
      </c>
      <c r="AL376" s="15">
        <f t="shared" si="89"/>
        <v>0.47848832631030902</v>
      </c>
      <c r="AM376" s="84">
        <f t="shared" si="88"/>
        <v>1.70054437878151E-2</v>
      </c>
    </row>
    <row r="377" spans="2:39" x14ac:dyDescent="0.25">
      <c r="B377" s="16" t="s">
        <v>394</v>
      </c>
      <c r="C377" s="8">
        <v>285.27999999999997</v>
      </c>
      <c r="D377" s="14">
        <v>219.89</v>
      </c>
      <c r="E377" s="8">
        <v>115.04</v>
      </c>
      <c r="F377" s="15">
        <f t="shared" si="79"/>
        <v>248.16489215841952</v>
      </c>
      <c r="G377" s="8">
        <v>0.88</v>
      </c>
      <c r="H377" s="8">
        <v>439.87</v>
      </c>
      <c r="I377" s="75">
        <f>'Datos y Cálculos'!R377</f>
        <v>55.040000000000006</v>
      </c>
      <c r="J377" s="47">
        <f>'Datos y Cálculos'!S377</f>
        <v>226.67380461800167</v>
      </c>
      <c r="K377" s="6">
        <f>'Datos y Cálculos'!T377</f>
        <v>0.97007239266383705</v>
      </c>
      <c r="L377" s="73">
        <f t="shared" si="90"/>
        <v>311.47405932843037</v>
      </c>
      <c r="M377" s="75">
        <f t="shared" si="91"/>
        <v>284.50039590095633</v>
      </c>
      <c r="O377" s="15">
        <f t="shared" si="80"/>
        <v>313.62043155164724</v>
      </c>
      <c r="P377" s="47">
        <f t="shared" si="81"/>
        <v>284.50039590095633</v>
      </c>
      <c r="Q377" s="106">
        <f t="shared" si="82"/>
        <v>9.2851207131558922E-2</v>
      </c>
      <c r="S377" s="6">
        <f t="shared" si="92"/>
        <v>0.21660366387788291</v>
      </c>
      <c r="T377" s="73">
        <f t="shared" si="92"/>
        <v>0.19649175221770301</v>
      </c>
      <c r="U377" s="110">
        <f t="shared" si="83"/>
        <v>9.2851207131559033E-2</v>
      </c>
      <c r="Y377" s="115">
        <f t="shared" si="84"/>
        <v>4.773191610018903E-2</v>
      </c>
      <c r="Z377" s="157">
        <f t="shared" si="85"/>
        <v>8.4524186614876786E-3</v>
      </c>
      <c r="AA377" s="158"/>
      <c r="AE377" s="117">
        <f t="shared" si="87"/>
        <v>0.39391252723558656</v>
      </c>
      <c r="AF377" s="85">
        <f>IF(J377&gt;0,J377/630,Tabla13[[#This Row],[Cargabilidad Antes]]-0.02)</f>
        <v>0.3597996898698439</v>
      </c>
      <c r="AG377" s="119">
        <f t="shared" si="86"/>
        <v>3.4112837365742665E-2</v>
      </c>
      <c r="AJ377" s="15">
        <f t="shared" si="93"/>
        <v>27.62707732603209</v>
      </c>
      <c r="AK377" s="47">
        <f t="shared" si="93"/>
        <v>27.161871668477588</v>
      </c>
      <c r="AL377" s="15">
        <f t="shared" si="89"/>
        <v>0.46520565755450249</v>
      </c>
      <c r="AM377" s="84">
        <f t="shared" si="88"/>
        <v>1.6838757573395369E-2</v>
      </c>
    </row>
    <row r="378" spans="2:39" x14ac:dyDescent="0.25">
      <c r="B378" s="16" t="s">
        <v>395</v>
      </c>
      <c r="C378" s="8">
        <v>348.56</v>
      </c>
      <c r="D378" s="14">
        <v>220.42</v>
      </c>
      <c r="E378" s="8">
        <v>111.83</v>
      </c>
      <c r="F378" s="15">
        <f t="shared" si="79"/>
        <v>247.16578505124852</v>
      </c>
      <c r="G378" s="8">
        <v>0.89</v>
      </c>
      <c r="H378" s="8">
        <v>438.51</v>
      </c>
      <c r="I378" s="75">
        <f>'Datos y Cálculos'!R378</f>
        <v>51.83</v>
      </c>
      <c r="J378" s="47">
        <f>'Datos y Cálculos'!S378</f>
        <v>226.4317232633272</v>
      </c>
      <c r="K378" s="6">
        <f>'Datos y Cálculos'!T378</f>
        <v>0.97345017219015761</v>
      </c>
      <c r="L378" s="73">
        <f t="shared" si="90"/>
        <v>310.22007072565981</v>
      </c>
      <c r="M378" s="75">
        <f t="shared" si="91"/>
        <v>284.19655734598439</v>
      </c>
      <c r="O378" s="15">
        <f t="shared" si="80"/>
        <v>310.84403110595338</v>
      </c>
      <c r="P378" s="47">
        <f t="shared" si="81"/>
        <v>284.19655734598439</v>
      </c>
      <c r="Q378" s="106">
        <f t="shared" si="82"/>
        <v>8.5726187712724666E-2</v>
      </c>
      <c r="S378" s="6">
        <f t="shared" si="92"/>
        <v>0.21468612774685297</v>
      </c>
      <c r="T378" s="73">
        <f t="shared" si="92"/>
        <v>0.19628190446030827</v>
      </c>
      <c r="U378" s="110">
        <f t="shared" si="83"/>
        <v>8.5726187712724666E-2</v>
      </c>
      <c r="Y378" s="115">
        <f t="shared" si="84"/>
        <v>4.734835420226842E-2</v>
      </c>
      <c r="Z378" s="157">
        <f t="shared" si="85"/>
        <v>7.7700257274483635E-3</v>
      </c>
      <c r="AA378" s="158"/>
      <c r="AE378" s="117">
        <f t="shared" si="87"/>
        <v>0.39232664293848973</v>
      </c>
      <c r="AF378" s="85">
        <f>IF(J378&gt;0,J378/630,Tabla13[[#This Row],[Cargabilidad Antes]]-0.02)</f>
        <v>0.35941543375131302</v>
      </c>
      <c r="AG378" s="119">
        <f t="shared" si="86"/>
        <v>3.2911209187176715E-2</v>
      </c>
      <c r="AJ378" s="15">
        <f t="shared" si="93"/>
        <v>27.5807695425801</v>
      </c>
      <c r="AK378" s="47">
        <f t="shared" si="93"/>
        <v>27.157256495921725</v>
      </c>
      <c r="AL378" s="15">
        <f t="shared" si="89"/>
        <v>0.42351304665837475</v>
      </c>
      <c r="AM378" s="84">
        <f t="shared" si="88"/>
        <v>1.5355374548362111E-2</v>
      </c>
    </row>
    <row r="379" spans="2:39" x14ac:dyDescent="0.25">
      <c r="B379" s="16" t="s">
        <v>396</v>
      </c>
      <c r="C379" s="8">
        <v>362.64</v>
      </c>
      <c r="D379" s="14">
        <v>207.87</v>
      </c>
      <c r="E379" s="8">
        <v>114.42</v>
      </c>
      <c r="F379" s="15">
        <f t="shared" si="79"/>
        <v>237.28015783035883</v>
      </c>
      <c r="G379" s="8">
        <v>0.87</v>
      </c>
      <c r="H379" s="8">
        <v>438.58</v>
      </c>
      <c r="I379" s="75">
        <f>'Datos y Cálculos'!R379</f>
        <v>54.42</v>
      </c>
      <c r="J379" s="47">
        <f>'Datos y Cálculos'!S379</f>
        <v>214.87548324552989</v>
      </c>
      <c r="K379" s="6">
        <f>'Datos y Cálculos'!T379</f>
        <v>0.96739747532050924</v>
      </c>
      <c r="L379" s="73">
        <f t="shared" si="90"/>
        <v>297.81252825372729</v>
      </c>
      <c r="M379" s="75">
        <f t="shared" si="91"/>
        <v>269.69221324795132</v>
      </c>
      <c r="O379" s="15">
        <f t="shared" si="80"/>
        <v>299.88455886168794</v>
      </c>
      <c r="P379" s="47">
        <f t="shared" si="81"/>
        <v>269.69221324795137</v>
      </c>
      <c r="Q379" s="106">
        <f t="shared" si="82"/>
        <v>0.1006798940510365</v>
      </c>
      <c r="S379" s="6">
        <f t="shared" si="92"/>
        <v>0.20711690838658647</v>
      </c>
      <c r="T379" s="73">
        <f t="shared" si="92"/>
        <v>0.18626439999404673</v>
      </c>
      <c r="U379" s="110">
        <f t="shared" si="83"/>
        <v>0.10067989405103639</v>
      </c>
      <c r="Y379" s="115">
        <f t="shared" si="84"/>
        <v>4.3636612576559555E-2</v>
      </c>
      <c r="Z379" s="157">
        <f t="shared" si="85"/>
        <v>8.3443391102005493E-3</v>
      </c>
      <c r="AA379" s="158"/>
      <c r="AE379" s="117">
        <f t="shared" si="87"/>
        <v>0.37663517115929973</v>
      </c>
      <c r="AF379" s="85">
        <f>IF(J379&gt;0,J379/630,Tabla13[[#This Row],[Cargabilidad Antes]]-0.02)</f>
        <v>0.3410721956278252</v>
      </c>
      <c r="AG379" s="119">
        <f t="shared" si="86"/>
        <v>3.5562975531474528E-2</v>
      </c>
      <c r="AJ379" s="15">
        <f t="shared" si="93"/>
        <v>27.401996491550992</v>
      </c>
      <c r="AK379" s="47">
        <f t="shared" si="93"/>
        <v>26.942678682868014</v>
      </c>
      <c r="AL379" s="15">
        <f t="shared" si="89"/>
        <v>0.45931780868297878</v>
      </c>
      <c r="AM379" s="84">
        <f t="shared" si="88"/>
        <v>1.6762202302471052E-2</v>
      </c>
    </row>
    <row r="380" spans="2:39" x14ac:dyDescent="0.25">
      <c r="B380" s="16" t="s">
        <v>397</v>
      </c>
      <c r="C380" s="8">
        <v>412.88</v>
      </c>
      <c r="D380" s="14">
        <v>249.44</v>
      </c>
      <c r="E380" s="8">
        <v>112.98</v>
      </c>
      <c r="F380" s="15">
        <f t="shared" si="79"/>
        <v>273.83351511456738</v>
      </c>
      <c r="G380" s="8">
        <v>0.91</v>
      </c>
      <c r="H380" s="8">
        <v>438.48</v>
      </c>
      <c r="I380" s="75">
        <f>'Datos y Cálculos'!R380</f>
        <v>52.980000000000004</v>
      </c>
      <c r="J380" s="47">
        <f>'Datos y Cálculos'!S380</f>
        <v>255.00430192449696</v>
      </c>
      <c r="K380" s="6">
        <f>'Datos y Cálculos'!T380</f>
        <v>0.97817957625615093</v>
      </c>
      <c r="L380" s="73">
        <f t="shared" si="90"/>
        <v>343.6909862272542</v>
      </c>
      <c r="M380" s="75">
        <f t="shared" si="91"/>
        <v>320.05826600134986</v>
      </c>
      <c r="O380" s="15">
        <f t="shared" si="80"/>
        <v>344.03786704887784</v>
      </c>
      <c r="P380" s="47">
        <f t="shared" si="81"/>
        <v>320.05826600134986</v>
      </c>
      <c r="Q380" s="106">
        <f t="shared" si="82"/>
        <v>6.970047004773805E-2</v>
      </c>
      <c r="S380" s="6">
        <f t="shared" si="92"/>
        <v>0.23761163182777814</v>
      </c>
      <c r="T380" s="73">
        <f t="shared" si="92"/>
        <v>0.22104998940057197</v>
      </c>
      <c r="U380" s="110">
        <f t="shared" si="83"/>
        <v>6.9700470047737939E-2</v>
      </c>
      <c r="Y380" s="115">
        <f t="shared" si="84"/>
        <v>5.8116759054820416E-2</v>
      </c>
      <c r="Z380" s="157">
        <f t="shared" si="85"/>
        <v>7.8191905934541887E-3</v>
      </c>
      <c r="AA380" s="158"/>
      <c r="AE380" s="117">
        <f t="shared" si="87"/>
        <v>0.43465637319772599</v>
      </c>
      <c r="AF380" s="85">
        <f>IF(J380&gt;0,J380/630,Tabla13[[#This Row],[Cargabilidad Antes]]-0.02)</f>
        <v>0.40476873321348722</v>
      </c>
      <c r="AG380" s="119">
        <f t="shared" si="86"/>
        <v>2.9887639984238767E-2</v>
      </c>
      <c r="AJ380" s="15">
        <f t="shared" si="93"/>
        <v>28.161379646462109</v>
      </c>
      <c r="AK380" s="47">
        <f t="shared" si="93"/>
        <v>27.736038825742277</v>
      </c>
      <c r="AL380" s="15">
        <f t="shared" si="89"/>
        <v>0.42534082071983192</v>
      </c>
      <c r="AM380" s="84">
        <f t="shared" si="88"/>
        <v>1.5103692576839634E-2</v>
      </c>
    </row>
    <row r="381" spans="2:39" x14ac:dyDescent="0.25">
      <c r="B381" s="16" t="s">
        <v>398</v>
      </c>
      <c r="C381" s="8">
        <v>441.28</v>
      </c>
      <c r="D381" s="14">
        <v>235.36</v>
      </c>
      <c r="E381" s="8">
        <v>116.6</v>
      </c>
      <c r="F381" s="15">
        <f t="shared" si="79"/>
        <v>262.6592652087491</v>
      </c>
      <c r="G381" s="8">
        <v>0.89</v>
      </c>
      <c r="H381" s="8">
        <v>439.56</v>
      </c>
      <c r="I381" s="75">
        <f>'Datos y Cálculos'!R381</f>
        <v>56.599999999999994</v>
      </c>
      <c r="J381" s="47">
        <f>'Datos y Cálculos'!S381</f>
        <v>242.07000970793553</v>
      </c>
      <c r="K381" s="6">
        <f>'Datos y Cálculos'!T381</f>
        <v>0.97228070624679475</v>
      </c>
      <c r="L381" s="73">
        <f t="shared" si="90"/>
        <v>329.66608146395782</v>
      </c>
      <c r="M381" s="75">
        <f t="shared" si="91"/>
        <v>303.8243157991563</v>
      </c>
      <c r="O381" s="15">
        <f t="shared" si="80"/>
        <v>331.912944202419</v>
      </c>
      <c r="P381" s="47">
        <f t="shared" si="81"/>
        <v>303.8243157991563</v>
      </c>
      <c r="Q381" s="106">
        <f t="shared" si="82"/>
        <v>8.4626492861732738E-2</v>
      </c>
      <c r="S381" s="6">
        <f t="shared" si="92"/>
        <v>0.22923748764404014</v>
      </c>
      <c r="T381" s="73">
        <f t="shared" si="92"/>
        <v>0.20983792303229021</v>
      </c>
      <c r="U381" s="110">
        <f t="shared" si="83"/>
        <v>8.4626492861732849E-2</v>
      </c>
      <c r="Y381" s="115">
        <f t="shared" si="84"/>
        <v>5.3470424831758047E-2</v>
      </c>
      <c r="Z381" s="157">
        <f t="shared" si="85"/>
        <v>8.6670929412493661E-3</v>
      </c>
      <c r="AA381" s="158"/>
      <c r="AE381" s="117">
        <f t="shared" si="87"/>
        <v>0.41691946858531603</v>
      </c>
      <c r="AF381" s="85">
        <f>IF(J381&gt;0,J381/630,Tabla13[[#This Row],[Cargabilidad Antes]]-0.02)</f>
        <v>0.38423811064751673</v>
      </c>
      <c r="AG381" s="119">
        <f t="shared" si="86"/>
        <v>3.2681357937799305E-2</v>
      </c>
      <c r="AJ381" s="15">
        <f t="shared" si="93"/>
        <v>27.94247335814952</v>
      </c>
      <c r="AK381" s="47">
        <f t="shared" si="93"/>
        <v>27.465523901464355</v>
      </c>
      <c r="AL381" s="15">
        <f t="shared" si="89"/>
        <v>0.47694945668516553</v>
      </c>
      <c r="AM381" s="84">
        <f t="shared" si="88"/>
        <v>1.7068977773438965E-2</v>
      </c>
    </row>
    <row r="382" spans="2:39" x14ac:dyDescent="0.25">
      <c r="B382" s="16" t="s">
        <v>399</v>
      </c>
      <c r="C382" s="8">
        <v>386.16</v>
      </c>
      <c r="D382" s="14">
        <v>228.98</v>
      </c>
      <c r="E382" s="8">
        <v>112.9</v>
      </c>
      <c r="F382" s="15">
        <f t="shared" si="79"/>
        <v>255.30031414003392</v>
      </c>
      <c r="G382" s="8">
        <v>0.89</v>
      </c>
      <c r="H382" s="8">
        <v>436.68</v>
      </c>
      <c r="I382" s="75">
        <f>'Datos y Cálculos'!R382</f>
        <v>52.900000000000006</v>
      </c>
      <c r="J382" s="47">
        <f>'Datos y Cálculos'!S382</f>
        <v>235.01117079832608</v>
      </c>
      <c r="K382" s="6">
        <f>'Datos y Cálculos'!T382</f>
        <v>0.97433666332609481</v>
      </c>
      <c r="L382" s="73">
        <f t="shared" si="90"/>
        <v>320.42979368031439</v>
      </c>
      <c r="M382" s="75">
        <f t="shared" si="91"/>
        <v>294.96470157170148</v>
      </c>
      <c r="O382" s="15">
        <f t="shared" si="80"/>
        <v>322.91564396443698</v>
      </c>
      <c r="P382" s="47">
        <f t="shared" si="81"/>
        <v>294.96470157170148</v>
      </c>
      <c r="Q382" s="106">
        <f t="shared" si="82"/>
        <v>8.6558031223206267E-2</v>
      </c>
      <c r="S382" s="6">
        <f t="shared" si="92"/>
        <v>0.22302345309624533</v>
      </c>
      <c r="T382" s="73">
        <f t="shared" si="92"/>
        <v>0.20371898207963324</v>
      </c>
      <c r="U382" s="110">
        <f t="shared" si="83"/>
        <v>8.6558031223206267E-2</v>
      </c>
      <c r="Y382" s="115">
        <f t="shared" si="84"/>
        <v>5.0516224317580335E-2</v>
      </c>
      <c r="Z382" s="157">
        <f t="shared" si="85"/>
        <v>8.3666875013354413E-3</v>
      </c>
      <c r="AA382" s="158"/>
      <c r="AE382" s="117">
        <f t="shared" si="87"/>
        <v>0.40523859387306971</v>
      </c>
      <c r="AF382" s="85">
        <f>IF(J382&gt;0,J382/630,Tabla13[[#This Row],[Cargabilidad Antes]]-0.02)</f>
        <v>0.3730336044417874</v>
      </c>
      <c r="AG382" s="119">
        <f t="shared" si="86"/>
        <v>3.2204989431282305E-2</v>
      </c>
      <c r="AJ382" s="15">
        <f t="shared" si="93"/>
        <v>27.78510985889335</v>
      </c>
      <c r="AK382" s="47">
        <f t="shared" si="93"/>
        <v>27.32382946509837</v>
      </c>
      <c r="AL382" s="15">
        <f t="shared" si="89"/>
        <v>0.4612803937949792</v>
      </c>
      <c r="AM382" s="84">
        <f t="shared" si="88"/>
        <v>1.6601712073034514E-2</v>
      </c>
    </row>
    <row r="383" spans="2:39" x14ac:dyDescent="0.25">
      <c r="B383" s="16" t="s">
        <v>400</v>
      </c>
      <c r="C383" s="8">
        <v>376.56</v>
      </c>
      <c r="D383" s="14">
        <v>235.82</v>
      </c>
      <c r="E383" s="8">
        <v>113.44</v>
      </c>
      <c r="F383" s="15">
        <f t="shared" si="79"/>
        <v>261.68627399999411</v>
      </c>
      <c r="G383" s="8">
        <v>0.9</v>
      </c>
      <c r="H383" s="8">
        <v>436.96</v>
      </c>
      <c r="I383" s="75">
        <f>'Datos y Cálculos'!R383</f>
        <v>53.44</v>
      </c>
      <c r="J383" s="47">
        <f>'Datos y Cálculos'!S383</f>
        <v>241.79930934558104</v>
      </c>
      <c r="K383" s="6">
        <f>'Datos y Cálculos'!T383</f>
        <v>0.97527160287693226</v>
      </c>
      <c r="L383" s="73">
        <f t="shared" si="90"/>
        <v>328.44487116766692</v>
      </c>
      <c r="M383" s="75">
        <f t="shared" si="91"/>
        <v>303.48455726203656</v>
      </c>
      <c r="O383" s="15">
        <f t="shared" si="80"/>
        <v>328.8665228992694</v>
      </c>
      <c r="P383" s="47">
        <f t="shared" si="81"/>
        <v>303.48455726203656</v>
      </c>
      <c r="Q383" s="106">
        <f t="shared" si="82"/>
        <v>7.7180144131019479E-2</v>
      </c>
      <c r="S383" s="6">
        <f t="shared" si="92"/>
        <v>0.22713346013309918</v>
      </c>
      <c r="T383" s="73">
        <f t="shared" si="92"/>
        <v>0.20960326694304943</v>
      </c>
      <c r="U383" s="110">
        <f t="shared" si="83"/>
        <v>7.7180144131019479E-2</v>
      </c>
      <c r="Y383" s="115">
        <f t="shared" si="84"/>
        <v>5.3075008431001887E-2</v>
      </c>
      <c r="Z383" s="157">
        <f t="shared" si="85"/>
        <v>7.8765177362509348E-3</v>
      </c>
      <c r="AA383" s="158"/>
      <c r="AE383" s="117">
        <f t="shared" si="87"/>
        <v>0.41537503809522874</v>
      </c>
      <c r="AF383" s="85">
        <f>IF(J383&gt;0,J383/630,Tabla13[[#This Row],[Cargabilidad Antes]]-0.02)</f>
        <v>0.38380842753266831</v>
      </c>
      <c r="AG383" s="119">
        <f t="shared" si="86"/>
        <v>3.1566610562560438E-2</v>
      </c>
      <c r="AJ383" s="15">
        <f t="shared" si="93"/>
        <v>27.888706994761101</v>
      </c>
      <c r="AK383" s="47">
        <f t="shared" si="93"/>
        <v>27.46001272693735</v>
      </c>
      <c r="AL383" s="15">
        <f t="shared" si="89"/>
        <v>0.42869426782375086</v>
      </c>
      <c r="AM383" s="84">
        <f t="shared" si="88"/>
        <v>1.5371607866376924E-2</v>
      </c>
    </row>
    <row r="384" spans="2:39" x14ac:dyDescent="0.25">
      <c r="B384" s="16" t="s">
        <v>401</v>
      </c>
      <c r="C384" s="8">
        <v>435.44</v>
      </c>
      <c r="D384" s="14">
        <v>249.92</v>
      </c>
      <c r="E384" s="8">
        <v>115.19</v>
      </c>
      <c r="F384" s="15">
        <f t="shared" si="79"/>
        <v>275.18855808336218</v>
      </c>
      <c r="G384" s="8">
        <v>0.9</v>
      </c>
      <c r="H384" s="8">
        <v>438.57</v>
      </c>
      <c r="I384" s="75">
        <f>'Datos y Cálculos'!R384</f>
        <v>55.19</v>
      </c>
      <c r="J384" s="47">
        <f>'Datos y Cálculos'!S384</f>
        <v>255.94128721251676</v>
      </c>
      <c r="K384" s="6">
        <f>'Datos y Cálculos'!T384</f>
        <v>0.97647395120148361</v>
      </c>
      <c r="L384" s="73">
        <f t="shared" si="90"/>
        <v>345.39171323333505</v>
      </c>
      <c r="M384" s="75">
        <f t="shared" si="91"/>
        <v>321.23428493236059</v>
      </c>
      <c r="O384" s="15">
        <f t="shared" si="80"/>
        <v>348.52990163253929</v>
      </c>
      <c r="P384" s="47">
        <f t="shared" si="81"/>
        <v>321.23428493236059</v>
      </c>
      <c r="Q384" s="106">
        <f t="shared" si="82"/>
        <v>7.8316427291672985E-2</v>
      </c>
      <c r="S384" s="6">
        <f t="shared" si="92"/>
        <v>0.2407140800460697</v>
      </c>
      <c r="T384" s="73">
        <f t="shared" si="92"/>
        <v>0.22186221329805972</v>
      </c>
      <c r="U384" s="110">
        <f t="shared" si="83"/>
        <v>7.8316427291673096E-2</v>
      </c>
      <c r="Y384" s="115">
        <f t="shared" si="84"/>
        <v>5.8693354300567109E-2</v>
      </c>
      <c r="Z384" s="157">
        <f t="shared" si="85"/>
        <v>8.8333141249146031E-3</v>
      </c>
      <c r="AA384" s="158"/>
      <c r="AE384" s="117">
        <f t="shared" si="87"/>
        <v>0.43680723505295582</v>
      </c>
      <c r="AF384" s="85">
        <f>IF(J384&gt;0,J384/630,Tabla13[[#This Row],[Cargabilidad Antes]]-0.02)</f>
        <v>0.40625601144843931</v>
      </c>
      <c r="AG384" s="119">
        <f t="shared" si="86"/>
        <v>3.0551223604516509E-2</v>
      </c>
      <c r="AJ384" s="15">
        <f t="shared" si="93"/>
        <v>28.244473619978301</v>
      </c>
      <c r="AK384" s="47">
        <f t="shared" si="93"/>
        <v>27.756182313461672</v>
      </c>
      <c r="AL384" s="15">
        <f t="shared" si="89"/>
        <v>0.48829130651662922</v>
      </c>
      <c r="AM384" s="84">
        <f t="shared" si="88"/>
        <v>1.7288029973100416E-2</v>
      </c>
    </row>
    <row r="385" spans="2:39" x14ac:dyDescent="0.25">
      <c r="B385" s="16" t="s">
        <v>402</v>
      </c>
      <c r="C385" s="8">
        <v>320.39999999999998</v>
      </c>
      <c r="D385" s="14">
        <v>258.94</v>
      </c>
      <c r="E385" s="8">
        <v>114.23</v>
      </c>
      <c r="F385" s="15">
        <f t="shared" si="79"/>
        <v>283.0166364368003</v>
      </c>
      <c r="G385" s="8">
        <v>0.91</v>
      </c>
      <c r="H385" s="8">
        <v>439.32</v>
      </c>
      <c r="I385" s="75">
        <f>'Datos y Cálculos'!R385</f>
        <v>54.230000000000004</v>
      </c>
      <c r="J385" s="47">
        <f>'Datos y Cálculos'!S385</f>
        <v>264.55777535351331</v>
      </c>
      <c r="K385" s="6">
        <f>'Datos y Cálculos'!T385</f>
        <v>0.97876541203143019</v>
      </c>
      <c r="L385" s="73">
        <f t="shared" si="90"/>
        <v>355.21680702593284</v>
      </c>
      <c r="M385" s="75">
        <f t="shared" si="91"/>
        <v>332.04891916643362</v>
      </c>
      <c r="O385" s="15">
        <f t="shared" si="80"/>
        <v>357.14065624453343</v>
      </c>
      <c r="P385" s="47">
        <f t="shared" si="81"/>
        <v>332.04891916643362</v>
      </c>
      <c r="Q385" s="106">
        <f t="shared" si="82"/>
        <v>7.0257296780346312E-2</v>
      </c>
      <c r="S385" s="6">
        <f t="shared" si="92"/>
        <v>0.2466611447461709</v>
      </c>
      <c r="T385" s="73">
        <f t="shared" si="92"/>
        <v>0.22933139949555922</v>
      </c>
      <c r="U385" s="110">
        <f t="shared" si="83"/>
        <v>7.0257296780346312E-2</v>
      </c>
      <c r="Y385" s="115">
        <f t="shared" si="84"/>
        <v>6.2080058156899813E-2</v>
      </c>
      <c r="Z385" s="157">
        <f t="shared" si="85"/>
        <v>8.4167215254986466E-3</v>
      </c>
      <c r="AA385" s="158"/>
      <c r="AE385" s="117">
        <f t="shared" si="87"/>
        <v>0.44923275624888936</v>
      </c>
      <c r="AF385" s="85">
        <f>IF(J385&gt;0,J385/630,Tabla13[[#This Row],[Cargabilidad Antes]]-0.02)</f>
        <v>0.4199329767516084</v>
      </c>
      <c r="AG385" s="119">
        <f t="shared" si="86"/>
        <v>2.9299779497280964E-2</v>
      </c>
      <c r="AJ385" s="15">
        <f t="shared" si="93"/>
        <v>28.406769453599786</v>
      </c>
      <c r="AK385" s="47">
        <f t="shared" si="93"/>
        <v>27.94488474144222</v>
      </c>
      <c r="AL385" s="15">
        <f t="shared" si="89"/>
        <v>0.46188471215756621</v>
      </c>
      <c r="AM385" s="84">
        <f t="shared" si="88"/>
        <v>1.6259670530716974E-2</v>
      </c>
    </row>
    <row r="386" spans="2:39" x14ac:dyDescent="0.25">
      <c r="B386" s="16" t="s">
        <v>403</v>
      </c>
      <c r="C386" s="8">
        <v>373.32</v>
      </c>
      <c r="D386" s="14">
        <v>245.87</v>
      </c>
      <c r="E386" s="8">
        <v>113.87</v>
      </c>
      <c r="F386" s="15">
        <f t="shared" si="79"/>
        <v>270.95836174585941</v>
      </c>
      <c r="G386" s="8">
        <v>0.9</v>
      </c>
      <c r="H386" s="8">
        <v>439.72</v>
      </c>
      <c r="I386" s="75">
        <f>'Datos y Cálculos'!R386</f>
        <v>53.870000000000005</v>
      </c>
      <c r="J386" s="47">
        <f>'Datos y Cálculos'!S386</f>
        <v>251.7022721391287</v>
      </c>
      <c r="K386" s="6">
        <f>'Datos y Cálculos'!T386</f>
        <v>0.97682868696590508</v>
      </c>
      <c r="L386" s="73">
        <f t="shared" si="90"/>
        <v>340.08235455033031</v>
      </c>
      <c r="M386" s="75">
        <f t="shared" si="91"/>
        <v>315.91385777210087</v>
      </c>
      <c r="O386" s="15">
        <f t="shared" si="80"/>
        <v>342.88190986872775</v>
      </c>
      <c r="P386" s="47">
        <f t="shared" si="81"/>
        <v>315.91385777210087</v>
      </c>
      <c r="Q386" s="106">
        <f t="shared" si="82"/>
        <v>7.865113708376037E-2</v>
      </c>
      <c r="S386" s="6">
        <f t="shared" si="92"/>
        <v>0.23681326368808878</v>
      </c>
      <c r="T386" s="73">
        <f t="shared" si="92"/>
        <v>0.21818763122250423</v>
      </c>
      <c r="U386" s="110">
        <f t="shared" si="83"/>
        <v>7.8651137083760259E-2</v>
      </c>
      <c r="Y386" s="115">
        <f t="shared" si="84"/>
        <v>5.6902755875236292E-2</v>
      </c>
      <c r="Z386" s="157">
        <f t="shared" si="85"/>
        <v>8.5989323800820024E-3</v>
      </c>
      <c r="AA386" s="158"/>
      <c r="AE386" s="117">
        <f t="shared" si="87"/>
        <v>0.43009263769184031</v>
      </c>
      <c r="AF386" s="85">
        <f>IF(J386&gt;0,J386/630,Tabla13[[#This Row],[Cargabilidad Antes]]-0.02)</f>
        <v>0.39952741609385506</v>
      </c>
      <c r="AG386" s="119">
        <f t="shared" si="86"/>
        <v>3.0565221597985248E-2</v>
      </c>
      <c r="AJ386" s="15">
        <f t="shared" si="93"/>
        <v>28.140171050086174</v>
      </c>
      <c r="AK386" s="47">
        <f t="shared" si="93"/>
        <v>27.665640105033418</v>
      </c>
      <c r="AL386" s="15">
        <f t="shared" si="89"/>
        <v>0.47453094505275573</v>
      </c>
      <c r="AM386" s="84">
        <f t="shared" si="88"/>
        <v>1.6863115160463904E-2</v>
      </c>
    </row>
    <row r="387" spans="2:39" x14ac:dyDescent="0.25">
      <c r="B387" s="16" t="s">
        <v>404</v>
      </c>
      <c r="C387" s="8">
        <v>288.26</v>
      </c>
      <c r="D387" s="14">
        <v>223.41</v>
      </c>
      <c r="E387" s="8">
        <v>113.73</v>
      </c>
      <c r="F387" s="15">
        <f t="shared" si="79"/>
        <v>250.692123928934</v>
      </c>
      <c r="G387" s="8">
        <v>0.89</v>
      </c>
      <c r="H387" s="8">
        <v>441.93</v>
      </c>
      <c r="I387" s="75">
        <f>'Datos y Cálculos'!R387</f>
        <v>53.730000000000004</v>
      </c>
      <c r="J387" s="47">
        <f>'Datos y Cálculos'!S387</f>
        <v>229.78020149699583</v>
      </c>
      <c r="K387" s="6">
        <f>'Datos y Cálculos'!T387</f>
        <v>0.97227697836674098</v>
      </c>
      <c r="L387" s="73">
        <f t="shared" si="90"/>
        <v>314.64601137845449</v>
      </c>
      <c r="M387" s="75">
        <f t="shared" si="91"/>
        <v>288.39926345377609</v>
      </c>
      <c r="O387" s="15">
        <f t="shared" si="80"/>
        <v>315.06063419554056</v>
      </c>
      <c r="P387" s="47">
        <f t="shared" si="81"/>
        <v>288.39926345377609</v>
      </c>
      <c r="Q387" s="106">
        <f t="shared" si="82"/>
        <v>8.4622983159543974E-2</v>
      </c>
      <c r="S387" s="6">
        <f t="shared" si="92"/>
        <v>0.2175983476995029</v>
      </c>
      <c r="T387" s="73">
        <f t="shared" si="92"/>
        <v>0.19918452638658329</v>
      </c>
      <c r="U387" s="110">
        <f t="shared" si="83"/>
        <v>8.4622983159543863E-2</v>
      </c>
      <c r="Y387" s="115">
        <f t="shared" si="84"/>
        <v>4.8709039338374296E-2</v>
      </c>
      <c r="Z387" s="157">
        <f t="shared" si="85"/>
        <v>7.8950006002715192E-3</v>
      </c>
      <c r="AA387" s="158"/>
      <c r="AE387" s="117">
        <f t="shared" si="87"/>
        <v>0.39792400623640317</v>
      </c>
      <c r="AF387" s="85">
        <f>IF(J387&gt;0,J387/630,Tabla13[[#This Row],[Cargabilidad Antes]]-0.02)</f>
        <v>0.36473047856666002</v>
      </c>
      <c r="AG387" s="119">
        <f t="shared" si="86"/>
        <v>3.319352766974315E-2</v>
      </c>
      <c r="AJ387" s="15">
        <f t="shared" si="93"/>
        <v>27.651260769756842</v>
      </c>
      <c r="AK387" s="47">
        <f t="shared" si="93"/>
        <v>27.221531387838688</v>
      </c>
      <c r="AL387" s="15">
        <f t="shared" si="89"/>
        <v>0.42972938191815402</v>
      </c>
      <c r="AM387" s="84">
        <f t="shared" si="88"/>
        <v>1.5541041166128866E-2</v>
      </c>
    </row>
    <row r="388" spans="2:39" x14ac:dyDescent="0.25">
      <c r="B388" s="16" t="s">
        <v>405</v>
      </c>
      <c r="C388" s="8">
        <v>340.5</v>
      </c>
      <c r="D388" s="14">
        <v>216.57</v>
      </c>
      <c r="E388" s="8">
        <v>111.54</v>
      </c>
      <c r="F388" s="15">
        <f t="shared" ref="F388:F451" si="94">SQRT((D388)^2+(E388)^2)</f>
        <v>243.60569882496591</v>
      </c>
      <c r="G388" s="8">
        <v>0.88</v>
      </c>
      <c r="H388" s="8">
        <v>442.34</v>
      </c>
      <c r="I388" s="75">
        <f>'Datos y Cálculos'!R388</f>
        <v>51.540000000000006</v>
      </c>
      <c r="J388" s="47">
        <f>'Datos y Cálculos'!S388</f>
        <v>222.61836514537609</v>
      </c>
      <c r="K388" s="6">
        <f>'Datos y Cálculos'!T388</f>
        <v>0.97283078985228222</v>
      </c>
      <c r="L388" s="73">
        <f t="shared" si="90"/>
        <v>305.75177346243692</v>
      </c>
      <c r="M388" s="75">
        <f t="shared" si="91"/>
        <v>279.41037618095066</v>
      </c>
      <c r="O388" s="15">
        <f t="shared" ref="O388:O451" si="95">(D388)/(SQRT(3)*0.46*G388)</f>
        <v>308.88524653754263</v>
      </c>
      <c r="P388" s="47">
        <f t="shared" ref="P388:P451" si="96">(D388)/(SQRT(3)*0.46*K388)</f>
        <v>279.41037618095066</v>
      </c>
      <c r="Q388" s="106">
        <f t="shared" si="82"/>
        <v>9.542336737345436E-2</v>
      </c>
      <c r="S388" s="6">
        <f t="shared" si="92"/>
        <v>0.21333328248684841</v>
      </c>
      <c r="T388" s="73">
        <f t="shared" si="92"/>
        <v>0.19297630229912099</v>
      </c>
      <c r="U388" s="110">
        <f t="shared" si="83"/>
        <v>9.5423367373454138E-2</v>
      </c>
      <c r="Y388" s="115">
        <f t="shared" si="84"/>
        <v>4.5994200311909261E-2</v>
      </c>
      <c r="Z388" s="157">
        <f t="shared" si="85"/>
        <v>8.3590372806925488E-3</v>
      </c>
      <c r="AA388" s="158"/>
      <c r="AE388" s="117">
        <f t="shared" si="87"/>
        <v>0.3866757124205808</v>
      </c>
      <c r="AF388" s="85">
        <f>IF(J388&gt;0,J388/630,Tabla13[[#This Row],[Cargabilidad Antes]]-0.02)</f>
        <v>0.35336248435773981</v>
      </c>
      <c r="AG388" s="119">
        <f t="shared" si="86"/>
        <v>3.3313228062840983E-2</v>
      </c>
      <c r="AJ388" s="15">
        <f t="shared" si="93"/>
        <v>27.548346568604661</v>
      </c>
      <c r="AK388" s="47">
        <f t="shared" si="93"/>
        <v>27.085207220020845</v>
      </c>
      <c r="AL388" s="15">
        <f t="shared" si="89"/>
        <v>0.463139348583816</v>
      </c>
      <c r="AM388" s="84">
        <f t="shared" si="88"/>
        <v>1.681187462305378E-2</v>
      </c>
    </row>
    <row r="389" spans="2:39" x14ac:dyDescent="0.25">
      <c r="B389" s="16" t="s">
        <v>406</v>
      </c>
      <c r="C389" s="8">
        <v>366.34</v>
      </c>
      <c r="D389" s="14">
        <v>201.61</v>
      </c>
      <c r="E389" s="8">
        <v>112.92</v>
      </c>
      <c r="F389" s="15">
        <f t="shared" si="94"/>
        <v>231.07903085308283</v>
      </c>
      <c r="G389" s="8">
        <v>0.87</v>
      </c>
      <c r="H389" s="8">
        <v>441.2</v>
      </c>
      <c r="I389" s="75">
        <f>'Datos y Cálculos'!R389</f>
        <v>52.92</v>
      </c>
      <c r="J389" s="47">
        <f>'Datos y Cálculos'!S389</f>
        <v>208.43972390117966</v>
      </c>
      <c r="K389" s="6">
        <f>'Datos y Cálculos'!T389</f>
        <v>0.96723405801277307</v>
      </c>
      <c r="L389" s="73">
        <f t="shared" si="90"/>
        <v>290.02943623283744</v>
      </c>
      <c r="M389" s="75">
        <f t="shared" si="91"/>
        <v>261.61463196555945</v>
      </c>
      <c r="O389" s="15">
        <f t="shared" si="95"/>
        <v>290.85354265697271</v>
      </c>
      <c r="P389" s="47">
        <f t="shared" si="96"/>
        <v>261.61463196555951</v>
      </c>
      <c r="Q389" s="106">
        <f t="shared" ref="Q389:Q452" si="97">(1-P389/O389)</f>
        <v>0.10052795102412426</v>
      </c>
      <c r="S389" s="6">
        <f t="shared" si="92"/>
        <v>0.20087958772222886</v>
      </c>
      <c r="T389" s="73">
        <f t="shared" si="92"/>
        <v>0.18068557436594235</v>
      </c>
      <c r="U389" s="110">
        <f t="shared" ref="U389:U452" si="98">(1-T389/S389)</f>
        <v>0.10052795102412437</v>
      </c>
      <c r="Y389" s="115">
        <f t="shared" ref="Y389:Y452" si="99">($AC$3)*(((D389)^2+(E389)^2)/(460)^2)</f>
        <v>4.1385600349716452E-2</v>
      </c>
      <c r="Z389" s="157">
        <f t="shared" ref="Z389:Z452" si="100">(Y389)*(1-(((G389)^2/(K389)^2)))</f>
        <v>7.9025817571027595E-3</v>
      </c>
      <c r="AA389" s="158"/>
      <c r="AE389" s="117">
        <f t="shared" si="87"/>
        <v>0.36679211246521082</v>
      </c>
      <c r="AF389" s="85">
        <f>IF(J389&gt;0,J389/630,Tabla13[[#This Row],[Cargabilidad Antes]]-0.02)</f>
        <v>0.33085670460504707</v>
      </c>
      <c r="AG389" s="119">
        <f t="shared" ref="AG389:AG452" si="101">AE389-AF389</f>
        <v>3.5935407860163748E-2</v>
      </c>
      <c r="AJ389" s="15">
        <f t="shared" si="93"/>
        <v>27.259502758443148</v>
      </c>
      <c r="AK389" s="47">
        <f t="shared" si="93"/>
        <v>26.828050631903718</v>
      </c>
      <c r="AL389" s="15">
        <f t="shared" si="89"/>
        <v>0.43145212653942977</v>
      </c>
      <c r="AM389" s="84">
        <f t="shared" si="88"/>
        <v>1.5827586084848688E-2</v>
      </c>
    </row>
    <row r="390" spans="2:39" x14ac:dyDescent="0.25">
      <c r="B390" s="16" t="s">
        <v>407</v>
      </c>
      <c r="C390" s="8">
        <v>254.24</v>
      </c>
      <c r="D390" s="14">
        <v>219.41</v>
      </c>
      <c r="E390" s="8">
        <v>114.05</v>
      </c>
      <c r="F390" s="15">
        <f t="shared" si="94"/>
        <v>247.28152094323585</v>
      </c>
      <c r="G390" s="8">
        <v>0.88</v>
      </c>
      <c r="H390" s="8">
        <v>441.46</v>
      </c>
      <c r="I390" s="75">
        <f>'Datos y Cálculos'!R390</f>
        <v>54.05</v>
      </c>
      <c r="J390" s="47">
        <f>'Datos y Cálculos'!S390</f>
        <v>225.96935765718322</v>
      </c>
      <c r="K390" s="6">
        <f>'Datos y Cálculos'!T390</f>
        <v>0.9709723578223628</v>
      </c>
      <c r="L390" s="73">
        <f t="shared" si="90"/>
        <v>310.36533191782024</v>
      </c>
      <c r="M390" s="75">
        <f t="shared" si="91"/>
        <v>283.61623798256863</v>
      </c>
      <c r="O390" s="15">
        <f t="shared" si="95"/>
        <v>312.93582648936706</v>
      </c>
      <c r="P390" s="47">
        <f t="shared" si="96"/>
        <v>283.61623798256863</v>
      </c>
      <c r="Q390" s="106">
        <f t="shared" si="97"/>
        <v>9.3692016141829204E-2</v>
      </c>
      <c r="S390" s="6">
        <f t="shared" si="92"/>
        <v>0.2161308376526731</v>
      </c>
      <c r="T390" s="73">
        <f t="shared" si="92"/>
        <v>0.19588110372257181</v>
      </c>
      <c r="U390" s="110">
        <f t="shared" si="98"/>
        <v>9.3692016141829093E-2</v>
      </c>
      <c r="Y390" s="115">
        <f t="shared" si="99"/>
        <v>4.7392706514177693E-2</v>
      </c>
      <c r="Z390" s="157">
        <f t="shared" si="100"/>
        <v>8.4646140807699329E-3</v>
      </c>
      <c r="AA390" s="158"/>
      <c r="AE390" s="117">
        <f t="shared" ref="AE390:AE453" si="102">F390/630</f>
        <v>0.39251035070354895</v>
      </c>
      <c r="AF390" s="85">
        <f>IF(J390&gt;0,J390/630,Tabla13[[#This Row],[Cargabilidad Antes]]-0.02)</f>
        <v>0.35868152009076704</v>
      </c>
      <c r="AG390" s="119">
        <f t="shared" si="101"/>
        <v>3.3828830612781913E-2</v>
      </c>
      <c r="AJ390" s="15">
        <f t="shared" si="93"/>
        <v>27.615620499481391</v>
      </c>
      <c r="AK390" s="47">
        <f t="shared" si="93"/>
        <v>27.14845540724853</v>
      </c>
      <c r="AL390" s="15">
        <f t="shared" si="89"/>
        <v>0.46716509223286096</v>
      </c>
      <c r="AM390" s="84">
        <f t="shared" ref="AM390:AM453" si="103">(1-AK390/AJ390)</f>
        <v>1.6916697281585069E-2</v>
      </c>
    </row>
    <row r="391" spans="2:39" x14ac:dyDescent="0.25">
      <c r="B391" s="16" t="s">
        <v>408</v>
      </c>
      <c r="C391" s="8">
        <v>327.66000000000003</v>
      </c>
      <c r="D391" s="14">
        <v>212.68</v>
      </c>
      <c r="E391" s="8">
        <v>113.65</v>
      </c>
      <c r="F391" s="15">
        <f t="shared" si="94"/>
        <v>241.14125507677031</v>
      </c>
      <c r="G391" s="8">
        <v>0.88</v>
      </c>
      <c r="H391" s="8">
        <v>441.67</v>
      </c>
      <c r="I391" s="75">
        <f>'Datos y Cálculos'!R391</f>
        <v>53.650000000000006</v>
      </c>
      <c r="J391" s="47">
        <f>'Datos y Cálculos'!S391</f>
        <v>219.34243752634831</v>
      </c>
      <c r="K391" s="6">
        <f>'Datos y Cálculos'!T391</f>
        <v>0.96962540581984746</v>
      </c>
      <c r="L391" s="73">
        <f t="shared" si="90"/>
        <v>302.65862724195119</v>
      </c>
      <c r="M391" s="75">
        <f t="shared" si="91"/>
        <v>275.29872902292584</v>
      </c>
      <c r="O391" s="15">
        <f t="shared" si="95"/>
        <v>303.33709301198024</v>
      </c>
      <c r="P391" s="47">
        <f t="shared" si="96"/>
        <v>275.29872902292578</v>
      </c>
      <c r="Q391" s="106">
        <f t="shared" si="97"/>
        <v>9.2433021331641441E-2</v>
      </c>
      <c r="S391" s="6">
        <f t="shared" si="92"/>
        <v>0.20950141995337732</v>
      </c>
      <c r="T391" s="73">
        <f t="shared" si="92"/>
        <v>0.19013657073381762</v>
      </c>
      <c r="U391" s="110">
        <f t="shared" si="98"/>
        <v>9.2433021331641441E-2</v>
      </c>
      <c r="Y391" s="115">
        <f t="shared" si="99"/>
        <v>4.5068304364839329E-2</v>
      </c>
      <c r="Z391" s="157">
        <f t="shared" si="100"/>
        <v>7.9465416398448695E-3</v>
      </c>
      <c r="AA391" s="158"/>
      <c r="AE391" s="117">
        <f t="shared" si="102"/>
        <v>0.38276389694725443</v>
      </c>
      <c r="AF391" s="85">
        <f>IF(J391&gt;0,J391/630,Tabla13[[#This Row],[Cargabilidad Antes]]-0.02)</f>
        <v>0.34816259924817189</v>
      </c>
      <c r="AG391" s="119">
        <f t="shared" si="101"/>
        <v>3.4601297699082545E-2</v>
      </c>
      <c r="AJ391" s="15">
        <f t="shared" si="93"/>
        <v>27.45762264949142</v>
      </c>
      <c r="AK391" s="47">
        <f t="shared" si="93"/>
        <v>27.02428926820615</v>
      </c>
      <c r="AL391" s="15">
        <f t="shared" ref="AL391:AL454" si="104">AJ391-AK391</f>
        <v>0.43333338128526933</v>
      </c>
      <c r="AM391" s="84">
        <f t="shared" si="103"/>
        <v>1.5781897319260274E-2</v>
      </c>
    </row>
    <row r="392" spans="2:39" x14ac:dyDescent="0.25">
      <c r="B392" s="16" t="s">
        <v>409</v>
      </c>
      <c r="C392" s="8">
        <v>387.36</v>
      </c>
      <c r="D392" s="14">
        <v>232.91</v>
      </c>
      <c r="E392" s="8">
        <v>116.24</v>
      </c>
      <c r="F392" s="15">
        <f t="shared" si="94"/>
        <v>260.30521642871469</v>
      </c>
      <c r="G392" s="8">
        <v>0.89</v>
      </c>
      <c r="H392" s="8">
        <v>443.99</v>
      </c>
      <c r="I392" s="75">
        <f>'Datos y Cálculos'!R392</f>
        <v>56.239999999999995</v>
      </c>
      <c r="J392" s="47">
        <f>'Datos y Cálculos'!S392</f>
        <v>239.60385159675542</v>
      </c>
      <c r="K392" s="6">
        <f>'Datos y Cálculos'!T392</f>
        <v>0.97206283808817506</v>
      </c>
      <c r="L392" s="73">
        <f t="shared" si="90"/>
        <v>326.71149299257007</v>
      </c>
      <c r="M392" s="75">
        <f t="shared" si="91"/>
        <v>300.72901786577802</v>
      </c>
      <c r="O392" s="15">
        <f t="shared" si="95"/>
        <v>328.45786809222216</v>
      </c>
      <c r="P392" s="47">
        <f t="shared" si="96"/>
        <v>300.72901786577802</v>
      </c>
      <c r="Q392" s="106">
        <f t="shared" si="97"/>
        <v>8.4421330466221689E-2</v>
      </c>
      <c r="S392" s="6">
        <f t="shared" si="92"/>
        <v>0.22685122045875844</v>
      </c>
      <c r="T392" s="73">
        <f t="shared" si="92"/>
        <v>0.20770013860974385</v>
      </c>
      <c r="U392" s="110">
        <f t="shared" si="98"/>
        <v>8.4421330466221911E-2</v>
      </c>
      <c r="Y392" s="115">
        <f t="shared" si="99"/>
        <v>5.25162766294896E-2</v>
      </c>
      <c r="Z392" s="157">
        <f t="shared" si="100"/>
        <v>8.4927064310045333E-3</v>
      </c>
      <c r="AA392" s="158"/>
      <c r="AE392" s="117">
        <f t="shared" si="102"/>
        <v>0.41318288322018204</v>
      </c>
      <c r="AF392" s="85">
        <f>IF(J392&gt;0,J392/630,Tabla13[[#This Row],[Cargabilidad Antes]]-0.02)</f>
        <v>0.38032357396310384</v>
      </c>
      <c r="AG392" s="119">
        <f t="shared" si="101"/>
        <v>3.2859309257078195E-2</v>
      </c>
      <c r="AJ392" s="15">
        <f t="shared" si="93"/>
        <v>27.881532348068578</v>
      </c>
      <c r="AK392" s="47">
        <f t="shared" si="93"/>
        <v>27.415543327631291</v>
      </c>
      <c r="AL392" s="15">
        <f t="shared" si="104"/>
        <v>0.46598902043728785</v>
      </c>
      <c r="AM392" s="84">
        <f t="shared" si="103"/>
        <v>1.6713178265095219E-2</v>
      </c>
    </row>
    <row r="393" spans="2:39" x14ac:dyDescent="0.25">
      <c r="B393" s="16" t="s">
        <v>410</v>
      </c>
      <c r="C393" s="8">
        <v>399.76</v>
      </c>
      <c r="D393" s="14">
        <v>222.29</v>
      </c>
      <c r="E393" s="8">
        <v>118.34</v>
      </c>
      <c r="F393" s="15">
        <f t="shared" si="94"/>
        <v>251.82771829169243</v>
      </c>
      <c r="G393" s="8">
        <v>0.88</v>
      </c>
      <c r="H393" s="8">
        <v>446.19</v>
      </c>
      <c r="I393" s="75">
        <f>'Datos y Cálculos'!R393</f>
        <v>58.34</v>
      </c>
      <c r="J393" s="47">
        <f>'Datos y Cálculos'!S393</f>
        <v>229.81818835766674</v>
      </c>
      <c r="K393" s="6">
        <f>'Datos y Cálculos'!T393</f>
        <v>0.96724285222390405</v>
      </c>
      <c r="L393" s="73">
        <f t="shared" ref="L393:L456" si="105">(F393)/(SQRT(3)*0.46)</f>
        <v>316.0713064024302</v>
      </c>
      <c r="M393" s="75">
        <f t="shared" ref="M393:M456" si="106">(J393)/(SQRT(3)*0.46)</f>
        <v>288.4469411151544</v>
      </c>
      <c r="O393" s="15">
        <f t="shared" si="95"/>
        <v>317.04345686304816</v>
      </c>
      <c r="P393" s="47">
        <f t="shared" si="96"/>
        <v>288.44694111515435</v>
      </c>
      <c r="Q393" s="106">
        <f t="shared" si="97"/>
        <v>9.0197463877157102E-2</v>
      </c>
      <c r="S393" s="6">
        <f t="shared" si="92"/>
        <v>0.2189677950039319</v>
      </c>
      <c r="T393" s="73">
        <f t="shared" si="92"/>
        <v>0.19921745522380399</v>
      </c>
      <c r="U393" s="110">
        <f t="shared" si="98"/>
        <v>9.0197463877157213E-2</v>
      </c>
      <c r="Y393" s="115">
        <f t="shared" si="99"/>
        <v>4.9151326799621933E-2</v>
      </c>
      <c r="Z393" s="157">
        <f t="shared" si="100"/>
        <v>8.4667753733815593E-3</v>
      </c>
      <c r="AA393" s="158"/>
      <c r="AE393" s="117">
        <f t="shared" si="102"/>
        <v>0.39972653697094035</v>
      </c>
      <c r="AF393" s="85">
        <f>IF(J393&gt;0,J393/630,Tabla13[[#This Row],[Cargabilidad Antes]]-0.02)</f>
        <v>0.36479077517089958</v>
      </c>
      <c r="AG393" s="119">
        <f t="shared" si="101"/>
        <v>3.4935761800040765E-2</v>
      </c>
      <c r="AJ393" s="15">
        <f t="shared" si="93"/>
        <v>27.68473700693567</v>
      </c>
      <c r="AK393" s="47">
        <f t="shared" si="93"/>
        <v>27.22226596791371</v>
      </c>
      <c r="AL393" s="15">
        <f t="shared" si="104"/>
        <v>0.46247103902195974</v>
      </c>
      <c r="AM393" s="84">
        <f t="shared" si="103"/>
        <v>1.6704909961980152E-2</v>
      </c>
    </row>
    <row r="394" spans="2:39" x14ac:dyDescent="0.25">
      <c r="B394" s="16" t="s">
        <v>411</v>
      </c>
      <c r="C394" s="8">
        <v>345.38</v>
      </c>
      <c r="D394" s="14">
        <v>225.5</v>
      </c>
      <c r="E394" s="8">
        <v>119.03</v>
      </c>
      <c r="F394" s="15">
        <f t="shared" si="94"/>
        <v>254.98704065108876</v>
      </c>
      <c r="G394" s="8">
        <v>0.88</v>
      </c>
      <c r="H394" s="8">
        <v>446.37</v>
      </c>
      <c r="I394" s="75">
        <f>'Datos y Cálculos'!R394</f>
        <v>59.03</v>
      </c>
      <c r="J394" s="47">
        <f>'Datos y Cálculos'!S394</f>
        <v>233.09824302212147</v>
      </c>
      <c r="K394" s="6">
        <f>'Datos y Cálculos'!T394</f>
        <v>0.96740325914253944</v>
      </c>
      <c r="L394" s="73">
        <f t="shared" si="105"/>
        <v>320.03660121689597</v>
      </c>
      <c r="M394" s="75">
        <f t="shared" si="106"/>
        <v>292.56376816619706</v>
      </c>
      <c r="O394" s="15">
        <f t="shared" si="95"/>
        <v>321.62175321704694</v>
      </c>
      <c r="P394" s="47">
        <f t="shared" si="96"/>
        <v>292.56376816619706</v>
      </c>
      <c r="Q394" s="106">
        <f t="shared" si="97"/>
        <v>9.0348319913672204E-2</v>
      </c>
      <c r="S394" s="6">
        <f t="shared" si="92"/>
        <v>0.22212982038502246</v>
      </c>
      <c r="T394" s="73">
        <f t="shared" si="92"/>
        <v>0.20206076431050993</v>
      </c>
      <c r="U394" s="110">
        <f t="shared" si="98"/>
        <v>9.0348319913672093E-2</v>
      </c>
      <c r="Y394" s="115">
        <f t="shared" si="99"/>
        <v>5.0392325650283551E-2</v>
      </c>
      <c r="Z394" s="157">
        <f t="shared" si="100"/>
        <v>8.6943804892928959E-3</v>
      </c>
      <c r="AA394" s="158"/>
      <c r="AE394" s="117">
        <f t="shared" si="102"/>
        <v>0.40474133436680754</v>
      </c>
      <c r="AF394" s="85">
        <f>IF(J394&gt;0,J394/630,Tabla13[[#This Row],[Cargabilidad Antes]]-0.02)</f>
        <v>0.36999721114622453</v>
      </c>
      <c r="AG394" s="119">
        <f t="shared" si="101"/>
        <v>3.4744123220583012E-2</v>
      </c>
      <c r="AJ394" s="15">
        <f t="shared" si="93"/>
        <v>27.762835260213862</v>
      </c>
      <c r="AK394" s="47">
        <f t="shared" si="93"/>
        <v>27.286152736207381</v>
      </c>
      <c r="AL394" s="15">
        <f t="shared" si="104"/>
        <v>0.47668252400648115</v>
      </c>
      <c r="AM394" s="84">
        <f t="shared" si="103"/>
        <v>1.7169807029385087E-2</v>
      </c>
    </row>
    <row r="395" spans="2:39" x14ac:dyDescent="0.25">
      <c r="B395" s="16" t="s">
        <v>412</v>
      </c>
      <c r="C395" s="8">
        <v>309.62</v>
      </c>
      <c r="D395" s="14">
        <v>227.69</v>
      </c>
      <c r="E395" s="8">
        <v>118.49</v>
      </c>
      <c r="F395" s="15">
        <f t="shared" si="94"/>
        <v>256.67609199144357</v>
      </c>
      <c r="G395" s="8">
        <v>0.88</v>
      </c>
      <c r="H395" s="8">
        <v>445.86</v>
      </c>
      <c r="I395" s="75">
        <f>'Datos y Cálculos'!R395</f>
        <v>58.489999999999995</v>
      </c>
      <c r="J395" s="47">
        <f>'Datos y Cálculos'!S395</f>
        <v>235.08257315249892</v>
      </c>
      <c r="K395" s="6">
        <f>'Datos y Cálculos'!T395</f>
        <v>0.96855329149514058</v>
      </c>
      <c r="L395" s="73">
        <f t="shared" si="105"/>
        <v>322.15654523000239</v>
      </c>
      <c r="M395" s="75">
        <f t="shared" si="106"/>
        <v>295.05431932909818</v>
      </c>
      <c r="O395" s="15">
        <f t="shared" si="95"/>
        <v>324.74526381370032</v>
      </c>
      <c r="P395" s="47">
        <f t="shared" si="96"/>
        <v>295.05431932909818</v>
      </c>
      <c r="Q395" s="106">
        <f t="shared" si="97"/>
        <v>9.1428414185080187E-2</v>
      </c>
      <c r="S395" s="6">
        <f t="shared" si="92"/>
        <v>0.22428709003754224</v>
      </c>
      <c r="T395" s="73">
        <f t="shared" si="92"/>
        <v>0.20378087707322343</v>
      </c>
      <c r="U395" s="110">
        <f t="shared" si="98"/>
        <v>9.1428414185080298E-2</v>
      </c>
      <c r="Y395" s="115">
        <f t="shared" si="99"/>
        <v>5.1062141100189043E-2</v>
      </c>
      <c r="Z395" s="157">
        <f t="shared" si="100"/>
        <v>8.9102248233464687E-3</v>
      </c>
      <c r="AA395" s="158"/>
      <c r="AE395" s="117">
        <f t="shared" si="102"/>
        <v>0.40742236824038663</v>
      </c>
      <c r="AF395" s="85">
        <f>IF(J395&gt;0,J395/630,Tabla13[[#This Row],[Cargabilidad Antes]]-0.02)</f>
        <v>0.37314694151190303</v>
      </c>
      <c r="AG395" s="119">
        <f t="shared" si="101"/>
        <v>3.4275426728483604E-2</v>
      </c>
      <c r="AJ395" s="15">
        <f t="shared" si="93"/>
        <v>27.816759785508275</v>
      </c>
      <c r="AK395" s="47">
        <f t="shared" si="93"/>
        <v>27.325241756270231</v>
      </c>
      <c r="AL395" s="15">
        <f t="shared" si="104"/>
        <v>0.49151802923804411</v>
      </c>
      <c r="AM395" s="84">
        <f t="shared" si="103"/>
        <v>1.7669852025472443E-2</v>
      </c>
    </row>
    <row r="396" spans="2:39" x14ac:dyDescent="0.25">
      <c r="B396" s="16" t="s">
        <v>413</v>
      </c>
      <c r="C396" s="8">
        <v>354.06</v>
      </c>
      <c r="D396" s="14">
        <v>210.43</v>
      </c>
      <c r="E396" s="8">
        <v>118.06</v>
      </c>
      <c r="F396" s="15">
        <f t="shared" si="94"/>
        <v>241.28603047006266</v>
      </c>
      <c r="G396" s="8">
        <v>0.87</v>
      </c>
      <c r="H396" s="8">
        <v>446.15</v>
      </c>
      <c r="I396" s="75">
        <f>'Datos y Cálculos'!R396</f>
        <v>58.06</v>
      </c>
      <c r="J396" s="47">
        <f>'Datos y Cálculos'!S396</f>
        <v>218.29280450807354</v>
      </c>
      <c r="K396" s="6">
        <f>'Datos y Cálculos'!T396</f>
        <v>0.96398046868382814</v>
      </c>
      <c r="L396" s="73">
        <f t="shared" si="105"/>
        <v>302.84033618171071</v>
      </c>
      <c r="M396" s="75">
        <f t="shared" si="106"/>
        <v>273.9813248802057</v>
      </c>
      <c r="O396" s="15">
        <f t="shared" si="95"/>
        <v>303.57775398693894</v>
      </c>
      <c r="P396" s="47">
        <f t="shared" si="96"/>
        <v>273.9813248802057</v>
      </c>
      <c r="Q396" s="106">
        <f t="shared" si="97"/>
        <v>9.749208800064646E-2</v>
      </c>
      <c r="S396" s="6">
        <f t="shared" si="92"/>
        <v>0.20966763377009384</v>
      </c>
      <c r="T396" s="73">
        <f t="shared" si="92"/>
        <v>0.18922669836769254</v>
      </c>
      <c r="U396" s="110">
        <f t="shared" si="98"/>
        <v>9.749208800064646E-2</v>
      </c>
      <c r="Y396" s="115">
        <f t="shared" si="99"/>
        <v>4.5122436455576564E-2</v>
      </c>
      <c r="Z396" s="157">
        <f t="shared" si="100"/>
        <v>8.3692855437749875E-3</v>
      </c>
      <c r="AA396" s="158"/>
      <c r="AE396" s="117">
        <f t="shared" si="102"/>
        <v>0.38299369915882964</v>
      </c>
      <c r="AF396" s="85">
        <f>IF(J396&gt;0,J396/630,Tabla13[[#This Row],[Cargabilidad Antes]]-0.02)</f>
        <v>0.34649651509218021</v>
      </c>
      <c r="AG396" s="119">
        <f t="shared" si="101"/>
        <v>3.6497184066649424E-2</v>
      </c>
      <c r="AJ396" s="15">
        <f t="shared" si="93"/>
        <v>27.461523843903699</v>
      </c>
      <c r="AK396" s="47">
        <f t="shared" si="93"/>
        <v>27.004961708950663</v>
      </c>
      <c r="AL396" s="15">
        <f t="shared" si="104"/>
        <v>0.45656213495303533</v>
      </c>
      <c r="AM396" s="84">
        <f t="shared" si="103"/>
        <v>1.6625520766735957E-2</v>
      </c>
    </row>
    <row r="397" spans="2:39" x14ac:dyDescent="0.25">
      <c r="B397" s="16" t="s">
        <v>414</v>
      </c>
      <c r="C397" s="8">
        <v>328.22</v>
      </c>
      <c r="D397" s="14">
        <v>253.45</v>
      </c>
      <c r="E397" s="8">
        <v>119.95</v>
      </c>
      <c r="F397" s="15">
        <f t="shared" si="94"/>
        <v>280.40132845619689</v>
      </c>
      <c r="G397" s="8">
        <v>0.9</v>
      </c>
      <c r="H397" s="8">
        <v>447.48</v>
      </c>
      <c r="I397" s="75">
        <f>'Datos y Cálculos'!R397</f>
        <v>59.95</v>
      </c>
      <c r="J397" s="47">
        <f>'Datos y Cálculos'!S397</f>
        <v>260.44366953335611</v>
      </c>
      <c r="K397" s="6">
        <f>'Datos y Cálculos'!T397</f>
        <v>0.97314709339686822</v>
      </c>
      <c r="L397" s="73">
        <f t="shared" si="105"/>
        <v>351.93430970720425</v>
      </c>
      <c r="M397" s="75">
        <f t="shared" si="106"/>
        <v>326.88526676916763</v>
      </c>
      <c r="O397" s="15">
        <f t="shared" si="95"/>
        <v>353.45271914519481</v>
      </c>
      <c r="P397" s="47">
        <f t="shared" si="96"/>
        <v>326.88526676916763</v>
      </c>
      <c r="Q397" s="106">
        <f t="shared" si="97"/>
        <v>7.5165505701240698E-2</v>
      </c>
      <c r="S397" s="6">
        <f t="shared" si="92"/>
        <v>0.24411405084697649</v>
      </c>
      <c r="T397" s="73">
        <f t="shared" si="92"/>
        <v>0.22576509476628512</v>
      </c>
      <c r="U397" s="110">
        <f t="shared" si="98"/>
        <v>7.5165505701240698E-2</v>
      </c>
      <c r="Y397" s="115">
        <f t="shared" si="99"/>
        <v>6.0938017107750472E-2</v>
      </c>
      <c r="Z397" s="157">
        <f t="shared" si="100"/>
        <v>8.8165828908281854E-3</v>
      </c>
      <c r="AA397" s="158"/>
      <c r="AE397" s="117">
        <f t="shared" si="102"/>
        <v>0.44508147373999507</v>
      </c>
      <c r="AF397" s="85">
        <f>IF(J397&gt;0,J397/630,Tabla13[[#This Row],[Cargabilidad Antes]]-0.02)</f>
        <v>0.41340265005294624</v>
      </c>
      <c r="AG397" s="119">
        <f t="shared" si="101"/>
        <v>3.1678823687048829E-2</v>
      </c>
      <c r="AJ397" s="15">
        <f t="shared" si="93"/>
        <v>28.336774163224678</v>
      </c>
      <c r="AK397" s="47">
        <f t="shared" si="93"/>
        <v>27.854005812787122</v>
      </c>
      <c r="AL397" s="15">
        <f t="shared" si="104"/>
        <v>0.48276835043755639</v>
      </c>
      <c r="AM397" s="84">
        <f t="shared" si="103"/>
        <v>1.7036813987955313E-2</v>
      </c>
    </row>
    <row r="398" spans="2:39" x14ac:dyDescent="0.25">
      <c r="B398" s="16" t="s">
        <v>415</v>
      </c>
      <c r="C398" s="8">
        <v>268.92</v>
      </c>
      <c r="D398" s="14">
        <v>214.94</v>
      </c>
      <c r="E398" s="8">
        <v>116.38</v>
      </c>
      <c r="F398" s="15">
        <f t="shared" si="94"/>
        <v>244.424851437001</v>
      </c>
      <c r="G398" s="8">
        <v>0.87</v>
      </c>
      <c r="H398" s="8">
        <v>448.91</v>
      </c>
      <c r="I398" s="75">
        <f>'Datos y Cálculos'!R398</f>
        <v>56.379999999999995</v>
      </c>
      <c r="J398" s="47">
        <f>'Datos y Cálculos'!S398</f>
        <v>222.21140384777735</v>
      </c>
      <c r="K398" s="6">
        <f>'Datos y Cálculos'!T398</f>
        <v>0.96727708964586478</v>
      </c>
      <c r="L398" s="73">
        <f t="shared" si="105"/>
        <v>306.77989950823223</v>
      </c>
      <c r="M398" s="75">
        <f t="shared" si="106"/>
        <v>278.8995952793889</v>
      </c>
      <c r="O398" s="15">
        <f t="shared" si="95"/>
        <v>310.08412508650218</v>
      </c>
      <c r="P398" s="47">
        <f t="shared" si="96"/>
        <v>278.89959527938896</v>
      </c>
      <c r="Q398" s="106">
        <f t="shared" si="97"/>
        <v>0.10056796618793007</v>
      </c>
      <c r="S398" s="6">
        <f t="shared" si="92"/>
        <v>0.21416129450431953</v>
      </c>
      <c r="T398" s="73">
        <f t="shared" si="92"/>
        <v>0.19262352867984581</v>
      </c>
      <c r="U398" s="110">
        <f t="shared" si="98"/>
        <v>0.10056796618792996</v>
      </c>
      <c r="Y398" s="115">
        <f t="shared" si="99"/>
        <v>4.6304042117202272E-2</v>
      </c>
      <c r="Z398" s="157">
        <f t="shared" si="100"/>
        <v>8.8450914997683702E-3</v>
      </c>
      <c r="AA398" s="158"/>
      <c r="AE398" s="117">
        <f t="shared" si="102"/>
        <v>0.38797595466190632</v>
      </c>
      <c r="AF398" s="85">
        <f>IF(J398&gt;0,J398/630,Tabla13[[#This Row],[Cargabilidad Antes]]-0.02)</f>
        <v>0.35271651404409105</v>
      </c>
      <c r="AG398" s="119">
        <f t="shared" si="101"/>
        <v>3.5259440617815274E-2</v>
      </c>
      <c r="AJ398" s="15">
        <f t="shared" si="93"/>
        <v>27.568166790348865</v>
      </c>
      <c r="AK398" s="47">
        <f t="shared" si="93"/>
        <v>27.077590391212794</v>
      </c>
      <c r="AL398" s="15">
        <f t="shared" si="104"/>
        <v>0.49057639913607076</v>
      </c>
      <c r="AM398" s="84">
        <f t="shared" si="103"/>
        <v>1.7795031598104361E-2</v>
      </c>
    </row>
    <row r="399" spans="2:39" x14ac:dyDescent="0.25">
      <c r="B399" s="16" t="s">
        <v>416</v>
      </c>
      <c r="C399" s="8">
        <v>393.94</v>
      </c>
      <c r="D399" s="14">
        <v>222.18</v>
      </c>
      <c r="E399" s="8">
        <v>114.28</v>
      </c>
      <c r="F399" s="15">
        <f t="shared" si="94"/>
        <v>249.84769520649976</v>
      </c>
      <c r="G399" s="8">
        <v>0.88</v>
      </c>
      <c r="H399" s="8">
        <v>448.86</v>
      </c>
      <c r="I399" s="75">
        <f>'Datos y Cálculos'!R399</f>
        <v>54.28</v>
      </c>
      <c r="J399" s="47">
        <f>'Datos y Cálculos'!S399</f>
        <v>228.71438695455956</v>
      </c>
      <c r="K399" s="6">
        <f>'Datos y Cálculos'!T399</f>
        <v>0.97142992602447087</v>
      </c>
      <c r="L399" s="73">
        <f t="shared" si="105"/>
        <v>313.58616105191351</v>
      </c>
      <c r="M399" s="75">
        <f t="shared" si="106"/>
        <v>287.06154972990259</v>
      </c>
      <c r="O399" s="15">
        <f t="shared" si="95"/>
        <v>316.88656820294233</v>
      </c>
      <c r="P399" s="47">
        <f t="shared" si="96"/>
        <v>287.06154972990265</v>
      </c>
      <c r="Q399" s="106">
        <f t="shared" si="97"/>
        <v>9.4118910252891985E-2</v>
      </c>
      <c r="S399" s="6">
        <f t="shared" si="92"/>
        <v>0.21885943899398805</v>
      </c>
      <c r="T399" s="73">
        <f t="shared" si="92"/>
        <v>0.19826062709731457</v>
      </c>
      <c r="U399" s="110">
        <f t="shared" si="98"/>
        <v>9.4118910252892096E-2</v>
      </c>
      <c r="Y399" s="115">
        <f t="shared" si="99"/>
        <v>4.8381449958412107E-2</v>
      </c>
      <c r="Z399" s="157">
        <f t="shared" si="100"/>
        <v>8.678637943667385E-3</v>
      </c>
      <c r="AA399" s="158"/>
      <c r="AE399" s="117">
        <f t="shared" si="102"/>
        <v>0.39658364318492029</v>
      </c>
      <c r="AF399" s="85">
        <f>IF(J399&gt;0,J399/630,Tabla13[[#This Row],[Cargabilidad Antes]]-0.02)</f>
        <v>0.36303870945168182</v>
      </c>
      <c r="AG399" s="119">
        <f t="shared" si="101"/>
        <v>3.3544933733238469E-2</v>
      </c>
      <c r="AJ399" s="15">
        <f t="shared" si="93"/>
        <v>27.682080585134564</v>
      </c>
      <c r="AK399" s="47">
        <f t="shared" si="93"/>
        <v>27.200970441595445</v>
      </c>
      <c r="AL399" s="15">
        <f t="shared" si="104"/>
        <v>0.48111014353911941</v>
      </c>
      <c r="AM399" s="84">
        <f t="shared" si="103"/>
        <v>1.7379840437191652E-2</v>
      </c>
    </row>
    <row r="400" spans="2:39" x14ac:dyDescent="0.25">
      <c r="B400" s="16" t="s">
        <v>417</v>
      </c>
      <c r="C400" s="8">
        <v>342.24</v>
      </c>
      <c r="D400" s="14">
        <v>217.13</v>
      </c>
      <c r="E400" s="8">
        <v>116.1</v>
      </c>
      <c r="F400" s="15">
        <f t="shared" si="94"/>
        <v>246.22072800639674</v>
      </c>
      <c r="G400" s="8">
        <v>0.88</v>
      </c>
      <c r="H400" s="8">
        <v>448.96</v>
      </c>
      <c r="I400" s="75">
        <f>'Datos y Cálculos'!R400</f>
        <v>56.099999999999994</v>
      </c>
      <c r="J400" s="47">
        <f>'Datos y Cálculos'!S400</f>
        <v>224.26022139470032</v>
      </c>
      <c r="K400" s="6">
        <f>'Datos y Cálculos'!T400</f>
        <v>0.96820559013829266</v>
      </c>
      <c r="L400" s="73">
        <f t="shared" si="105"/>
        <v>309.03392085773652</v>
      </c>
      <c r="M400" s="75">
        <f t="shared" si="106"/>
        <v>281.47108519729414</v>
      </c>
      <c r="O400" s="15">
        <f t="shared" si="95"/>
        <v>309.68395244353616</v>
      </c>
      <c r="P400" s="47">
        <f t="shared" si="96"/>
        <v>281.47108519729414</v>
      </c>
      <c r="Q400" s="106">
        <f t="shared" si="97"/>
        <v>9.1102128552773443E-2</v>
      </c>
      <c r="S400" s="6">
        <f t="shared" si="92"/>
        <v>0.21388491308292651</v>
      </c>
      <c r="T400" s="73">
        <f t="shared" si="92"/>
        <v>0.19439954223574699</v>
      </c>
      <c r="U400" s="110">
        <f t="shared" si="98"/>
        <v>9.1102128552773332E-2</v>
      </c>
      <c r="Y400" s="115">
        <f t="shared" si="99"/>
        <v>4.6986966406427223E-2</v>
      </c>
      <c r="Z400" s="157">
        <f t="shared" si="100"/>
        <v>8.1712523834494913E-3</v>
      </c>
      <c r="AA400" s="158"/>
      <c r="AE400" s="117">
        <f t="shared" si="102"/>
        <v>0.39082655239110592</v>
      </c>
      <c r="AF400" s="85">
        <f>IF(J400&gt;0,J400/630,Tabla13[[#This Row],[Cargabilidad Antes]]-0.02)</f>
        <v>0.35596860538841324</v>
      </c>
      <c r="AG400" s="119">
        <f t="shared" si="101"/>
        <v>3.485794700269268E-2</v>
      </c>
      <c r="AJ400" s="15">
        <f t="shared" si="93"/>
        <v>27.561542478660535</v>
      </c>
      <c r="AK400" s="47">
        <f t="shared" si="93"/>
        <v>27.116078306681153</v>
      </c>
      <c r="AL400" s="15">
        <f t="shared" si="104"/>
        <v>0.44546417197938126</v>
      </c>
      <c r="AM400" s="84">
        <f t="shared" si="103"/>
        <v>1.6162526909525465E-2</v>
      </c>
    </row>
    <row r="401" spans="2:39" x14ac:dyDescent="0.25">
      <c r="B401" s="16" t="s">
        <v>418</v>
      </c>
      <c r="C401" s="8">
        <v>256.04000000000002</v>
      </c>
      <c r="D401" s="14">
        <v>221.05</v>
      </c>
      <c r="E401" s="8">
        <v>119.31</v>
      </c>
      <c r="F401" s="15">
        <f t="shared" si="94"/>
        <v>251.19311017621484</v>
      </c>
      <c r="G401" s="8">
        <v>0.87</v>
      </c>
      <c r="H401" s="8">
        <v>448.64</v>
      </c>
      <c r="I401" s="75">
        <f>'Datos y Cálculos'!R401</f>
        <v>59.31</v>
      </c>
      <c r="J401" s="47">
        <f>'Datos y Cálculos'!S401</f>
        <v>228.86847445640041</v>
      </c>
      <c r="K401" s="6">
        <f>'Datos y Cálculos'!T401</f>
        <v>0.96583856961964498</v>
      </c>
      <c r="L401" s="73">
        <f t="shared" si="105"/>
        <v>315.27480386699341</v>
      </c>
      <c r="M401" s="75">
        <f t="shared" si="106"/>
        <v>287.25494638352558</v>
      </c>
      <c r="O401" s="15">
        <f t="shared" si="95"/>
        <v>318.89874313934729</v>
      </c>
      <c r="P401" s="47">
        <f t="shared" si="96"/>
        <v>287.25494638352558</v>
      </c>
      <c r="Q401" s="106">
        <f t="shared" si="97"/>
        <v>9.9228352060310554E-2</v>
      </c>
      <c r="S401" s="6">
        <f t="shared" si="92"/>
        <v>0.22024915860323735</v>
      </c>
      <c r="T401" s="73">
        <f t="shared" si="92"/>
        <v>0.19839419755236812</v>
      </c>
      <c r="U401" s="110">
        <f t="shared" si="98"/>
        <v>9.9228352060310665E-2</v>
      </c>
      <c r="Y401" s="115">
        <f t="shared" si="99"/>
        <v>4.8903915361058613E-2</v>
      </c>
      <c r="Z401" s="157">
        <f t="shared" si="100"/>
        <v>9.2237889092712383E-3</v>
      </c>
      <c r="AA401" s="158"/>
      <c r="AE401" s="117">
        <f t="shared" si="102"/>
        <v>0.39871922250192832</v>
      </c>
      <c r="AF401" s="85">
        <f>IF(J401&gt;0,J401/630,Tabla13[[#This Row],[Cargabilidad Antes]]-0.02)</f>
        <v>0.36328329278793714</v>
      </c>
      <c r="AG401" s="119">
        <f t="shared" si="101"/>
        <v>3.5435929713991177E-2</v>
      </c>
      <c r="AJ401" s="15">
        <f t="shared" si="93"/>
        <v>27.716250223714084</v>
      </c>
      <c r="AK401" s="47">
        <f t="shared" si="93"/>
        <v>27.203937078573777</v>
      </c>
      <c r="AL401" s="15">
        <f t="shared" si="104"/>
        <v>0.51231314514030757</v>
      </c>
      <c r="AM401" s="84">
        <f t="shared" si="103"/>
        <v>1.8484215613769117E-2</v>
      </c>
    </row>
    <row r="402" spans="2:39" x14ac:dyDescent="0.25">
      <c r="B402" s="16" t="s">
        <v>419</v>
      </c>
      <c r="C402" s="8">
        <v>344.3</v>
      </c>
      <c r="D402" s="14">
        <v>227.19</v>
      </c>
      <c r="E402" s="8">
        <v>118.75</v>
      </c>
      <c r="F402" s="15">
        <f t="shared" si="94"/>
        <v>256.35299608157499</v>
      </c>
      <c r="G402" s="8">
        <v>0.88</v>
      </c>
      <c r="H402" s="8">
        <v>449.29</v>
      </c>
      <c r="I402" s="75">
        <f>'Datos y Cálculos'!R402</f>
        <v>58.75</v>
      </c>
      <c r="J402" s="47">
        <f>'Datos y Cálculos'!S402</f>
        <v>234.66328771241572</v>
      </c>
      <c r="K402" s="6">
        <f>'Datos y Cálculos'!T402</f>
        <v>0.96815314493686644</v>
      </c>
      <c r="L402" s="73">
        <f t="shared" si="105"/>
        <v>321.75102455492259</v>
      </c>
      <c r="M402" s="75">
        <f t="shared" si="106"/>
        <v>294.52807028192569</v>
      </c>
      <c r="O402" s="15">
        <f t="shared" si="95"/>
        <v>324.03213354049177</v>
      </c>
      <c r="P402" s="47">
        <f t="shared" si="96"/>
        <v>294.52807028192569</v>
      </c>
      <c r="Q402" s="106">
        <f t="shared" si="97"/>
        <v>9.1052893230662235E-2</v>
      </c>
      <c r="S402" s="6">
        <f t="shared" si="92"/>
        <v>0.22379456271961531</v>
      </c>
      <c r="T402" s="73">
        <f t="shared" si="92"/>
        <v>0.20341742029470344</v>
      </c>
      <c r="U402" s="110">
        <f t="shared" si="98"/>
        <v>9.1052893230662235E-2</v>
      </c>
      <c r="Y402" s="115">
        <f t="shared" si="99"/>
        <v>5.0933671126654076E-2</v>
      </c>
      <c r="Z402" s="157">
        <f t="shared" si="100"/>
        <v>8.8530440483375605E-3</v>
      </c>
      <c r="AA402" s="158"/>
      <c r="AE402" s="117">
        <f t="shared" si="102"/>
        <v>0.40690951758980154</v>
      </c>
      <c r="AF402" s="85">
        <f>IF(J402&gt;0,J402/630,Tabla13[[#This Row],[Cargabilidad Antes]]-0.02)</f>
        <v>0.37248140906732652</v>
      </c>
      <c r="AG402" s="119">
        <f t="shared" si="101"/>
        <v>3.4428108522475021E-2</v>
      </c>
      <c r="AJ402" s="15">
        <f t="shared" si="93"/>
        <v>27.804402338856921</v>
      </c>
      <c r="AK402" s="47">
        <f t="shared" si="93"/>
        <v>27.316954705769096</v>
      </c>
      <c r="AL402" s="15">
        <f t="shared" si="104"/>
        <v>0.48744763308782524</v>
      </c>
      <c r="AM402" s="84">
        <f t="shared" si="103"/>
        <v>1.7531311306289488E-2</v>
      </c>
    </row>
    <row r="403" spans="2:39" x14ac:dyDescent="0.25">
      <c r="B403" s="16" t="s">
        <v>420</v>
      </c>
      <c r="C403" s="8">
        <v>310.06</v>
      </c>
      <c r="D403" s="14">
        <v>217.75</v>
      </c>
      <c r="E403" s="8">
        <v>119.7</v>
      </c>
      <c r="F403" s="15">
        <f t="shared" si="94"/>
        <v>248.48169449679787</v>
      </c>
      <c r="G403" s="8">
        <v>0.87</v>
      </c>
      <c r="H403" s="8">
        <v>450.28</v>
      </c>
      <c r="I403" s="75">
        <f>'Datos y Cálculos'!R403</f>
        <v>59.7</v>
      </c>
      <c r="J403" s="47">
        <f>'Datos y Cálculos'!S403</f>
        <v>225.78563395397856</v>
      </c>
      <c r="K403" s="6">
        <f>'Datos y Cálculos'!T403</f>
        <v>0.96441033996159187</v>
      </c>
      <c r="L403" s="73">
        <f t="shared" si="105"/>
        <v>311.87168088352308</v>
      </c>
      <c r="M403" s="75">
        <f t="shared" si="106"/>
        <v>283.38564465756485</v>
      </c>
      <c r="O403" s="15">
        <f t="shared" si="95"/>
        <v>314.13798379820344</v>
      </c>
      <c r="P403" s="47">
        <f t="shared" si="96"/>
        <v>283.38564465756485</v>
      </c>
      <c r="Q403" s="106">
        <f t="shared" si="97"/>
        <v>9.7894367210280886E-2</v>
      </c>
      <c r="S403" s="6">
        <f t="shared" si="92"/>
        <v>0.21696111416355998</v>
      </c>
      <c r="T403" s="73">
        <f t="shared" si="92"/>
        <v>0.19572184318328076</v>
      </c>
      <c r="U403" s="110">
        <f t="shared" si="98"/>
        <v>9.7894367210280886E-2</v>
      </c>
      <c r="Y403" s="115">
        <f t="shared" si="99"/>
        <v>4.785386110586011E-2</v>
      </c>
      <c r="Z403" s="157">
        <f t="shared" si="100"/>
        <v>8.9106486546480252E-3</v>
      </c>
      <c r="AA403" s="158"/>
      <c r="AE403" s="117">
        <f t="shared" si="102"/>
        <v>0.39441538809015536</v>
      </c>
      <c r="AF403" s="85">
        <f>IF(J403&gt;0,J403/630,Tabla13[[#This Row],[Cargabilidad Antes]]-0.02)</f>
        <v>0.35838989516504532</v>
      </c>
      <c r="AG403" s="119">
        <f t="shared" si="101"/>
        <v>3.6025492925110036E-2</v>
      </c>
      <c r="AJ403" s="15">
        <f t="shared" si="93"/>
        <v>27.635755151303428</v>
      </c>
      <c r="AK403" s="47">
        <f t="shared" si="93"/>
        <v>27.14496323712563</v>
      </c>
      <c r="AL403" s="15">
        <f t="shared" si="104"/>
        <v>0.49079191417779811</v>
      </c>
      <c r="AM403" s="84">
        <f t="shared" si="103"/>
        <v>1.7759308963723019E-2</v>
      </c>
    </row>
    <row r="404" spans="2:39" x14ac:dyDescent="0.25">
      <c r="B404" s="16" t="s">
        <v>421</v>
      </c>
      <c r="C404" s="8">
        <v>331.2</v>
      </c>
      <c r="D404" s="14">
        <v>231.38</v>
      </c>
      <c r="E404" s="8">
        <v>122.45</v>
      </c>
      <c r="F404" s="15">
        <f t="shared" si="94"/>
        <v>261.78370251029759</v>
      </c>
      <c r="G404" s="8">
        <v>0.88</v>
      </c>
      <c r="H404" s="8">
        <v>450.68</v>
      </c>
      <c r="I404" s="75">
        <f>'Datos y Cálculos'!R404</f>
        <v>62.45</v>
      </c>
      <c r="J404" s="47">
        <f>'Datos y Cálculos'!S404</f>
        <v>239.6595645911091</v>
      </c>
      <c r="K404" s="6">
        <f>'Datos y Cálculos'!T404</f>
        <v>0.96545280967511082</v>
      </c>
      <c r="L404" s="73">
        <f t="shared" si="105"/>
        <v>328.56715459516789</v>
      </c>
      <c r="M404" s="75">
        <f t="shared" si="106"/>
        <v>300.7989437620551</v>
      </c>
      <c r="O404" s="15">
        <f t="shared" si="95"/>
        <v>330.00816522997928</v>
      </c>
      <c r="P404" s="47">
        <f t="shared" si="96"/>
        <v>300.7989437620551</v>
      </c>
      <c r="Q404" s="106">
        <f t="shared" si="97"/>
        <v>8.8510602298487284E-2</v>
      </c>
      <c r="S404" s="6">
        <f t="shared" si="92"/>
        <v>0.22792194164384261</v>
      </c>
      <c r="T404" s="73">
        <f t="shared" si="92"/>
        <v>0.20774843331190543</v>
      </c>
      <c r="U404" s="110">
        <f t="shared" si="98"/>
        <v>8.8510602298487284E-2</v>
      </c>
      <c r="Y404" s="115">
        <f t="shared" si="99"/>
        <v>5.3114536538752359E-2</v>
      </c>
      <c r="Z404" s="157">
        <f t="shared" si="100"/>
        <v>8.9862932298216142E-3</v>
      </c>
      <c r="AA404" s="158"/>
      <c r="AE404" s="117">
        <f t="shared" si="102"/>
        <v>0.4155296865242819</v>
      </c>
      <c r="AF404" s="85">
        <f>IF(J404&gt;0,J404/630,Tabla13[[#This Row],[Cargabilidad Antes]]-0.02)</f>
        <v>0.38041200728747476</v>
      </c>
      <c r="AG404" s="119">
        <f t="shared" si="101"/>
        <v>3.5117679236807142E-2</v>
      </c>
      <c r="AJ404" s="15">
        <f t="shared" si="93"/>
        <v>27.908797786283582</v>
      </c>
      <c r="AK404" s="47">
        <f t="shared" si="93"/>
        <v>27.416666788685042</v>
      </c>
      <c r="AL404" s="15">
        <f t="shared" si="104"/>
        <v>0.49213099759854018</v>
      </c>
      <c r="AM404" s="84">
        <f t="shared" si="103"/>
        <v>1.7633543421222142E-2</v>
      </c>
    </row>
    <row r="405" spans="2:39" x14ac:dyDescent="0.25">
      <c r="B405" s="16" t="s">
        <v>422</v>
      </c>
      <c r="C405" s="8">
        <v>345.86</v>
      </c>
      <c r="D405" s="14">
        <v>220.23</v>
      </c>
      <c r="E405" s="8">
        <v>120.84</v>
      </c>
      <c r="F405" s="15">
        <f t="shared" si="94"/>
        <v>251.20421672416248</v>
      </c>
      <c r="G405" s="8">
        <v>0.87</v>
      </c>
      <c r="H405" s="8">
        <v>451.08</v>
      </c>
      <c r="I405" s="75">
        <f>'Datos y Cálculos'!R405</f>
        <v>60.84</v>
      </c>
      <c r="J405" s="47">
        <f>'Datos y Cálculos'!S405</f>
        <v>228.47922990941649</v>
      </c>
      <c r="K405" s="6">
        <f>'Datos y Cálculos'!T405</f>
        <v>0.96389505552567289</v>
      </c>
      <c r="L405" s="73">
        <f t="shared" si="105"/>
        <v>315.28874379840067</v>
      </c>
      <c r="M405" s="75">
        <f t="shared" si="106"/>
        <v>286.76640194008701</v>
      </c>
      <c r="O405" s="15">
        <f t="shared" si="95"/>
        <v>317.71576657579033</v>
      </c>
      <c r="P405" s="47">
        <f t="shared" si="96"/>
        <v>286.76640194008701</v>
      </c>
      <c r="Q405" s="106">
        <f t="shared" si="97"/>
        <v>9.7412114511227554E-2</v>
      </c>
      <c r="S405" s="6">
        <f t="shared" ref="S405:T468" si="107">(SQRT(3)*(O405)*((($W$3)*($W$5))/(($W$4)*($W$6))))</f>
        <v>0.21943212937883264</v>
      </c>
      <c r="T405" s="73">
        <f t="shared" si="107"/>
        <v>0.19805678166433932</v>
      </c>
      <c r="U405" s="110">
        <f t="shared" si="98"/>
        <v>9.7412114511227443E-2</v>
      </c>
      <c r="Y405" s="115">
        <f t="shared" si="99"/>
        <v>4.8908240047258973E-2</v>
      </c>
      <c r="Z405" s="157">
        <f t="shared" si="100"/>
        <v>9.0644139986361828E-3</v>
      </c>
      <c r="AA405" s="158"/>
      <c r="AE405" s="117">
        <f t="shared" si="102"/>
        <v>0.39873685194311503</v>
      </c>
      <c r="AF405" s="85">
        <f>IF(J405&gt;0,J405/630,Tabla13[[#This Row],[Cargabilidad Antes]]-0.02)</f>
        <v>0.36266544430066111</v>
      </c>
      <c r="AG405" s="119">
        <f t="shared" si="101"/>
        <v>3.6071407642453923E-2</v>
      </c>
      <c r="AJ405" s="15">
        <f t="shared" ref="AJ405:AK468" si="108">$AO$4+($AO$5-$AO$4)*((O405/($AO$6*$AO$7))^2)</f>
        <v>27.696135372084456</v>
      </c>
      <c r="AK405" s="47">
        <f t="shared" si="108"/>
        <v>27.196446829104261</v>
      </c>
      <c r="AL405" s="15">
        <f t="shared" si="104"/>
        <v>0.49968854298019494</v>
      </c>
      <c r="AM405" s="84">
        <f t="shared" si="103"/>
        <v>1.8041814724946814E-2</v>
      </c>
    </row>
    <row r="406" spans="2:39" x14ac:dyDescent="0.25">
      <c r="B406" s="16" t="s">
        <v>423</v>
      </c>
      <c r="C406" s="8">
        <v>270.22000000000003</v>
      </c>
      <c r="D406" s="14">
        <v>240.53</v>
      </c>
      <c r="E406" s="8">
        <v>122.17</v>
      </c>
      <c r="F406" s="15">
        <f t="shared" si="94"/>
        <v>269.77803802385398</v>
      </c>
      <c r="G406" s="8">
        <v>0.89</v>
      </c>
      <c r="H406" s="8">
        <v>449.55</v>
      </c>
      <c r="I406" s="75">
        <f>'Datos y Cálculos'!R406</f>
        <v>62.17</v>
      </c>
      <c r="J406" s="47">
        <f>'Datos y Cálculos'!S406</f>
        <v>248.43467914121811</v>
      </c>
      <c r="K406" s="6">
        <f>'Datos y Cálculos'!T406</f>
        <v>0.96818206230892245</v>
      </c>
      <c r="L406" s="73">
        <f t="shared" si="105"/>
        <v>338.60091929243737</v>
      </c>
      <c r="M406" s="75">
        <f t="shared" si="106"/>
        <v>311.81267147439257</v>
      </c>
      <c r="O406" s="15">
        <f t="shared" si="95"/>
        <v>339.20385991250782</v>
      </c>
      <c r="P406" s="47">
        <f t="shared" si="96"/>
        <v>311.81267147439263</v>
      </c>
      <c r="Q406" s="106">
        <f t="shared" si="97"/>
        <v>8.0751405497509143E-2</v>
      </c>
      <c r="S406" s="6">
        <f t="shared" si="107"/>
        <v>0.23427299839828761</v>
      </c>
      <c r="T406" s="73">
        <f t="shared" si="107"/>
        <v>0.21535512450751018</v>
      </c>
      <c r="U406" s="110">
        <f t="shared" si="98"/>
        <v>8.0751405497509143E-2</v>
      </c>
      <c r="Y406" s="115">
        <f t="shared" si="99"/>
        <v>5.6408086612476364E-2</v>
      </c>
      <c r="Z406" s="157">
        <f t="shared" si="100"/>
        <v>8.7422392924417208E-3</v>
      </c>
      <c r="AA406" s="158"/>
      <c r="AE406" s="117">
        <f t="shared" si="102"/>
        <v>0.4282191079743714</v>
      </c>
      <c r="AF406" s="85">
        <f>IF(J406&gt;0,J406/630,Tabla13[[#This Row],[Cargabilidad Antes]]-0.02)</f>
        <v>0.39434076054161604</v>
      </c>
      <c r="AG406" s="119">
        <f t="shared" si="101"/>
        <v>3.3878347432755362E-2</v>
      </c>
      <c r="AJ406" s="15">
        <f t="shared" si="108"/>
        <v>28.073163957786971</v>
      </c>
      <c r="AK406" s="47">
        <f t="shared" si="108"/>
        <v>27.596878795192239</v>
      </c>
      <c r="AL406" s="15">
        <f t="shared" si="104"/>
        <v>0.4762851625947313</v>
      </c>
      <c r="AM406" s="84">
        <f t="shared" si="103"/>
        <v>1.6965852631036227E-2</v>
      </c>
    </row>
    <row r="407" spans="2:39" x14ac:dyDescent="0.25">
      <c r="B407" s="16" t="s">
        <v>424</v>
      </c>
      <c r="C407" s="8">
        <v>284.02</v>
      </c>
      <c r="D407" s="14">
        <v>250.42</v>
      </c>
      <c r="E407" s="8">
        <v>121.52</v>
      </c>
      <c r="F407" s="15">
        <f t="shared" si="94"/>
        <v>278.34742104068431</v>
      </c>
      <c r="G407" s="8">
        <v>0.89</v>
      </c>
      <c r="H407" s="8">
        <v>449.62</v>
      </c>
      <c r="I407" s="75">
        <f>'Datos y Cálculos'!R407</f>
        <v>61.519999999999996</v>
      </c>
      <c r="J407" s="47">
        <f>'Datos y Cálculos'!S407</f>
        <v>257.86602490440652</v>
      </c>
      <c r="K407" s="6">
        <f>'Datos y Cálculos'!T407</f>
        <v>0.97112444376041074</v>
      </c>
      <c r="L407" s="73">
        <f t="shared" si="105"/>
        <v>349.35643144799388</v>
      </c>
      <c r="M407" s="75">
        <f t="shared" si="106"/>
        <v>323.65004107264753</v>
      </c>
      <c r="O407" s="15">
        <f t="shared" si="95"/>
        <v>353.15108551652685</v>
      </c>
      <c r="P407" s="47">
        <f t="shared" si="96"/>
        <v>323.65004107264747</v>
      </c>
      <c r="Q407" s="106">
        <f t="shared" si="97"/>
        <v>8.3536609835788811E-2</v>
      </c>
      <c r="S407" s="6">
        <f t="shared" si="107"/>
        <v>0.24390572593397572</v>
      </c>
      <c r="T407" s="73">
        <f t="shared" si="107"/>
        <v>0.22353066846991437</v>
      </c>
      <c r="U407" s="110">
        <f t="shared" si="98"/>
        <v>8.35366098357887E-2</v>
      </c>
      <c r="Y407" s="115">
        <f t="shared" si="99"/>
        <v>6.0048558767485827E-2</v>
      </c>
      <c r="Z407" s="157">
        <f t="shared" si="100"/>
        <v>9.6134652781380333E-3</v>
      </c>
      <c r="AA407" s="158"/>
      <c r="AE407" s="117">
        <f t="shared" si="102"/>
        <v>0.44182130323918145</v>
      </c>
      <c r="AF407" s="85">
        <f>IF(J407&gt;0,J407/630,Tabla13[[#This Row],[Cargabilidad Antes]]-0.02)</f>
        <v>0.40931115064191509</v>
      </c>
      <c r="AG407" s="119">
        <f t="shared" si="101"/>
        <v>3.2510152597266362E-2</v>
      </c>
      <c r="AJ407" s="15">
        <f t="shared" si="108"/>
        <v>28.331081442347791</v>
      </c>
      <c r="AK407" s="47">
        <f t="shared" si="108"/>
        <v>27.797792443545042</v>
      </c>
      <c r="AL407" s="15">
        <f t="shared" si="104"/>
        <v>0.5332889988027496</v>
      </c>
      <c r="AM407" s="84">
        <f t="shared" si="103"/>
        <v>1.8823460724150753E-2</v>
      </c>
    </row>
    <row r="408" spans="2:39" x14ac:dyDescent="0.25">
      <c r="B408" s="16" t="s">
        <v>425</v>
      </c>
      <c r="C408" s="8">
        <v>361</v>
      </c>
      <c r="D408" s="14">
        <v>251.49</v>
      </c>
      <c r="E408" s="8">
        <v>119.7</v>
      </c>
      <c r="F408" s="15">
        <f t="shared" si="94"/>
        <v>278.52344623029495</v>
      </c>
      <c r="G408" s="8">
        <v>0.9</v>
      </c>
      <c r="H408" s="8">
        <v>448.54</v>
      </c>
      <c r="I408" s="75">
        <f>'Datos y Cálculos'!R408</f>
        <v>59.7</v>
      </c>
      <c r="J408" s="47">
        <f>'Datos y Cálculos'!S408</f>
        <v>258.47883878569246</v>
      </c>
      <c r="K408" s="6">
        <f>'Datos y Cálculos'!T408</f>
        <v>0.97296165976864757</v>
      </c>
      <c r="L408" s="73">
        <f t="shared" si="105"/>
        <v>349.57736229713709</v>
      </c>
      <c r="M408" s="75">
        <f t="shared" si="106"/>
        <v>324.41918946248137</v>
      </c>
      <c r="O408" s="15">
        <f t="shared" si="95"/>
        <v>350.71937004468356</v>
      </c>
      <c r="P408" s="47">
        <f t="shared" si="96"/>
        <v>324.41918946248137</v>
      </c>
      <c r="Q408" s="106">
        <f t="shared" si="97"/>
        <v>7.4989244474439443E-2</v>
      </c>
      <c r="S408" s="6">
        <f t="shared" si="107"/>
        <v>0.2422262483626203</v>
      </c>
      <c r="T408" s="73">
        <f t="shared" si="107"/>
        <v>0.22406188500602947</v>
      </c>
      <c r="U408" s="110">
        <f t="shared" si="98"/>
        <v>7.4989244474439443E-2</v>
      </c>
      <c r="Y408" s="115">
        <f t="shared" si="99"/>
        <v>6.0124531457466927E-2</v>
      </c>
      <c r="Z408" s="157">
        <f t="shared" si="100"/>
        <v>8.6792828809869292E-3</v>
      </c>
      <c r="AA408" s="158"/>
      <c r="AE408" s="117">
        <f t="shared" si="102"/>
        <v>0.4421007083020555</v>
      </c>
      <c r="AF408" s="85">
        <f>IF(J408&gt;0,J408/630,Tabla13[[#This Row],[Cargabilidad Antes]]-0.02)</f>
        <v>0.41028387108840075</v>
      </c>
      <c r="AG408" s="119">
        <f t="shared" si="101"/>
        <v>3.1816837213654747E-2</v>
      </c>
      <c r="AJ408" s="15">
        <f t="shared" si="108"/>
        <v>28.285365291787919</v>
      </c>
      <c r="AK408" s="47">
        <f t="shared" si="108"/>
        <v>27.811106049452281</v>
      </c>
      <c r="AL408" s="15">
        <f t="shared" si="104"/>
        <v>0.47425924233563777</v>
      </c>
      <c r="AM408" s="84">
        <f t="shared" si="103"/>
        <v>1.6766947764090934E-2</v>
      </c>
    </row>
    <row r="409" spans="2:39" x14ac:dyDescent="0.25">
      <c r="B409" s="16" t="s">
        <v>426</v>
      </c>
      <c r="C409" s="8">
        <v>268.32</v>
      </c>
      <c r="D409" s="14">
        <v>238.95</v>
      </c>
      <c r="E409" s="8">
        <v>120.33</v>
      </c>
      <c r="F409" s="15">
        <f t="shared" si="94"/>
        <v>267.5376822057035</v>
      </c>
      <c r="G409" s="8">
        <v>0.89</v>
      </c>
      <c r="H409" s="8">
        <v>448.21</v>
      </c>
      <c r="I409" s="75">
        <f>'Datos y Cálculos'!R409</f>
        <v>60.33</v>
      </c>
      <c r="J409" s="47">
        <f>'Datos y Cálculos'!S409</f>
        <v>246.44839500390339</v>
      </c>
      <c r="K409" s="6">
        <f>'Datos y Cálculos'!T409</f>
        <v>0.96957417797837708</v>
      </c>
      <c r="L409" s="73">
        <f t="shared" si="105"/>
        <v>335.78902791267711</v>
      </c>
      <c r="M409" s="75">
        <f t="shared" si="106"/>
        <v>309.31966781924967</v>
      </c>
      <c r="O409" s="15">
        <f t="shared" si="95"/>
        <v>336.9756883802176</v>
      </c>
      <c r="P409" s="47">
        <f t="shared" si="96"/>
        <v>309.31966781924967</v>
      </c>
      <c r="Q409" s="106">
        <f t="shared" si="97"/>
        <v>8.2071263638945346E-2</v>
      </c>
      <c r="S409" s="6">
        <f t="shared" si="107"/>
        <v>0.23273409956043248</v>
      </c>
      <c r="T409" s="73">
        <f t="shared" si="107"/>
        <v>0.21363331791763562</v>
      </c>
      <c r="U409" s="110">
        <f t="shared" si="98"/>
        <v>8.2071263638945569E-2</v>
      </c>
      <c r="Y409" s="115">
        <f t="shared" si="99"/>
        <v>5.5475101463137999E-2</v>
      </c>
      <c r="Z409" s="157">
        <f t="shared" si="100"/>
        <v>8.7321601405415047E-3</v>
      </c>
      <c r="AA409" s="158"/>
      <c r="AE409" s="117">
        <f t="shared" si="102"/>
        <v>0.42466298762810079</v>
      </c>
      <c r="AF409" s="85">
        <f>IF(J409&gt;0,J409/630,Tabla13[[#This Row],[Cargabilidad Antes]]-0.02)</f>
        <v>0.39118792857762441</v>
      </c>
      <c r="AG409" s="119">
        <f t="shared" si="101"/>
        <v>3.3475059050476375E-2</v>
      </c>
      <c r="AJ409" s="15">
        <f t="shared" si="108"/>
        <v>28.032922397417774</v>
      </c>
      <c r="AK409" s="47">
        <f t="shared" si="108"/>
        <v>27.555519682153069</v>
      </c>
      <c r="AL409" s="15">
        <f t="shared" si="104"/>
        <v>0.47740271526470579</v>
      </c>
      <c r="AM409" s="84">
        <f t="shared" si="103"/>
        <v>1.7030073015458447E-2</v>
      </c>
    </row>
    <row r="410" spans="2:39" x14ac:dyDescent="0.25">
      <c r="B410" s="16" t="s">
        <v>427</v>
      </c>
      <c r="C410" s="8">
        <v>313.60000000000002</v>
      </c>
      <c r="D410" s="14">
        <v>224.19</v>
      </c>
      <c r="E410" s="8">
        <v>121.62</v>
      </c>
      <c r="F410" s="15">
        <f t="shared" si="94"/>
        <v>255.05407367850449</v>
      </c>
      <c r="G410" s="8">
        <v>0.87</v>
      </c>
      <c r="H410" s="8">
        <v>448.3</v>
      </c>
      <c r="I410" s="75">
        <f>'Datos y Cálculos'!R410</f>
        <v>61.620000000000005</v>
      </c>
      <c r="J410" s="47">
        <f>'Datos y Cálculos'!S410</f>
        <v>232.50415157583745</v>
      </c>
      <c r="K410" s="6">
        <f>'Datos y Cálculos'!T410</f>
        <v>0.96424084679999544</v>
      </c>
      <c r="L410" s="73">
        <f t="shared" si="105"/>
        <v>320.12073499172874</v>
      </c>
      <c r="M410" s="75">
        <f t="shared" si="106"/>
        <v>291.81811847829414</v>
      </c>
      <c r="O410" s="15">
        <f t="shared" si="95"/>
        <v>323.42867778516296</v>
      </c>
      <c r="P410" s="47">
        <f t="shared" si="96"/>
        <v>291.81811847829414</v>
      </c>
      <c r="Q410" s="106">
        <f t="shared" si="97"/>
        <v>9.7735796106077188E-2</v>
      </c>
      <c r="S410" s="6">
        <f t="shared" si="107"/>
        <v>0.22337778270644551</v>
      </c>
      <c r="T410" s="73">
        <f t="shared" si="107"/>
        <v>0.20154577728122075</v>
      </c>
      <c r="U410" s="110">
        <f t="shared" si="98"/>
        <v>9.7735796106077077E-2</v>
      </c>
      <c r="Y410" s="115">
        <f t="shared" si="99"/>
        <v>5.0418824206049151E-2</v>
      </c>
      <c r="Z410" s="157">
        <f t="shared" si="100"/>
        <v>9.3738328244635932E-3</v>
      </c>
      <c r="AA410" s="158"/>
      <c r="AE410" s="117">
        <f t="shared" si="102"/>
        <v>0.40484773599762619</v>
      </c>
      <c r="AF410" s="85">
        <f>IF(J410&gt;0,J410/630,Tabla13[[#This Row],[Cargabilidad Antes]]-0.02)</f>
        <v>0.36905420885053564</v>
      </c>
      <c r="AG410" s="119">
        <f t="shared" si="101"/>
        <v>3.5793527147090554E-2</v>
      </c>
      <c r="AJ410" s="15">
        <f t="shared" si="108"/>
        <v>27.793966602934262</v>
      </c>
      <c r="AK410" s="47">
        <f t="shared" si="108"/>
        <v>27.274514270091125</v>
      </c>
      <c r="AL410" s="15">
        <f t="shared" si="104"/>
        <v>0.5194523328431373</v>
      </c>
      <c r="AM410" s="84">
        <f t="shared" si="103"/>
        <v>1.8689391847664494E-2</v>
      </c>
    </row>
    <row r="411" spans="2:39" x14ac:dyDescent="0.25">
      <c r="B411" s="16" t="s">
        <v>428</v>
      </c>
      <c r="C411" s="8">
        <v>349.88</v>
      </c>
      <c r="D411" s="14">
        <v>239.09</v>
      </c>
      <c r="E411" s="8">
        <v>121.65</v>
      </c>
      <c r="F411" s="15">
        <f t="shared" si="94"/>
        <v>268.25873816149959</v>
      </c>
      <c r="G411" s="8">
        <v>0.88</v>
      </c>
      <c r="H411" s="8">
        <v>448.98</v>
      </c>
      <c r="I411" s="75">
        <f>'Datos y Cálculos'!R411</f>
        <v>61.650000000000006</v>
      </c>
      <c r="J411" s="47">
        <f>'Datos y Cálculos'!S411</f>
        <v>246.91041006810548</v>
      </c>
      <c r="K411" s="6">
        <f>'Datos y Cálculos'!T411</f>
        <v>0.96832693256655977</v>
      </c>
      <c r="L411" s="73">
        <f t="shared" si="105"/>
        <v>336.69403193480679</v>
      </c>
      <c r="M411" s="75">
        <f t="shared" si="106"/>
        <v>309.89954721422083</v>
      </c>
      <c r="O411" s="15">
        <f t="shared" si="95"/>
        <v>341.00463404285483</v>
      </c>
      <c r="P411" s="47">
        <f t="shared" si="96"/>
        <v>309.89954721422083</v>
      </c>
      <c r="Q411" s="106">
        <f t="shared" si="97"/>
        <v>9.1216023840675842E-2</v>
      </c>
      <c r="S411" s="6">
        <f t="shared" si="107"/>
        <v>0.23551671288627507</v>
      </c>
      <c r="T411" s="73">
        <f t="shared" si="107"/>
        <v>0.21403381478876299</v>
      </c>
      <c r="U411" s="110">
        <f t="shared" si="98"/>
        <v>9.1216023840675842E-2</v>
      </c>
      <c r="Y411" s="115">
        <f t="shared" si="99"/>
        <v>5.577453260113422E-2</v>
      </c>
      <c r="Z411" s="157">
        <f t="shared" si="100"/>
        <v>9.7109978332026899E-3</v>
      </c>
      <c r="AA411" s="158"/>
      <c r="AE411" s="117">
        <f t="shared" si="102"/>
        <v>0.42580752089126922</v>
      </c>
      <c r="AF411" s="85">
        <f>IF(J411&gt;0,J411/630,Tabla13[[#This Row],[Cargabilidad Antes]]-0.02)</f>
        <v>0.39192128582238966</v>
      </c>
      <c r="AG411" s="119">
        <f t="shared" si="101"/>
        <v>3.3886235068879555E-2</v>
      </c>
      <c r="AJ411" s="15">
        <f t="shared" si="108"/>
        <v>28.105880353597794</v>
      </c>
      <c r="AK411" s="47">
        <f t="shared" si="108"/>
        <v>27.565110292830639</v>
      </c>
      <c r="AL411" s="15">
        <f t="shared" si="104"/>
        <v>0.54077006076715506</v>
      </c>
      <c r="AM411" s="84">
        <f t="shared" si="103"/>
        <v>1.9240459788619657E-2</v>
      </c>
    </row>
    <row r="412" spans="2:39" x14ac:dyDescent="0.25">
      <c r="B412" s="16" t="s">
        <v>429</v>
      </c>
      <c r="C412" s="8">
        <v>364.92</v>
      </c>
      <c r="D412" s="14">
        <v>245.87</v>
      </c>
      <c r="E412" s="8">
        <v>122.12</v>
      </c>
      <c r="F412" s="15">
        <f t="shared" si="94"/>
        <v>274.5275055436158</v>
      </c>
      <c r="G412" s="8">
        <v>0.89</v>
      </c>
      <c r="H412" s="8">
        <v>449.64</v>
      </c>
      <c r="I412" s="75">
        <f>'Datos y Cálculos'!R412</f>
        <v>62.120000000000005</v>
      </c>
      <c r="J412" s="47">
        <f>'Datos y Cálculos'!S412</f>
        <v>253.59603959841328</v>
      </c>
      <c r="K412" s="6">
        <f>'Datos y Cálculos'!T412</f>
        <v>0.96953406839220357</v>
      </c>
      <c r="L412" s="73">
        <f t="shared" si="105"/>
        <v>344.56202005557191</v>
      </c>
      <c r="M412" s="75">
        <f t="shared" si="106"/>
        <v>318.29074288601504</v>
      </c>
      <c r="O412" s="15">
        <f t="shared" si="95"/>
        <v>346.7345155975899</v>
      </c>
      <c r="P412" s="47">
        <f t="shared" si="96"/>
        <v>318.29074288601504</v>
      </c>
      <c r="Q412" s="106">
        <f t="shared" si="97"/>
        <v>8.2033288963322848E-2</v>
      </c>
      <c r="S412" s="6">
        <f t="shared" si="107"/>
        <v>0.23947408687559546</v>
      </c>
      <c r="T412" s="73">
        <f t="shared" si="107"/>
        <v>0.21982923990770187</v>
      </c>
      <c r="U412" s="110">
        <f t="shared" si="98"/>
        <v>8.2033288963322848E-2</v>
      </c>
      <c r="Y412" s="115">
        <f t="shared" si="99"/>
        <v>5.8411708947069957E-2</v>
      </c>
      <c r="Z412" s="157">
        <f t="shared" si="100"/>
        <v>9.1903299098048327E-3</v>
      </c>
      <c r="AA412" s="158"/>
      <c r="AE412" s="117">
        <f t="shared" si="102"/>
        <v>0.43575794530732664</v>
      </c>
      <c r="AF412" s="85">
        <f>IF(J412&gt;0,J412/630,Tabla13[[#This Row],[Cargabilidad Antes]]-0.02)</f>
        <v>0.40253339618795758</v>
      </c>
      <c r="AG412" s="119">
        <f t="shared" si="101"/>
        <v>3.3224549119369062E-2</v>
      </c>
      <c r="AJ412" s="15">
        <f t="shared" si="108"/>
        <v>28.211133127849767</v>
      </c>
      <c r="AK412" s="47">
        <f t="shared" si="108"/>
        <v>27.705902697834706</v>
      </c>
      <c r="AL412" s="15">
        <f t="shared" si="104"/>
        <v>0.50523043001506096</v>
      </c>
      <c r="AM412" s="84">
        <f t="shared" si="103"/>
        <v>1.7908902408329763E-2</v>
      </c>
    </row>
    <row r="413" spans="2:39" x14ac:dyDescent="0.25">
      <c r="B413" s="16" t="s">
        <v>430</v>
      </c>
      <c r="C413" s="8">
        <v>487.04</v>
      </c>
      <c r="D413" s="14">
        <v>241.61</v>
      </c>
      <c r="E413" s="8">
        <v>124.8</v>
      </c>
      <c r="F413" s="15">
        <f t="shared" si="94"/>
        <v>271.93828730063007</v>
      </c>
      <c r="G413" s="8">
        <v>0.88</v>
      </c>
      <c r="H413" s="8">
        <v>449.75</v>
      </c>
      <c r="I413" s="75">
        <f>'Datos y Cálculos'!R413</f>
        <v>64.8</v>
      </c>
      <c r="J413" s="47">
        <f>'Datos y Cálculos'!S413</f>
        <v>250.14881990527161</v>
      </c>
      <c r="K413" s="6">
        <f>'Datos y Cálculos'!T413</f>
        <v>0.96586504022483444</v>
      </c>
      <c r="L413" s="73">
        <f t="shared" si="105"/>
        <v>341.31226820866209</v>
      </c>
      <c r="M413" s="75">
        <f t="shared" si="106"/>
        <v>313.9641054560343</v>
      </c>
      <c r="O413" s="15">
        <f t="shared" si="95"/>
        <v>344.59881061982583</v>
      </c>
      <c r="P413" s="47">
        <f t="shared" si="96"/>
        <v>313.9641054560343</v>
      </c>
      <c r="Q413" s="106">
        <f t="shared" si="97"/>
        <v>8.8899625360543855E-2</v>
      </c>
      <c r="S413" s="6">
        <f t="shared" si="107"/>
        <v>0.23799905056862655</v>
      </c>
      <c r="T413" s="73">
        <f t="shared" si="107"/>
        <v>0.21684102413691056</v>
      </c>
      <c r="U413" s="110">
        <f t="shared" si="98"/>
        <v>8.8899625360543633E-2</v>
      </c>
      <c r="Y413" s="115">
        <f t="shared" si="99"/>
        <v>5.7315079699432898E-2</v>
      </c>
      <c r="Z413" s="157">
        <f t="shared" si="100"/>
        <v>9.7376089323479749E-3</v>
      </c>
      <c r="AA413" s="158"/>
      <c r="AE413" s="117">
        <f t="shared" si="102"/>
        <v>0.43164807508036518</v>
      </c>
      <c r="AF413" s="85">
        <f>IF(J413&gt;0,J413/630,Tabla13[[#This Row],[Cargabilidad Antes]]-0.02)</f>
        <v>0.3970616188972565</v>
      </c>
      <c r="AG413" s="119">
        <f t="shared" si="101"/>
        <v>3.4586456183108683E-2</v>
      </c>
      <c r="AJ413" s="15">
        <f t="shared" si="108"/>
        <v>28.171697122879237</v>
      </c>
      <c r="AK413" s="47">
        <f t="shared" si="108"/>
        <v>27.632838128066449</v>
      </c>
      <c r="AL413" s="15">
        <f t="shared" si="104"/>
        <v>0.53885899481278798</v>
      </c>
      <c r="AM413" s="84">
        <f t="shared" si="103"/>
        <v>1.9127672445944377E-2</v>
      </c>
    </row>
    <row r="414" spans="2:39" x14ac:dyDescent="0.25">
      <c r="B414" s="16" t="s">
        <v>431</v>
      </c>
      <c r="C414" s="8">
        <v>372.96</v>
      </c>
      <c r="D414" s="14">
        <v>242.5</v>
      </c>
      <c r="E414" s="8">
        <v>125.31</v>
      </c>
      <c r="F414" s="15">
        <f t="shared" si="94"/>
        <v>272.96308559950006</v>
      </c>
      <c r="G414" s="8">
        <v>0.88</v>
      </c>
      <c r="H414" s="8">
        <v>451.14</v>
      </c>
      <c r="I414" s="75">
        <f>'Datos y Cálculos'!R414</f>
        <v>65.31</v>
      </c>
      <c r="J414" s="47">
        <f>'Datos y Cálculos'!S414</f>
        <v>251.14068985331707</v>
      </c>
      <c r="K414" s="6">
        <f>'Datos y Cálculos'!T414</f>
        <v>0.96559422585657539</v>
      </c>
      <c r="L414" s="73">
        <f t="shared" si="105"/>
        <v>342.59850206457008</v>
      </c>
      <c r="M414" s="75">
        <f t="shared" si="106"/>
        <v>315.20901063321941</v>
      </c>
      <c r="O414" s="15">
        <f t="shared" si="95"/>
        <v>345.86818250613698</v>
      </c>
      <c r="P414" s="47">
        <f t="shared" si="96"/>
        <v>315.20901063321946</v>
      </c>
      <c r="Q414" s="106">
        <f t="shared" si="97"/>
        <v>8.8644094552911112E-2</v>
      </c>
      <c r="S414" s="6">
        <f t="shared" si="107"/>
        <v>0.23887574919453639</v>
      </c>
      <c r="T414" s="73">
        <f t="shared" si="107"/>
        <v>0.21770082469653843</v>
      </c>
      <c r="U414" s="110">
        <f t="shared" si="98"/>
        <v>8.8644094552911112E-2</v>
      </c>
      <c r="Y414" s="115">
        <f t="shared" si="99"/>
        <v>5.7747876939508509E-2</v>
      </c>
      <c r="Z414" s="157">
        <f t="shared" si="100"/>
        <v>9.7842466747707253E-3</v>
      </c>
      <c r="AA414" s="158"/>
      <c r="AE414" s="117">
        <f t="shared" si="102"/>
        <v>0.43327473904682551</v>
      </c>
      <c r="AF414" s="85">
        <f>IF(J414&gt;0,J414/630,Tabla13[[#This Row],[Cargabilidad Antes]]-0.02)</f>
        <v>0.3986360156401858</v>
      </c>
      <c r="AG414" s="119">
        <f t="shared" si="101"/>
        <v>3.4638723406639704E-2</v>
      </c>
      <c r="AJ414" s="15">
        <f t="shared" si="108"/>
        <v>28.195106828795364</v>
      </c>
      <c r="AK414" s="47">
        <f t="shared" si="108"/>
        <v>27.653758557274923</v>
      </c>
      <c r="AL414" s="15">
        <f t="shared" si="104"/>
        <v>0.54134827152044096</v>
      </c>
      <c r="AM414" s="84">
        <f t="shared" si="103"/>
        <v>1.9200078751521743E-2</v>
      </c>
    </row>
    <row r="415" spans="2:39" x14ac:dyDescent="0.25">
      <c r="B415" s="16" t="s">
        <v>432</v>
      </c>
      <c r="C415" s="8">
        <v>364.36</v>
      </c>
      <c r="D415" s="14">
        <v>245.36</v>
      </c>
      <c r="E415" s="8">
        <v>124.96</v>
      </c>
      <c r="F415" s="15">
        <f t="shared" si="94"/>
        <v>275.34801833316328</v>
      </c>
      <c r="G415" s="8">
        <v>0.88</v>
      </c>
      <c r="H415" s="8">
        <v>452.44</v>
      </c>
      <c r="I415" s="75">
        <f>'Datos y Cálculos'!R415</f>
        <v>64.959999999999994</v>
      </c>
      <c r="J415" s="47">
        <f>'Datos y Cálculos'!S415</f>
        <v>253.81357568104983</v>
      </c>
      <c r="K415" s="6">
        <f>'Datos y Cálculos'!T415</f>
        <v>0.96669376073219648</v>
      </c>
      <c r="L415" s="73">
        <f t="shared" si="105"/>
        <v>345.59185327278664</v>
      </c>
      <c r="M415" s="75">
        <f t="shared" si="106"/>
        <v>318.56377444225126</v>
      </c>
      <c r="O415" s="15">
        <f t="shared" si="95"/>
        <v>349.94728766888977</v>
      </c>
      <c r="P415" s="47">
        <f t="shared" si="96"/>
        <v>318.5637744422512</v>
      </c>
      <c r="Q415" s="106">
        <f t="shared" si="97"/>
        <v>8.9680687156326155E-2</v>
      </c>
      <c r="S415" s="6">
        <f t="shared" si="107"/>
        <v>0.24169300545307815</v>
      </c>
      <c r="T415" s="73">
        <f t="shared" si="107"/>
        <v>0.22001781064316842</v>
      </c>
      <c r="U415" s="110">
        <f t="shared" si="98"/>
        <v>8.9680687156326155E-2</v>
      </c>
      <c r="Y415" s="115">
        <f t="shared" si="99"/>
        <v>5.8761394691871464E-2</v>
      </c>
      <c r="Z415" s="157">
        <f t="shared" si="100"/>
        <v>1.006692860835234E-2</v>
      </c>
      <c r="AA415" s="158"/>
      <c r="AE415" s="117">
        <f t="shared" si="102"/>
        <v>0.43706034656057663</v>
      </c>
      <c r="AF415" s="85">
        <f>IF(J415&gt;0,J415/630,Tabla13[[#This Row],[Cargabilidad Antes]]-0.02)</f>
        <v>0.40287869155722195</v>
      </c>
      <c r="AG415" s="119">
        <f t="shared" si="101"/>
        <v>3.4181655003354683E-2</v>
      </c>
      <c r="AJ415" s="15">
        <f t="shared" si="108"/>
        <v>28.270916243237519</v>
      </c>
      <c r="AK415" s="47">
        <f t="shared" si="108"/>
        <v>27.710546965461898</v>
      </c>
      <c r="AL415" s="15">
        <f t="shared" si="104"/>
        <v>0.56036927777562084</v>
      </c>
      <c r="AM415" s="84">
        <f t="shared" si="103"/>
        <v>1.9821404900863926E-2</v>
      </c>
    </row>
    <row r="416" spans="2:39" x14ac:dyDescent="0.25">
      <c r="B416" s="16" t="s">
        <v>433</v>
      </c>
      <c r="C416" s="8">
        <v>345.84</v>
      </c>
      <c r="D416" s="14">
        <v>222.69</v>
      </c>
      <c r="E416" s="8">
        <v>124.03</v>
      </c>
      <c r="F416" s="15">
        <f t="shared" si="94"/>
        <v>254.90052373425991</v>
      </c>
      <c r="G416" s="8">
        <v>0.87</v>
      </c>
      <c r="H416" s="8">
        <v>453.97</v>
      </c>
      <c r="I416" s="75">
        <f>'Datos y Cálculos'!R416</f>
        <v>64.03</v>
      </c>
      <c r="J416" s="47">
        <f>'Datos y Cálculos'!S416</f>
        <v>231.71248779468058</v>
      </c>
      <c r="K416" s="6">
        <f>'Datos y Cálculos'!T416</f>
        <v>0.96106171108621741</v>
      </c>
      <c r="L416" s="73">
        <f t="shared" si="105"/>
        <v>319.92801303163384</v>
      </c>
      <c r="M416" s="75">
        <f t="shared" si="106"/>
        <v>290.82449391925371</v>
      </c>
      <c r="O416" s="15">
        <f t="shared" si="95"/>
        <v>321.26469626646121</v>
      </c>
      <c r="P416" s="47">
        <f t="shared" si="96"/>
        <v>290.82449391925377</v>
      </c>
      <c r="Q416" s="106">
        <f t="shared" si="97"/>
        <v>9.4751159093932724E-2</v>
      </c>
      <c r="S416" s="6">
        <f t="shared" si="107"/>
        <v>0.22188321705204672</v>
      </c>
      <c r="T416" s="73">
        <f t="shared" si="107"/>
        <v>0.20085952505287463</v>
      </c>
      <c r="U416" s="110">
        <f t="shared" si="98"/>
        <v>9.4751159093932724E-2</v>
      </c>
      <c r="Y416" s="115">
        <f t="shared" si="99"/>
        <v>5.0358135293005674E-2</v>
      </c>
      <c r="Z416" s="157">
        <f t="shared" si="100"/>
        <v>9.0908790095198481E-3</v>
      </c>
      <c r="AA416" s="158"/>
      <c r="AE416" s="117">
        <f t="shared" si="102"/>
        <v>0.4046040059273967</v>
      </c>
      <c r="AF416" s="85">
        <f>IF(J416&gt;0,J416/630,Tabla13[[#This Row],[Cargabilidad Antes]]-0.02)</f>
        <v>0.36779759967409614</v>
      </c>
      <c r="AG416" s="119">
        <f t="shared" si="101"/>
        <v>3.6806406253300561E-2</v>
      </c>
      <c r="AJ416" s="15">
        <f t="shared" si="108"/>
        <v>27.75670419517045</v>
      </c>
      <c r="AK416" s="47">
        <f t="shared" si="108"/>
        <v>27.259051449342685</v>
      </c>
      <c r="AL416" s="15">
        <f t="shared" si="104"/>
        <v>0.49765274582776442</v>
      </c>
      <c r="AM416" s="84">
        <f t="shared" si="103"/>
        <v>1.7929100743681037E-2</v>
      </c>
    </row>
    <row r="417" spans="2:39" x14ac:dyDescent="0.25">
      <c r="B417" s="16" t="s">
        <v>434</v>
      </c>
      <c r="C417" s="8">
        <v>355.5</v>
      </c>
      <c r="D417" s="14">
        <v>248.72</v>
      </c>
      <c r="E417" s="8">
        <v>126.3</v>
      </c>
      <c r="F417" s="15">
        <f t="shared" si="94"/>
        <v>278.95040491098052</v>
      </c>
      <c r="G417" s="8">
        <v>0.89</v>
      </c>
      <c r="H417" s="8">
        <v>454.69</v>
      </c>
      <c r="I417" s="75">
        <f>'Datos y Cálculos'!R417</f>
        <v>66.3</v>
      </c>
      <c r="J417" s="47">
        <f>'Datos y Cálculos'!S417</f>
        <v>257.4049890736386</v>
      </c>
      <c r="K417" s="6">
        <f>'Datos y Cálculos'!T417</f>
        <v>0.96625943768652445</v>
      </c>
      <c r="L417" s="73">
        <f t="shared" si="105"/>
        <v>350.11324209980376</v>
      </c>
      <c r="M417" s="75">
        <f t="shared" si="106"/>
        <v>323.07139072264766</v>
      </c>
      <c r="O417" s="15">
        <f t="shared" si="95"/>
        <v>350.75368576659434</v>
      </c>
      <c r="P417" s="47">
        <f t="shared" si="96"/>
        <v>323.07139072264766</v>
      </c>
      <c r="Q417" s="106">
        <f t="shared" si="97"/>
        <v>7.8922321182300026E-2</v>
      </c>
      <c r="S417" s="6">
        <f t="shared" si="107"/>
        <v>0.2422499487033721</v>
      </c>
      <c r="T417" s="73">
        <f t="shared" si="107"/>
        <v>0.22313102044540886</v>
      </c>
      <c r="U417" s="110">
        <f t="shared" si="98"/>
        <v>7.8922321182300026E-2</v>
      </c>
      <c r="Y417" s="115">
        <f t="shared" si="99"/>
        <v>6.0309006888468811E-2</v>
      </c>
      <c r="Z417" s="157">
        <f t="shared" si="100"/>
        <v>9.1438049354907319E-3</v>
      </c>
      <c r="AA417" s="158"/>
      <c r="AE417" s="117">
        <f t="shared" si="102"/>
        <v>0.44277842049361987</v>
      </c>
      <c r="AF417" s="85">
        <f>IF(J417&gt;0,J417/630,Tabla13[[#This Row],[Cargabilidad Antes]]-0.02)</f>
        <v>0.4085793477359343</v>
      </c>
      <c r="AG417" s="119">
        <f t="shared" si="101"/>
        <v>3.4199072757685578E-2</v>
      </c>
      <c r="AJ417" s="15">
        <f t="shared" si="108"/>
        <v>28.286008228601784</v>
      </c>
      <c r="AK417" s="47">
        <f t="shared" si="108"/>
        <v>27.787797102122482</v>
      </c>
      <c r="AL417" s="15">
        <f t="shared" si="104"/>
        <v>0.49821112647930121</v>
      </c>
      <c r="AM417" s="84">
        <f t="shared" si="103"/>
        <v>1.7613341637068736E-2</v>
      </c>
    </row>
    <row r="418" spans="2:39" x14ac:dyDescent="0.25">
      <c r="B418" s="16" t="s">
        <v>435</v>
      </c>
      <c r="C418" s="8">
        <v>375</v>
      </c>
      <c r="D418" s="14">
        <v>249.13</v>
      </c>
      <c r="E418" s="8">
        <v>129.38999999999999</v>
      </c>
      <c r="F418" s="15">
        <f t="shared" si="94"/>
        <v>280.72678710803496</v>
      </c>
      <c r="G418" s="8">
        <v>0.88</v>
      </c>
      <c r="H418" s="8">
        <v>456.93</v>
      </c>
      <c r="I418" s="75">
        <f>'Datos y Cálculos'!R418</f>
        <v>69.389999999999986</v>
      </c>
      <c r="J418" s="47">
        <f>'Datos y Cálculos'!S418</f>
        <v>258.61308744918534</v>
      </c>
      <c r="K418" s="6">
        <f>'Datos y Cálculos'!T418</f>
        <v>0.96333098397021899</v>
      </c>
      <c r="L418" s="73">
        <f t="shared" si="105"/>
        <v>352.34279588165816</v>
      </c>
      <c r="M418" s="75">
        <f t="shared" si="106"/>
        <v>324.5876862059726</v>
      </c>
      <c r="O418" s="15">
        <f t="shared" si="95"/>
        <v>355.32428992888208</v>
      </c>
      <c r="P418" s="47">
        <f t="shared" si="96"/>
        <v>324.58768620597255</v>
      </c>
      <c r="Q418" s="106">
        <f t="shared" si="97"/>
        <v>8.6502962488327007E-2</v>
      </c>
      <c r="S418" s="6">
        <f t="shared" si="107"/>
        <v>0.24540666143024678</v>
      </c>
      <c r="T418" s="73">
        <f t="shared" si="107"/>
        <v>0.22417825820216059</v>
      </c>
      <c r="U418" s="110">
        <f t="shared" si="98"/>
        <v>8.6502962488327007E-2</v>
      </c>
      <c r="Y418" s="115">
        <f t="shared" si="99"/>
        <v>6.1079559338374292E-2</v>
      </c>
      <c r="Z418" s="157">
        <f t="shared" si="100"/>
        <v>1.0110081823191959E-2</v>
      </c>
      <c r="AA418" s="158"/>
      <c r="AE418" s="117">
        <f t="shared" si="102"/>
        <v>0.44559807477465868</v>
      </c>
      <c r="AF418" s="85">
        <f>IF(J418&gt;0,J418/630,Tabla13[[#This Row],[Cargabilidad Antes]]-0.02)</f>
        <v>0.4104969642050561</v>
      </c>
      <c r="AG418" s="119">
        <f t="shared" si="101"/>
        <v>3.5101110569602578E-2</v>
      </c>
      <c r="AJ418" s="15">
        <f t="shared" si="108"/>
        <v>28.372204888180136</v>
      </c>
      <c r="AK418" s="47">
        <f t="shared" si="108"/>
        <v>27.814026870634265</v>
      </c>
      <c r="AL418" s="15">
        <f t="shared" si="104"/>
        <v>0.55817801754587038</v>
      </c>
      <c r="AM418" s="84">
        <f t="shared" si="103"/>
        <v>1.9673409935736297E-2</v>
      </c>
    </row>
    <row r="419" spans="2:39" x14ac:dyDescent="0.25">
      <c r="B419" s="16" t="s">
        <v>436</v>
      </c>
      <c r="C419" s="8">
        <v>277.36</v>
      </c>
      <c r="D419" s="14">
        <v>198.08</v>
      </c>
      <c r="E419" s="8">
        <v>114.71</v>
      </c>
      <c r="F419" s="15">
        <f t="shared" si="94"/>
        <v>228.89751090826655</v>
      </c>
      <c r="G419" s="8">
        <v>0.86</v>
      </c>
      <c r="H419" s="8">
        <v>455.12</v>
      </c>
      <c r="I419" s="75">
        <f>'Datos y Cálculos'!R419</f>
        <v>54.709999999999994</v>
      </c>
      <c r="J419" s="47">
        <f>'Datos y Cálculos'!S419</f>
        <v>205.49664352490043</v>
      </c>
      <c r="K419" s="6">
        <f>'Datos y Cálculos'!T419</f>
        <v>0.96390868776403282</v>
      </c>
      <c r="L419" s="73">
        <f t="shared" si="105"/>
        <v>287.29139030374569</v>
      </c>
      <c r="M419" s="75">
        <f t="shared" si="106"/>
        <v>257.92074447101271</v>
      </c>
      <c r="O419" s="15">
        <f t="shared" si="95"/>
        <v>289.08377482578635</v>
      </c>
      <c r="P419" s="47">
        <f t="shared" si="96"/>
        <v>257.92074447101271</v>
      </c>
      <c r="Q419" s="106">
        <f t="shared" si="97"/>
        <v>0.10779930618227795</v>
      </c>
      <c r="S419" s="6">
        <f t="shared" si="107"/>
        <v>0.19965728790409645</v>
      </c>
      <c r="T419" s="73">
        <f t="shared" si="107"/>
        <v>0.17813437079379954</v>
      </c>
      <c r="U419" s="110">
        <f t="shared" si="98"/>
        <v>0.10779930618227795</v>
      </c>
      <c r="Y419" s="115">
        <f t="shared" si="99"/>
        <v>4.0607880727788287E-2</v>
      </c>
      <c r="Z419" s="157">
        <f t="shared" si="100"/>
        <v>8.2831111256954464E-3</v>
      </c>
      <c r="AA419" s="158"/>
      <c r="AE419" s="117">
        <f t="shared" si="102"/>
        <v>0.36332938239407392</v>
      </c>
      <c r="AF419" s="85">
        <f>IF(J419&gt;0,J419/630,Tabla13[[#This Row],[Cargabilidad Antes]]-0.02)</f>
        <v>0.32618514845222291</v>
      </c>
      <c r="AG419" s="119">
        <f t="shared" si="101"/>
        <v>3.7144233941851013E-2</v>
      </c>
      <c r="AJ419" s="15">
        <f t="shared" si="108"/>
        <v>27.232089446248022</v>
      </c>
      <c r="AK419" s="47">
        <f t="shared" si="108"/>
        <v>26.776792479393201</v>
      </c>
      <c r="AL419" s="15">
        <f t="shared" si="104"/>
        <v>0.45529696685482079</v>
      </c>
      <c r="AM419" s="84">
        <f t="shared" si="103"/>
        <v>1.6719134525226442E-2</v>
      </c>
    </row>
    <row r="420" spans="2:39" x14ac:dyDescent="0.25">
      <c r="B420" s="16" t="s">
        <v>437</v>
      </c>
      <c r="C420" s="8">
        <v>273.64</v>
      </c>
      <c r="D420" s="14">
        <v>199.5</v>
      </c>
      <c r="E420" s="8">
        <v>113.06</v>
      </c>
      <c r="F420" s="15">
        <f t="shared" si="94"/>
        <v>229.30942763000391</v>
      </c>
      <c r="G420" s="8">
        <v>0.86</v>
      </c>
      <c r="H420" s="8">
        <v>456.77</v>
      </c>
      <c r="I420" s="75">
        <f>'Datos y Cálculos'!R420</f>
        <v>53.06</v>
      </c>
      <c r="J420" s="47">
        <f>'Datos y Cálculos'!S420</f>
        <v>206.43549500994251</v>
      </c>
      <c r="K420" s="6">
        <f>'Datos y Cálculos'!T420</f>
        <v>0.96640357313741765</v>
      </c>
      <c r="L420" s="73">
        <f t="shared" si="105"/>
        <v>287.80839080413426</v>
      </c>
      <c r="M420" s="75">
        <f t="shared" si="106"/>
        <v>259.09910568322601</v>
      </c>
      <c r="O420" s="15">
        <f t="shared" si="95"/>
        <v>291.15616456858021</v>
      </c>
      <c r="P420" s="47">
        <f t="shared" si="96"/>
        <v>259.09910568322601</v>
      </c>
      <c r="Q420" s="106">
        <f t="shared" si="97"/>
        <v>0.1101026280273153</v>
      </c>
      <c r="S420" s="6">
        <f t="shared" si="107"/>
        <v>0.20108859519823929</v>
      </c>
      <c r="T420" s="73">
        <f t="shared" si="107"/>
        <v>0.17894821240059217</v>
      </c>
      <c r="U420" s="110">
        <f t="shared" si="98"/>
        <v>0.1101026280273153</v>
      </c>
      <c r="Y420" s="115">
        <f t="shared" si="99"/>
        <v>4.075416555009452E-2</v>
      </c>
      <c r="Z420" s="157">
        <f t="shared" si="100"/>
        <v>8.4802354735361383E-3</v>
      </c>
      <c r="AA420" s="158"/>
      <c r="AE420" s="117">
        <f t="shared" si="102"/>
        <v>0.36398321846032367</v>
      </c>
      <c r="AF420" s="85">
        <f>IF(J420&gt;0,J420/630,Tabla13[[#This Row],[Cargabilidad Antes]]-0.02)</f>
        <v>0.32767538890467068</v>
      </c>
      <c r="AG420" s="119">
        <f t="shared" si="101"/>
        <v>3.6307829555652982E-2</v>
      </c>
      <c r="AJ420" s="15">
        <f t="shared" si="108"/>
        <v>27.264207055723453</v>
      </c>
      <c r="AK420" s="47">
        <f t="shared" si="108"/>
        <v>26.793064812121994</v>
      </c>
      <c r="AL420" s="15">
        <f t="shared" si="104"/>
        <v>0.4711422436014594</v>
      </c>
      <c r="AM420" s="84">
        <f t="shared" si="103"/>
        <v>1.7280614200094746E-2</v>
      </c>
    </row>
    <row r="421" spans="2:39" x14ac:dyDescent="0.25">
      <c r="B421" s="16" t="s">
        <v>438</v>
      </c>
      <c r="C421" s="8">
        <v>228.74</v>
      </c>
      <c r="D421" s="14">
        <v>196.04</v>
      </c>
      <c r="E421" s="8">
        <v>110.75</v>
      </c>
      <c r="F421" s="15">
        <f t="shared" si="94"/>
        <v>225.16048520999416</v>
      </c>
      <c r="G421" s="8">
        <v>0.86</v>
      </c>
      <c r="H421" s="8">
        <v>457.71</v>
      </c>
      <c r="I421" s="75">
        <f>'Datos y Cálculos'!R421</f>
        <v>50.75</v>
      </c>
      <c r="J421" s="47">
        <f>'Datos y Cálculos'!S421</f>
        <v>202.5024545530251</v>
      </c>
      <c r="K421" s="6">
        <f>'Datos y Cálculos'!T421</f>
        <v>0.9680870310076517</v>
      </c>
      <c r="L421" s="73">
        <f t="shared" si="105"/>
        <v>282.60101466708022</v>
      </c>
      <c r="M421" s="75">
        <f t="shared" si="106"/>
        <v>254.1627101038022</v>
      </c>
      <c r="O421" s="15">
        <f t="shared" si="95"/>
        <v>286.10653885726549</v>
      </c>
      <c r="P421" s="47">
        <f t="shared" si="96"/>
        <v>254.16271010380217</v>
      </c>
      <c r="Q421" s="106">
        <f t="shared" si="97"/>
        <v>0.11165011775351152</v>
      </c>
      <c r="S421" s="6">
        <f t="shared" si="107"/>
        <v>0.19760104362237008</v>
      </c>
      <c r="T421" s="73">
        <f t="shared" si="107"/>
        <v>0.17553886383371567</v>
      </c>
      <c r="U421" s="110">
        <f t="shared" si="98"/>
        <v>0.11165011775351164</v>
      </c>
      <c r="Y421" s="115">
        <f t="shared" si="99"/>
        <v>3.9292760077504721E-2</v>
      </c>
      <c r="Z421" s="157">
        <f t="shared" si="100"/>
        <v>8.2842689024640245E-3</v>
      </c>
      <c r="AA421" s="158"/>
      <c r="AE421" s="117">
        <f t="shared" si="102"/>
        <v>0.35739759557141931</v>
      </c>
      <c r="AF421" s="85">
        <f>IF(J421&gt;0,J421/630,Tabla13[[#This Row],[Cargabilidad Antes]]-0.02)</f>
        <v>0.32143246754448429</v>
      </c>
      <c r="AG421" s="119">
        <f t="shared" si="101"/>
        <v>3.5965128026935023E-2</v>
      </c>
      <c r="AJ421" s="15">
        <f t="shared" si="108"/>
        <v>27.186350202374037</v>
      </c>
      <c r="AK421" s="47">
        <f t="shared" si="108"/>
        <v>26.725392179682409</v>
      </c>
      <c r="AL421" s="15">
        <f t="shared" si="104"/>
        <v>0.46095802269162789</v>
      </c>
      <c r="AM421" s="84">
        <f t="shared" si="103"/>
        <v>1.6955494917864189E-2</v>
      </c>
    </row>
    <row r="422" spans="2:39" x14ac:dyDescent="0.25">
      <c r="B422" s="16" t="s">
        <v>439</v>
      </c>
      <c r="C422" s="8">
        <v>233.52</v>
      </c>
      <c r="D422" s="14">
        <v>193.52</v>
      </c>
      <c r="E422" s="8">
        <v>110.5</v>
      </c>
      <c r="F422" s="15">
        <f t="shared" si="94"/>
        <v>222.84577716438784</v>
      </c>
      <c r="G422" s="8">
        <v>0.86</v>
      </c>
      <c r="H422" s="8">
        <v>457.92</v>
      </c>
      <c r="I422" s="75">
        <f>'Datos y Cálculos'!R422</f>
        <v>50.5</v>
      </c>
      <c r="J422" s="47">
        <f>'Datos y Cálculos'!S422</f>
        <v>200.000600999097</v>
      </c>
      <c r="K422" s="6">
        <f>'Datos y Cálculos'!T422</f>
        <v>0.96759709237510616</v>
      </c>
      <c r="L422" s="73">
        <f t="shared" si="105"/>
        <v>279.69580311658842</v>
      </c>
      <c r="M422" s="75">
        <f t="shared" si="106"/>
        <v>251.02261048894695</v>
      </c>
      <c r="O422" s="15">
        <f t="shared" si="95"/>
        <v>282.42877677850453</v>
      </c>
      <c r="P422" s="47">
        <f t="shared" si="96"/>
        <v>251.02261048894698</v>
      </c>
      <c r="Q422" s="106">
        <f t="shared" si="97"/>
        <v>0.11120030560550109</v>
      </c>
      <c r="S422" s="6">
        <f t="shared" si="107"/>
        <v>0.19506097715670814</v>
      </c>
      <c r="T422" s="73">
        <f t="shared" si="107"/>
        <v>0.17337013688517453</v>
      </c>
      <c r="U422" s="110">
        <f t="shared" si="98"/>
        <v>0.11120030560550109</v>
      </c>
      <c r="Y422" s="115">
        <f t="shared" si="99"/>
        <v>3.8489033202268437E-2</v>
      </c>
      <c r="Z422" s="157">
        <f t="shared" si="100"/>
        <v>8.0840480624096468E-3</v>
      </c>
      <c r="AA422" s="158"/>
      <c r="AE422" s="117">
        <f t="shared" si="102"/>
        <v>0.35372345581648862</v>
      </c>
      <c r="AF422" s="85">
        <f>IF(J422&gt;0,J422/630,Tabla13[[#This Row],[Cargabilidad Antes]]-0.02)</f>
        <v>0.31746127142713809</v>
      </c>
      <c r="AG422" s="119">
        <f t="shared" si="101"/>
        <v>3.6262184389350527E-2</v>
      </c>
      <c r="AJ422" s="15">
        <f t="shared" si="108"/>
        <v>27.130502509417799</v>
      </c>
      <c r="AK422" s="47">
        <f t="shared" si="108"/>
        <v>26.683022194890107</v>
      </c>
      <c r="AL422" s="15">
        <f t="shared" si="104"/>
        <v>0.44748031452769155</v>
      </c>
      <c r="AM422" s="84">
        <f t="shared" si="103"/>
        <v>1.6493624265616069E-2</v>
      </c>
    </row>
    <row r="423" spans="2:39" x14ac:dyDescent="0.25">
      <c r="B423" s="16" t="s">
        <v>440</v>
      </c>
      <c r="C423" s="8">
        <v>299.26</v>
      </c>
      <c r="D423" s="14">
        <v>203.74</v>
      </c>
      <c r="E423" s="8">
        <v>111.53</v>
      </c>
      <c r="F423" s="15">
        <f t="shared" si="94"/>
        <v>232.26908640626286</v>
      </c>
      <c r="G423" s="8">
        <v>0.87</v>
      </c>
      <c r="H423" s="8">
        <v>458.05</v>
      </c>
      <c r="I423" s="75">
        <f>'Datos y Cálculos'!R423</f>
        <v>51.53</v>
      </c>
      <c r="J423" s="47">
        <f>'Datos y Cálculos'!S423</f>
        <v>210.1554864856019</v>
      </c>
      <c r="K423" s="6">
        <f>'Datos y Cálculos'!T423</f>
        <v>0.9694726671528443</v>
      </c>
      <c r="L423" s="73">
        <f t="shared" si="105"/>
        <v>291.52308600235722</v>
      </c>
      <c r="M423" s="75">
        <f t="shared" si="106"/>
        <v>263.76810150899786</v>
      </c>
      <c r="O423" s="15">
        <f t="shared" si="95"/>
        <v>293.92639641352918</v>
      </c>
      <c r="P423" s="47">
        <f t="shared" si="96"/>
        <v>263.76810150899786</v>
      </c>
      <c r="Q423" s="106">
        <f t="shared" si="97"/>
        <v>0.10260492175089031</v>
      </c>
      <c r="S423" s="6">
        <f t="shared" si="107"/>
        <v>0.20300187095147515</v>
      </c>
      <c r="T423" s="73">
        <f t="shared" si="107"/>
        <v>0.18217287986721473</v>
      </c>
      <c r="U423" s="110">
        <f t="shared" si="98"/>
        <v>0.1026049217508902</v>
      </c>
      <c r="Y423" s="115">
        <f t="shared" si="99"/>
        <v>4.1812969158790174E-2</v>
      </c>
      <c r="Z423" s="157">
        <f t="shared" si="100"/>
        <v>8.140235536457912E-3</v>
      </c>
      <c r="AA423" s="158"/>
      <c r="AE423" s="117">
        <f t="shared" si="102"/>
        <v>0.36868108953375056</v>
      </c>
      <c r="AF423" s="85">
        <f>IF(J423&gt;0,J423/630,Tabla13[[#This Row],[Cargabilidad Antes]]-0.02)</f>
        <v>0.33358013727873315</v>
      </c>
      <c r="AG423" s="119">
        <f t="shared" si="101"/>
        <v>3.5100952255017415E-2</v>
      </c>
      <c r="AJ423" s="15">
        <f t="shared" si="108"/>
        <v>27.307498037089825</v>
      </c>
      <c r="AK423" s="47">
        <f t="shared" si="108"/>
        <v>26.85826953455291</v>
      </c>
      <c r="AL423" s="15">
        <f t="shared" si="104"/>
        <v>0.44922850253691493</v>
      </c>
      <c r="AM423" s="84">
        <f t="shared" si="103"/>
        <v>1.6450738252430153E-2</v>
      </c>
    </row>
    <row r="424" spans="2:39" x14ac:dyDescent="0.25">
      <c r="B424" s="16" t="s">
        <v>441</v>
      </c>
      <c r="C424" s="8">
        <v>228.42</v>
      </c>
      <c r="D424" s="14">
        <v>191.7</v>
      </c>
      <c r="E424" s="8">
        <v>108.98</v>
      </c>
      <c r="F424" s="15">
        <f t="shared" si="94"/>
        <v>220.51197337106208</v>
      </c>
      <c r="G424" s="8">
        <v>0.86</v>
      </c>
      <c r="H424" s="8">
        <v>454.11</v>
      </c>
      <c r="I424" s="75">
        <f>'Datos y Cálculos'!R424</f>
        <v>48.980000000000004</v>
      </c>
      <c r="J424" s="47">
        <f>'Datos y Cálculos'!S424</f>
        <v>197.8583594392716</v>
      </c>
      <c r="K424" s="6">
        <f>'Datos y Cálculos'!T424</f>
        <v>0.96887490901711548</v>
      </c>
      <c r="L424" s="73">
        <f t="shared" si="105"/>
        <v>276.76662431590933</v>
      </c>
      <c r="M424" s="75">
        <f t="shared" si="106"/>
        <v>248.33386322539391</v>
      </c>
      <c r="O424" s="15">
        <f t="shared" si="95"/>
        <v>279.77261527717707</v>
      </c>
      <c r="P424" s="47">
        <f t="shared" si="96"/>
        <v>248.33386322539388</v>
      </c>
      <c r="Q424" s="106">
        <f t="shared" si="97"/>
        <v>0.11237251373096724</v>
      </c>
      <c r="S424" s="6">
        <f t="shared" si="107"/>
        <v>0.19322648470928558</v>
      </c>
      <c r="T424" s="73">
        <f t="shared" si="107"/>
        <v>0.17151313890310485</v>
      </c>
      <c r="U424" s="110">
        <f t="shared" si="98"/>
        <v>0.11237251373096724</v>
      </c>
      <c r="Y424" s="115">
        <f t="shared" si="99"/>
        <v>3.7687084052930052E-2</v>
      </c>
      <c r="Z424" s="157">
        <f t="shared" si="100"/>
        <v>7.9940880021631411E-3</v>
      </c>
      <c r="AA424" s="158"/>
      <c r="AE424" s="117">
        <f t="shared" si="102"/>
        <v>0.3500190053508922</v>
      </c>
      <c r="AF424" s="85">
        <f>IF(J424&gt;0,J424/630,Tabla13[[#This Row],[Cargabilidad Antes]]-0.02)</f>
        <v>0.3140608879988438</v>
      </c>
      <c r="AG424" s="119">
        <f t="shared" si="101"/>
        <v>3.5958117352048402E-2</v>
      </c>
      <c r="AJ424" s="15">
        <f t="shared" si="108"/>
        <v>27.090617421448485</v>
      </c>
      <c r="AK424" s="47">
        <f t="shared" si="108"/>
        <v>26.647160994242753</v>
      </c>
      <c r="AL424" s="15">
        <f t="shared" si="104"/>
        <v>0.44345642720573153</v>
      </c>
      <c r="AM424" s="84">
        <f t="shared" si="103"/>
        <v>1.636937321534182E-2</v>
      </c>
    </row>
    <row r="425" spans="2:39" x14ac:dyDescent="0.25">
      <c r="B425" s="16" t="s">
        <v>442</v>
      </c>
      <c r="C425" s="8">
        <v>270.7</v>
      </c>
      <c r="D425" s="14">
        <v>204.03</v>
      </c>
      <c r="E425" s="8">
        <v>106.01</v>
      </c>
      <c r="F425" s="15">
        <f t="shared" si="94"/>
        <v>229.92686010990539</v>
      </c>
      <c r="G425" s="8">
        <v>0.88</v>
      </c>
      <c r="H425" s="8">
        <v>450.24</v>
      </c>
      <c r="I425" s="75">
        <f>'Datos y Cálculos'!R425</f>
        <v>46.010000000000005</v>
      </c>
      <c r="J425" s="47">
        <f>'Datos y Cálculos'!S425</f>
        <v>209.15343889116431</v>
      </c>
      <c r="K425" s="6">
        <f>'Datos y Cálculos'!T425</f>
        <v>0.97550392229586835</v>
      </c>
      <c r="L425" s="73">
        <f t="shared" si="105"/>
        <v>288.58333603995504</v>
      </c>
      <c r="M425" s="75">
        <f t="shared" si="106"/>
        <v>262.51042227336882</v>
      </c>
      <c r="O425" s="15">
        <f t="shared" si="95"/>
        <v>290.99993928547269</v>
      </c>
      <c r="P425" s="47">
        <f t="shared" si="96"/>
        <v>262.51042227336882</v>
      </c>
      <c r="Q425" s="106">
        <f t="shared" si="97"/>
        <v>9.7902140742907484E-2</v>
      </c>
      <c r="S425" s="6">
        <f t="shared" si="107"/>
        <v>0.20098069735324231</v>
      </c>
      <c r="T425" s="73">
        <f t="shared" si="107"/>
        <v>0.1813042568343575</v>
      </c>
      <c r="U425" s="110">
        <f t="shared" si="98"/>
        <v>9.7902140742907484E-2</v>
      </c>
      <c r="Y425" s="115">
        <f t="shared" si="99"/>
        <v>4.09739281852552E-2</v>
      </c>
      <c r="Z425" s="157">
        <f t="shared" si="100"/>
        <v>7.630142466211744E-3</v>
      </c>
      <c r="AA425" s="158"/>
      <c r="AE425" s="117">
        <f t="shared" si="102"/>
        <v>0.36496327001572282</v>
      </c>
      <c r="AF425" s="85">
        <f>IF(J425&gt;0,J425/630,Tabla13[[#This Row],[Cargabilidad Antes]]-0.02)</f>
        <v>0.33198958554153063</v>
      </c>
      <c r="AG425" s="119">
        <f t="shared" si="101"/>
        <v>3.2973684474192189E-2</v>
      </c>
      <c r="AJ425" s="15">
        <f t="shared" si="108"/>
        <v>27.261777902354403</v>
      </c>
      <c r="AK425" s="47">
        <f t="shared" si="108"/>
        <v>26.840590860099958</v>
      </c>
      <c r="AL425" s="15">
        <f t="shared" si="104"/>
        <v>0.42118704225444503</v>
      </c>
      <c r="AM425" s="84">
        <f t="shared" si="103"/>
        <v>1.544972759161356E-2</v>
      </c>
    </row>
    <row r="426" spans="2:39" x14ac:dyDescent="0.25">
      <c r="B426" s="16" t="s">
        <v>443</v>
      </c>
      <c r="C426" s="8">
        <v>317.72000000000003</v>
      </c>
      <c r="D426" s="14">
        <v>193.14</v>
      </c>
      <c r="E426" s="8">
        <v>106.08</v>
      </c>
      <c r="F426" s="15">
        <f t="shared" si="94"/>
        <v>220.35431922247403</v>
      </c>
      <c r="G426" s="8">
        <v>0.87</v>
      </c>
      <c r="H426" s="8">
        <v>450.36</v>
      </c>
      <c r="I426" s="75">
        <f>'Datos y Cálculos'!R426</f>
        <v>46.08</v>
      </c>
      <c r="J426" s="47">
        <f>'Datos y Cálculos'!S426</f>
        <v>198.56088738721931</v>
      </c>
      <c r="K426" s="6">
        <f>'Datos y Cálculos'!T426</f>
        <v>0.97269911784465435</v>
      </c>
      <c r="L426" s="73">
        <f t="shared" si="105"/>
        <v>276.56875113085243</v>
      </c>
      <c r="M426" s="75">
        <f t="shared" si="106"/>
        <v>249.21561257291748</v>
      </c>
      <c r="O426" s="15">
        <f t="shared" si="95"/>
        <v>278.63426034803678</v>
      </c>
      <c r="P426" s="47">
        <f t="shared" si="96"/>
        <v>249.21561257291748</v>
      </c>
      <c r="Q426" s="106">
        <f t="shared" si="97"/>
        <v>0.10558158834585896</v>
      </c>
      <c r="S426" s="6">
        <f t="shared" si="107"/>
        <v>0.19244027366039021</v>
      </c>
      <c r="T426" s="73">
        <f t="shared" si="107"/>
        <v>0.17212212390561446</v>
      </c>
      <c r="U426" s="110">
        <f t="shared" si="98"/>
        <v>0.10558158834585885</v>
      </c>
      <c r="Y426" s="115">
        <f t="shared" si="99"/>
        <v>3.7633214858223053E-2</v>
      </c>
      <c r="Z426" s="157">
        <f t="shared" si="100"/>
        <v>7.527233997297972E-3</v>
      </c>
      <c r="AA426" s="158"/>
      <c r="AE426" s="117">
        <f t="shared" si="102"/>
        <v>0.3497687606705937</v>
      </c>
      <c r="AF426" s="85">
        <f>IF(J426&gt;0,J426/630,Tabla13[[#This Row],[Cargabilidad Antes]]-0.02)</f>
        <v>0.31517601172574494</v>
      </c>
      <c r="AG426" s="119">
        <f t="shared" si="101"/>
        <v>3.4592748944848761E-2</v>
      </c>
      <c r="AJ426" s="15">
        <f t="shared" si="108"/>
        <v>27.073639183752604</v>
      </c>
      <c r="AK426" s="47">
        <f t="shared" si="108"/>
        <v>26.658878780718336</v>
      </c>
      <c r="AL426" s="15">
        <f t="shared" si="104"/>
        <v>0.41476040303426842</v>
      </c>
      <c r="AM426" s="84">
        <f t="shared" si="103"/>
        <v>1.5319713770994392E-2</v>
      </c>
    </row>
    <row r="427" spans="2:39" x14ac:dyDescent="0.25">
      <c r="B427" s="16" t="s">
        <v>444</v>
      </c>
      <c r="C427" s="8">
        <v>232.64</v>
      </c>
      <c r="D427" s="14">
        <v>193.9</v>
      </c>
      <c r="E427" s="8">
        <v>108.31</v>
      </c>
      <c r="F427" s="15">
        <f t="shared" si="94"/>
        <v>222.09967604658951</v>
      </c>
      <c r="G427" s="8">
        <v>0.87</v>
      </c>
      <c r="H427" s="8">
        <v>450.85</v>
      </c>
      <c r="I427" s="75">
        <f>'Datos y Cálculos'!R427</f>
        <v>48.31</v>
      </c>
      <c r="J427" s="47">
        <f>'Datos y Cálculos'!S427</f>
        <v>199.82759093778816</v>
      </c>
      <c r="K427" s="6">
        <f>'Datos y Cálculos'!T427</f>
        <v>0.97033647400756795</v>
      </c>
      <c r="L427" s="73">
        <f t="shared" si="105"/>
        <v>278.75936467918945</v>
      </c>
      <c r="M427" s="75">
        <f t="shared" si="106"/>
        <v>250.80546395531832</v>
      </c>
      <c r="O427" s="15">
        <f t="shared" si="95"/>
        <v>279.73067765084568</v>
      </c>
      <c r="P427" s="47">
        <f t="shared" si="96"/>
        <v>250.80546395531832</v>
      </c>
      <c r="Q427" s="106">
        <f t="shared" si="97"/>
        <v>0.10340379517341047</v>
      </c>
      <c r="S427" s="6">
        <f t="shared" si="107"/>
        <v>0.19319752025861894</v>
      </c>
      <c r="T427" s="73">
        <f t="shared" si="107"/>
        <v>0.17322016344578589</v>
      </c>
      <c r="U427" s="110">
        <f t="shared" si="98"/>
        <v>0.10340379517341047</v>
      </c>
      <c r="Y427" s="115">
        <f t="shared" si="99"/>
        <v>3.8231737431001896E-2</v>
      </c>
      <c r="Z427" s="157">
        <f t="shared" si="100"/>
        <v>7.4978265718114298E-3</v>
      </c>
      <c r="AA427" s="158"/>
      <c r="AE427" s="117">
        <f t="shared" si="102"/>
        <v>0.35253916832791987</v>
      </c>
      <c r="AF427" s="85">
        <f>IF(J427&gt;0,J427/630,Tabla13[[#This Row],[Cargabilidad Antes]]-0.02)</f>
        <v>0.31718665228220344</v>
      </c>
      <c r="AG427" s="119">
        <f t="shared" si="101"/>
        <v>3.5352516045716431E-2</v>
      </c>
      <c r="AJ427" s="15">
        <f t="shared" si="108"/>
        <v>27.089990705635721</v>
      </c>
      <c r="AK427" s="47">
        <f t="shared" si="108"/>
        <v>26.68011166532699</v>
      </c>
      <c r="AL427" s="15">
        <f t="shared" si="104"/>
        <v>0.40987904030873068</v>
      </c>
      <c r="AM427" s="84">
        <f t="shared" si="103"/>
        <v>1.5130276151163802E-2</v>
      </c>
    </row>
    <row r="428" spans="2:39" x14ac:dyDescent="0.25">
      <c r="B428" s="16" t="s">
        <v>445</v>
      </c>
      <c r="C428" s="8">
        <v>285.33999999999997</v>
      </c>
      <c r="D428" s="14">
        <v>199.13</v>
      </c>
      <c r="E428" s="8">
        <v>108.2</v>
      </c>
      <c r="F428" s="15">
        <f t="shared" si="94"/>
        <v>226.62744074802592</v>
      </c>
      <c r="G428" s="8">
        <v>0.87</v>
      </c>
      <c r="H428" s="8">
        <v>452.89</v>
      </c>
      <c r="I428" s="75">
        <f>'Datos y Cálculos'!R428</f>
        <v>48.2</v>
      </c>
      <c r="J428" s="47">
        <f>'Datos y Cálculos'!S428</f>
        <v>204.88044538217892</v>
      </c>
      <c r="K428" s="6">
        <f>'Datos y Cálculos'!T428</f>
        <v>0.97193267824339125</v>
      </c>
      <c r="L428" s="73">
        <f t="shared" si="105"/>
        <v>284.44220417745379</v>
      </c>
      <c r="M428" s="75">
        <f t="shared" si="106"/>
        <v>257.14734846324222</v>
      </c>
      <c r="O428" s="15">
        <f t="shared" si="95"/>
        <v>287.27575987938576</v>
      </c>
      <c r="P428" s="47">
        <f t="shared" si="96"/>
        <v>257.14734846324222</v>
      </c>
      <c r="Q428" s="106">
        <f t="shared" si="97"/>
        <v>0.10487627438107938</v>
      </c>
      <c r="S428" s="6">
        <f t="shared" si="107"/>
        <v>0.19840857250695612</v>
      </c>
      <c r="T428" s="73">
        <f t="shared" si="107"/>
        <v>0.1776002206171583</v>
      </c>
      <c r="U428" s="110">
        <f t="shared" si="98"/>
        <v>0.10487627438107938</v>
      </c>
      <c r="Y428" s="115">
        <f t="shared" si="99"/>
        <v>3.9806424818525518E-2</v>
      </c>
      <c r="Z428" s="157">
        <f t="shared" si="100"/>
        <v>7.911666885467853E-3</v>
      </c>
      <c r="AA428" s="158"/>
      <c r="AE428" s="117">
        <f t="shared" si="102"/>
        <v>0.35972609642543796</v>
      </c>
      <c r="AF428" s="85">
        <f>IF(J428&gt;0,J428/630,Tabla13[[#This Row],[Cargabilidad Antes]]-0.02)</f>
        <v>0.32520705616218876</v>
      </c>
      <c r="AG428" s="119">
        <f t="shared" si="101"/>
        <v>3.4519040263249201E-2</v>
      </c>
      <c r="AJ428" s="15">
        <f t="shared" si="108"/>
        <v>27.204256469398466</v>
      </c>
      <c r="AK428" s="47">
        <f t="shared" si="108"/>
        <v>26.766152746305451</v>
      </c>
      <c r="AL428" s="15">
        <f t="shared" si="104"/>
        <v>0.43810372309301471</v>
      </c>
      <c r="AM428" s="84">
        <f t="shared" si="103"/>
        <v>1.6104234408531926E-2</v>
      </c>
    </row>
    <row r="429" spans="2:39" x14ac:dyDescent="0.25">
      <c r="B429" s="16" t="s">
        <v>446</v>
      </c>
      <c r="C429" s="8">
        <v>227.34</v>
      </c>
      <c r="D429" s="14">
        <v>194.38</v>
      </c>
      <c r="E429" s="8">
        <v>108.81</v>
      </c>
      <c r="F429" s="15">
        <f t="shared" si="94"/>
        <v>222.7626550838358</v>
      </c>
      <c r="G429" s="8">
        <v>0.86</v>
      </c>
      <c r="H429" s="8">
        <v>453.74</v>
      </c>
      <c r="I429" s="75">
        <f>'Datos y Cálculos'!R429</f>
        <v>48.81</v>
      </c>
      <c r="J429" s="47">
        <f>'Datos y Cálculos'!S429</f>
        <v>200.4145715760209</v>
      </c>
      <c r="K429" s="6">
        <f>'Datos y Cálculos'!T429</f>
        <v>0.96988955678937805</v>
      </c>
      <c r="L429" s="73">
        <f t="shared" si="105"/>
        <v>279.59147582184426</v>
      </c>
      <c r="M429" s="75">
        <f t="shared" si="106"/>
        <v>251.54218880204172</v>
      </c>
      <c r="O429" s="15">
        <f t="shared" si="95"/>
        <v>283.68388605935149</v>
      </c>
      <c r="P429" s="47">
        <f t="shared" si="96"/>
        <v>251.54218880204172</v>
      </c>
      <c r="Q429" s="106">
        <f t="shared" si="97"/>
        <v>0.11330110322369591</v>
      </c>
      <c r="S429" s="6">
        <f t="shared" si="107"/>
        <v>0.19592782523625943</v>
      </c>
      <c r="T429" s="73">
        <f t="shared" si="107"/>
        <v>0.17372898648477172</v>
      </c>
      <c r="U429" s="110">
        <f t="shared" si="98"/>
        <v>0.11330110322369602</v>
      </c>
      <c r="Y429" s="115">
        <f t="shared" si="99"/>
        <v>3.8460325529300565E-2</v>
      </c>
      <c r="Z429" s="157">
        <f t="shared" si="100"/>
        <v>8.2214740426782319E-3</v>
      </c>
      <c r="AA429" s="158"/>
      <c r="AE429" s="117">
        <f t="shared" si="102"/>
        <v>0.35359151600608857</v>
      </c>
      <c r="AF429" s="85">
        <f>IF(J429&gt;0,J429/630,Tabla13[[#This Row],[Cargabilidad Antes]]-0.02)</f>
        <v>0.31811836758098555</v>
      </c>
      <c r="AG429" s="119">
        <f t="shared" si="101"/>
        <v>3.5473148425103018E-2</v>
      </c>
      <c r="AJ429" s="15">
        <f t="shared" si="108"/>
        <v>27.149480427610449</v>
      </c>
      <c r="AK429" s="47">
        <f t="shared" si="108"/>
        <v>26.689996601157105</v>
      </c>
      <c r="AL429" s="15">
        <f t="shared" si="104"/>
        <v>0.45948382645334362</v>
      </c>
      <c r="AM429" s="84">
        <f t="shared" si="103"/>
        <v>1.6924221724186617E-2</v>
      </c>
    </row>
    <row r="430" spans="2:39" x14ac:dyDescent="0.25">
      <c r="B430" s="16" t="s">
        <v>447</v>
      </c>
      <c r="C430" s="8">
        <v>349.42</v>
      </c>
      <c r="D430" s="14">
        <v>204.12</v>
      </c>
      <c r="E430" s="8">
        <v>105.83</v>
      </c>
      <c r="F430" s="15">
        <f t="shared" si="94"/>
        <v>229.92382064501277</v>
      </c>
      <c r="G430" s="8">
        <v>0.88</v>
      </c>
      <c r="H430" s="8">
        <v>451.79</v>
      </c>
      <c r="I430" s="75">
        <f>'Datos y Cálculos'!R430</f>
        <v>45.83</v>
      </c>
      <c r="J430" s="47">
        <f>'Datos y Cálculos'!S430</f>
        <v>209.20172872134685</v>
      </c>
      <c r="K430" s="6">
        <f>'Datos y Cálculos'!T430</f>
        <v>0.97570895445077499</v>
      </c>
      <c r="L430" s="73">
        <f t="shared" si="105"/>
        <v>288.57952117935946</v>
      </c>
      <c r="M430" s="75">
        <f t="shared" si="106"/>
        <v>262.57103128740147</v>
      </c>
      <c r="O430" s="15">
        <f t="shared" si="95"/>
        <v>291.12830273465022</v>
      </c>
      <c r="P430" s="47">
        <f t="shared" si="96"/>
        <v>262.57103128740147</v>
      </c>
      <c r="Q430" s="106">
        <f t="shared" si="97"/>
        <v>9.8091704513103894E-2</v>
      </c>
      <c r="S430" s="6">
        <f t="shared" si="107"/>
        <v>0.20106935227046913</v>
      </c>
      <c r="T430" s="73">
        <f t="shared" si="107"/>
        <v>0.18134611678091309</v>
      </c>
      <c r="U430" s="110">
        <f t="shared" si="98"/>
        <v>9.8091704513103783E-2</v>
      </c>
      <c r="Y430" s="115">
        <f t="shared" si="99"/>
        <v>4.0972844901701326E-2</v>
      </c>
      <c r="Z430" s="157">
        <f t="shared" si="100"/>
        <v>7.6439523939325765E-3</v>
      </c>
      <c r="AA430" s="158"/>
      <c r="AE430" s="117">
        <f t="shared" si="102"/>
        <v>0.36495844546827422</v>
      </c>
      <c r="AF430" s="85">
        <f>IF(J430&gt;0,J430/630,Tabla13[[#This Row],[Cargabilidad Antes]]-0.02)</f>
        <v>0.33206623606562991</v>
      </c>
      <c r="AG430" s="119">
        <f t="shared" si="101"/>
        <v>3.2892209402644312E-2</v>
      </c>
      <c r="AJ430" s="15">
        <f t="shared" si="108"/>
        <v>27.263773735394182</v>
      </c>
      <c r="AK430" s="47">
        <f t="shared" si="108"/>
        <v>26.841440877973547</v>
      </c>
      <c r="AL430" s="15">
        <f t="shared" si="104"/>
        <v>0.42233285742063487</v>
      </c>
      <c r="AM430" s="84">
        <f t="shared" si="103"/>
        <v>1.5490623620909694E-2</v>
      </c>
    </row>
    <row r="431" spans="2:39" x14ac:dyDescent="0.25">
      <c r="B431" s="16" t="s">
        <v>448</v>
      </c>
      <c r="C431" s="8">
        <v>329.46</v>
      </c>
      <c r="D431" s="14">
        <v>191.93</v>
      </c>
      <c r="E431" s="8">
        <v>105.96</v>
      </c>
      <c r="F431" s="15">
        <f t="shared" si="94"/>
        <v>219.23650813676085</v>
      </c>
      <c r="G431" s="8">
        <v>0.87</v>
      </c>
      <c r="H431" s="8">
        <v>451.86</v>
      </c>
      <c r="I431" s="75">
        <f>'Datos y Cálculos'!R431</f>
        <v>45.959999999999994</v>
      </c>
      <c r="J431" s="47">
        <f>'Datos y Cálculos'!S431</f>
        <v>197.35614127764052</v>
      </c>
      <c r="K431" s="6">
        <f>'Datos y Cálculos'!T431</f>
        <v>0.97250584024133802</v>
      </c>
      <c r="L431" s="73">
        <f t="shared" si="105"/>
        <v>275.16577606294015</v>
      </c>
      <c r="M431" s="75">
        <f t="shared" si="106"/>
        <v>247.70352454972081</v>
      </c>
      <c r="O431" s="15">
        <f t="shared" si="95"/>
        <v>276.88864858961739</v>
      </c>
      <c r="P431" s="47">
        <f t="shared" si="96"/>
        <v>247.70352454972081</v>
      </c>
      <c r="Q431" s="106">
        <f t="shared" si="97"/>
        <v>0.10540382998203901</v>
      </c>
      <c r="S431" s="6">
        <f t="shared" si="107"/>
        <v>0.19123465736584186</v>
      </c>
      <c r="T431" s="73">
        <f t="shared" si="107"/>
        <v>0.1710777920541792</v>
      </c>
      <c r="U431" s="110">
        <f t="shared" si="98"/>
        <v>0.1054038299820389</v>
      </c>
      <c r="Y431" s="115">
        <f t="shared" si="99"/>
        <v>3.7252372523629493E-2</v>
      </c>
      <c r="Z431" s="157">
        <f t="shared" si="100"/>
        <v>7.4392128364419536E-3</v>
      </c>
      <c r="AA431" s="158"/>
      <c r="AE431" s="117">
        <f t="shared" si="102"/>
        <v>0.34799445735993784</v>
      </c>
      <c r="AF431" s="85">
        <f>IF(J431&gt;0,J431/630,Tabla13[[#This Row],[Cargabilidad Antes]]-0.02)</f>
        <v>0.31326371631371513</v>
      </c>
      <c r="AG431" s="119">
        <f t="shared" si="101"/>
        <v>3.4730741046222702E-2</v>
      </c>
      <c r="AJ431" s="15">
        <f t="shared" si="108"/>
        <v>27.047738347163051</v>
      </c>
      <c r="AK431" s="47">
        <f t="shared" si="108"/>
        <v>26.638809724208176</v>
      </c>
      <c r="AL431" s="15">
        <f t="shared" si="104"/>
        <v>0.40892862295487475</v>
      </c>
      <c r="AM431" s="84">
        <f t="shared" si="103"/>
        <v>1.5118773248476325E-2</v>
      </c>
    </row>
    <row r="432" spans="2:39" x14ac:dyDescent="0.25">
      <c r="B432" s="16" t="s">
        <v>449</v>
      </c>
      <c r="C432" s="8">
        <v>234.96</v>
      </c>
      <c r="D432" s="14">
        <v>204.03</v>
      </c>
      <c r="E432" s="8">
        <v>106.55</v>
      </c>
      <c r="F432" s="15">
        <f t="shared" si="94"/>
        <v>230.17633110291771</v>
      </c>
      <c r="G432" s="8">
        <v>0.88</v>
      </c>
      <c r="H432" s="8">
        <v>451.35</v>
      </c>
      <c r="I432" s="75">
        <f>'Datos y Cálculos'!R432</f>
        <v>46.55</v>
      </c>
      <c r="J432" s="47">
        <f>'Datos y Cálculos'!S432</f>
        <v>209.27289217669829</v>
      </c>
      <c r="K432" s="6">
        <f>'Datos y Cálculos'!T432</f>
        <v>0.97494710317153033</v>
      </c>
      <c r="L432" s="73">
        <f t="shared" si="105"/>
        <v>288.89644939858692</v>
      </c>
      <c r="M432" s="75">
        <f t="shared" si="106"/>
        <v>262.66034920067023</v>
      </c>
      <c r="O432" s="15">
        <f t="shared" si="95"/>
        <v>290.99993928547269</v>
      </c>
      <c r="P432" s="47">
        <f t="shared" si="96"/>
        <v>262.66034920067017</v>
      </c>
      <c r="Q432" s="106">
        <f t="shared" si="97"/>
        <v>9.7386927826817238E-2</v>
      </c>
      <c r="S432" s="6">
        <f t="shared" si="107"/>
        <v>0.20098069735324231</v>
      </c>
      <c r="T432" s="73">
        <f t="shared" si="107"/>
        <v>0.1814078046855187</v>
      </c>
      <c r="U432" s="110">
        <f t="shared" si="98"/>
        <v>9.7386927826817238E-2</v>
      </c>
      <c r="Y432" s="115">
        <f t="shared" si="99"/>
        <v>4.1062889969754254E-2</v>
      </c>
      <c r="Z432" s="157">
        <f t="shared" si="100"/>
        <v>7.6085281796031533E-3</v>
      </c>
      <c r="AA432" s="158"/>
      <c r="AE432" s="117">
        <f t="shared" si="102"/>
        <v>0.36535925571891703</v>
      </c>
      <c r="AF432" s="85">
        <f>IF(J432&gt;0,J432/630,Tabla13[[#This Row],[Cargabilidad Antes]]-0.02)</f>
        <v>0.3321791939312671</v>
      </c>
      <c r="AG432" s="119">
        <f t="shared" si="101"/>
        <v>3.3180061787649928E-2</v>
      </c>
      <c r="AJ432" s="15">
        <f t="shared" si="108"/>
        <v>27.261777902354403</v>
      </c>
      <c r="AK432" s="47">
        <f t="shared" si="108"/>
        <v>26.842693884674627</v>
      </c>
      <c r="AL432" s="15">
        <f t="shared" si="104"/>
        <v>0.41908401767977566</v>
      </c>
      <c r="AM432" s="84">
        <f t="shared" si="103"/>
        <v>1.5372585719861775E-2</v>
      </c>
    </row>
    <row r="433" spans="2:39" x14ac:dyDescent="0.25">
      <c r="B433" s="16" t="s">
        <v>450</v>
      </c>
      <c r="C433" s="8">
        <v>241.04</v>
      </c>
      <c r="D433" s="14">
        <v>191.3</v>
      </c>
      <c r="E433" s="8">
        <v>106.57</v>
      </c>
      <c r="F433" s="15">
        <f t="shared" si="94"/>
        <v>218.98140309167809</v>
      </c>
      <c r="G433" s="8">
        <v>0.87</v>
      </c>
      <c r="H433" s="8">
        <v>454.96</v>
      </c>
      <c r="I433" s="75">
        <f>'Datos y Cálculos'!R433</f>
        <v>46.569999999999993</v>
      </c>
      <c r="J433" s="47">
        <f>'Datos y Cálculos'!S433</f>
        <v>196.8869089096581</v>
      </c>
      <c r="K433" s="6">
        <f>'Datos y Cálculos'!T433</f>
        <v>0.97162376645253923</v>
      </c>
      <c r="L433" s="73">
        <f t="shared" si="105"/>
        <v>274.84559135326589</v>
      </c>
      <c r="M433" s="75">
        <f t="shared" si="106"/>
        <v>247.11458664979227</v>
      </c>
      <c r="O433" s="15">
        <f t="shared" si="95"/>
        <v>275.97977635176267</v>
      </c>
      <c r="P433" s="47">
        <f t="shared" si="96"/>
        <v>247.11458664979224</v>
      </c>
      <c r="Q433" s="106">
        <f t="shared" si="97"/>
        <v>0.10459168451958945</v>
      </c>
      <c r="S433" s="6">
        <f t="shared" si="107"/>
        <v>0.19060693979099438</v>
      </c>
      <c r="T433" s="73">
        <f t="shared" si="107"/>
        <v>0.17067103887713028</v>
      </c>
      <c r="U433" s="110">
        <f t="shared" si="98"/>
        <v>0.10459168451958967</v>
      </c>
      <c r="Y433" s="115">
        <f t="shared" si="99"/>
        <v>3.7165728750472589E-2</v>
      </c>
      <c r="Z433" s="157">
        <f t="shared" si="100"/>
        <v>7.3678808189207527E-3</v>
      </c>
      <c r="AA433" s="158"/>
      <c r="AE433" s="117">
        <f t="shared" si="102"/>
        <v>0.34758952871694937</v>
      </c>
      <c r="AF433" s="85">
        <f>IF(J433&gt;0,J433/630,Tabla13[[#This Row],[Cargabilidad Antes]]-0.02)</f>
        <v>0.31251890303120333</v>
      </c>
      <c r="AG433" s="119">
        <f t="shared" si="101"/>
        <v>3.5070625685746037E-2</v>
      </c>
      <c r="AJ433" s="15">
        <f t="shared" si="108"/>
        <v>27.034317226366692</v>
      </c>
      <c r="AK433" s="47">
        <f t="shared" si="108"/>
        <v>26.631026146770772</v>
      </c>
      <c r="AL433" s="15">
        <f t="shared" si="104"/>
        <v>0.40329107959592037</v>
      </c>
      <c r="AM433" s="84">
        <f t="shared" si="103"/>
        <v>1.4917746071374416E-2</v>
      </c>
    </row>
    <row r="434" spans="2:39" x14ac:dyDescent="0.25">
      <c r="B434" s="16" t="s">
        <v>451</v>
      </c>
      <c r="C434" s="8">
        <v>363.8</v>
      </c>
      <c r="D434" s="14">
        <v>205</v>
      </c>
      <c r="E434" s="8">
        <v>109.69</v>
      </c>
      <c r="F434" s="15">
        <f t="shared" si="94"/>
        <v>232.50138945821377</v>
      </c>
      <c r="G434" s="8">
        <v>0.87</v>
      </c>
      <c r="H434" s="8">
        <v>454.78</v>
      </c>
      <c r="I434" s="75">
        <f>'Datos y Cálculos'!R434</f>
        <v>49.69</v>
      </c>
      <c r="J434" s="47">
        <f>'Datos y Cálculos'!S434</f>
        <v>210.93623704807101</v>
      </c>
      <c r="K434" s="6">
        <f>'Datos y Cálculos'!T434</f>
        <v>0.97185767068216844</v>
      </c>
      <c r="L434" s="73">
        <f t="shared" si="105"/>
        <v>291.81465171882985</v>
      </c>
      <c r="M434" s="75">
        <f t="shared" si="106"/>
        <v>264.74802878597939</v>
      </c>
      <c r="O434" s="15">
        <f t="shared" si="95"/>
        <v>295.74414088923862</v>
      </c>
      <c r="P434" s="47">
        <f t="shared" si="96"/>
        <v>264.74802878597939</v>
      </c>
      <c r="Q434" s="106">
        <f t="shared" si="97"/>
        <v>0.10480718911306453</v>
      </c>
      <c r="S434" s="6">
        <f t="shared" si="107"/>
        <v>0.20425730610117016</v>
      </c>
      <c r="T434" s="73">
        <f t="shared" si="107"/>
        <v>0.1828496719928997</v>
      </c>
      <c r="U434" s="110">
        <f t="shared" si="98"/>
        <v>0.10480718911306453</v>
      </c>
      <c r="Y434" s="115">
        <f t="shared" si="99"/>
        <v>4.1896649151228732E-2</v>
      </c>
      <c r="Z434" s="157">
        <f t="shared" si="100"/>
        <v>8.3219243544666848E-3</v>
      </c>
      <c r="AA434" s="158"/>
      <c r="AE434" s="117">
        <f t="shared" si="102"/>
        <v>0.36904982453684726</v>
      </c>
      <c r="AF434" s="85">
        <f>IF(J434&gt;0,J434/630,Tabla13[[#This Row],[Cargabilidad Antes]]-0.02)</f>
        <v>0.33481942388582697</v>
      </c>
      <c r="AG434" s="119">
        <f t="shared" si="101"/>
        <v>3.4230400651020287E-2</v>
      </c>
      <c r="AJ434" s="15">
        <f t="shared" si="108"/>
        <v>27.336127053160091</v>
      </c>
      <c r="AK434" s="47">
        <f t="shared" si="108"/>
        <v>26.872102530610626</v>
      </c>
      <c r="AL434" s="15">
        <f t="shared" si="104"/>
        <v>0.46402452254946525</v>
      </c>
      <c r="AM434" s="84">
        <f t="shared" si="103"/>
        <v>1.6974771943629174E-2</v>
      </c>
    </row>
    <row r="435" spans="2:39" x14ac:dyDescent="0.25">
      <c r="B435" s="16" t="s">
        <v>452</v>
      </c>
      <c r="C435" s="8">
        <v>277.14</v>
      </c>
      <c r="D435" s="14">
        <v>197.36</v>
      </c>
      <c r="E435" s="8">
        <v>107.87</v>
      </c>
      <c r="F435" s="15">
        <f t="shared" si="94"/>
        <v>224.91533184734206</v>
      </c>
      <c r="G435" s="8">
        <v>0.87</v>
      </c>
      <c r="H435" s="8">
        <v>453.87</v>
      </c>
      <c r="I435" s="75">
        <f>'Datos y Cálculos'!R435</f>
        <v>47.870000000000005</v>
      </c>
      <c r="J435" s="47">
        <f>'Datos y Cálculos'!S435</f>
        <v>203.08251155626377</v>
      </c>
      <c r="K435" s="6">
        <f>'Datos y Cálculos'!T435</f>
        <v>0.97182174125969312</v>
      </c>
      <c r="L435" s="73">
        <f t="shared" si="105"/>
        <v>282.29332040638468</v>
      </c>
      <c r="M435" s="75">
        <f t="shared" si="106"/>
        <v>254.89074503198734</v>
      </c>
      <c r="O435" s="15">
        <f t="shared" si="95"/>
        <v>284.72226168731771</v>
      </c>
      <c r="P435" s="47">
        <f t="shared" si="96"/>
        <v>254.89074503198734</v>
      </c>
      <c r="Q435" s="106">
        <f t="shared" si="97"/>
        <v>0.10477409275461358</v>
      </c>
      <c r="S435" s="6">
        <f t="shared" si="107"/>
        <v>0.19664498503476555</v>
      </c>
      <c r="T435" s="73">
        <f t="shared" si="107"/>
        <v>0.17604168513300342</v>
      </c>
      <c r="U435" s="110">
        <f t="shared" si="98"/>
        <v>0.10477409275461358</v>
      </c>
      <c r="Y435" s="115">
        <f t="shared" si="99"/>
        <v>3.9207243223062384E-2</v>
      </c>
      <c r="Z435" s="157">
        <f t="shared" si="100"/>
        <v>7.7854048308379723E-3</v>
      </c>
      <c r="AA435" s="158"/>
      <c r="AE435" s="117">
        <f t="shared" si="102"/>
        <v>0.35700846324974927</v>
      </c>
      <c r="AF435" s="85">
        <f>IF(J435&gt;0,J435/630,Tabla13[[#This Row],[Cargabilidad Antes]]-0.02)</f>
        <v>0.32235319294645043</v>
      </c>
      <c r="AG435" s="119">
        <f t="shared" si="101"/>
        <v>3.4655270303298846E-2</v>
      </c>
      <c r="AJ435" s="15">
        <f t="shared" si="108"/>
        <v>27.165244826398009</v>
      </c>
      <c r="AK435" s="47">
        <f t="shared" si="108"/>
        <v>26.735290916211582</v>
      </c>
      <c r="AL435" s="15">
        <f t="shared" si="104"/>
        <v>0.42995391018642692</v>
      </c>
      <c r="AM435" s="84">
        <f t="shared" si="103"/>
        <v>1.5827352668237871E-2</v>
      </c>
    </row>
    <row r="436" spans="2:39" x14ac:dyDescent="0.25">
      <c r="B436" s="16" t="s">
        <v>453</v>
      </c>
      <c r="C436" s="8">
        <v>338</v>
      </c>
      <c r="D436" s="14">
        <v>195.41</v>
      </c>
      <c r="E436" s="8">
        <v>107.58</v>
      </c>
      <c r="F436" s="15">
        <f t="shared" si="94"/>
        <v>223.06618860777624</v>
      </c>
      <c r="G436" s="8">
        <v>0.87</v>
      </c>
      <c r="H436" s="8">
        <v>454.14</v>
      </c>
      <c r="I436" s="75">
        <f>'Datos y Cálculos'!R436</f>
        <v>47.58</v>
      </c>
      <c r="J436" s="47">
        <f>'Datos y Cálculos'!S436</f>
        <v>201.11917984120757</v>
      </c>
      <c r="K436" s="6">
        <f>'Datos y Cálculos'!T436</f>
        <v>0.97161295185414331</v>
      </c>
      <c r="L436" s="73">
        <f t="shared" si="105"/>
        <v>279.97244356479013</v>
      </c>
      <c r="M436" s="75">
        <f t="shared" si="106"/>
        <v>252.42654917503901</v>
      </c>
      <c r="O436" s="15">
        <f t="shared" si="95"/>
        <v>281.90908571300542</v>
      </c>
      <c r="P436" s="47">
        <f t="shared" si="96"/>
        <v>252.42654917503901</v>
      </c>
      <c r="Q436" s="106">
        <f t="shared" si="97"/>
        <v>0.10458171812163863</v>
      </c>
      <c r="S436" s="6">
        <f t="shared" si="107"/>
        <v>0.19470204968404708</v>
      </c>
      <c r="T436" s="73">
        <f t="shared" si="107"/>
        <v>0.17433977480628476</v>
      </c>
      <c r="U436" s="110">
        <f t="shared" si="98"/>
        <v>0.10458171812163874</v>
      </c>
      <c r="Y436" s="115">
        <f t="shared" si="99"/>
        <v>3.8565208024574672E-2</v>
      </c>
      <c r="Z436" s="157">
        <f t="shared" si="100"/>
        <v>7.6446308008344451E-3</v>
      </c>
      <c r="AA436" s="158"/>
      <c r="AE436" s="117">
        <f t="shared" si="102"/>
        <v>0.3540733152504385</v>
      </c>
      <c r="AF436" s="85">
        <f>IF(J436&gt;0,J436/630,Tabla13[[#This Row],[Cargabilidad Antes]]-0.02)</f>
        <v>0.31923679339874217</v>
      </c>
      <c r="AG436" s="119">
        <f t="shared" si="101"/>
        <v>3.4836521851696334E-2</v>
      </c>
      <c r="AJ436" s="15">
        <f t="shared" si="108"/>
        <v>27.122669140158724</v>
      </c>
      <c r="AK436" s="47">
        <f t="shared" si="108"/>
        <v>26.701900713900063</v>
      </c>
      <c r="AL436" s="15">
        <f t="shared" si="104"/>
        <v>0.42076842625866107</v>
      </c>
      <c r="AM436" s="84">
        <f t="shared" si="103"/>
        <v>1.551353312921766E-2</v>
      </c>
    </row>
    <row r="437" spans="2:39" x14ac:dyDescent="0.25">
      <c r="B437" s="16" t="s">
        <v>454</v>
      </c>
      <c r="C437" s="8">
        <v>325</v>
      </c>
      <c r="D437" s="14">
        <v>201.46</v>
      </c>
      <c r="E437" s="8">
        <v>108.74</v>
      </c>
      <c r="F437" s="15">
        <f t="shared" si="94"/>
        <v>228.93343836145911</v>
      </c>
      <c r="G437" s="8">
        <v>0.87</v>
      </c>
      <c r="H437" s="8">
        <v>453.93</v>
      </c>
      <c r="I437" s="75">
        <f>'Datos y Cálculos'!R437</f>
        <v>48.739999999999995</v>
      </c>
      <c r="J437" s="47">
        <f>'Datos y Cálculos'!S437</f>
        <v>207.27208977573414</v>
      </c>
      <c r="K437" s="6">
        <f>'Datos y Cálculos'!T437</f>
        <v>0.97195912975054799</v>
      </c>
      <c r="L437" s="73">
        <f t="shared" si="105"/>
        <v>287.33648318368483</v>
      </c>
      <c r="M437" s="75">
        <f t="shared" si="106"/>
        <v>260.1491235380791</v>
      </c>
      <c r="O437" s="15">
        <f t="shared" si="95"/>
        <v>290.63714450510253</v>
      </c>
      <c r="P437" s="47">
        <f t="shared" si="96"/>
        <v>260.1491235380791</v>
      </c>
      <c r="Q437" s="106">
        <f t="shared" si="97"/>
        <v>0.10490063484121581</v>
      </c>
      <c r="S437" s="6">
        <f t="shared" si="107"/>
        <v>0.20073013115678895</v>
      </c>
      <c r="T437" s="73">
        <f t="shared" si="107"/>
        <v>0.1796734129666813</v>
      </c>
      <c r="U437" s="110">
        <f t="shared" si="98"/>
        <v>0.1049006348412157</v>
      </c>
      <c r="Y437" s="115">
        <f t="shared" si="99"/>
        <v>4.0620629247637048E-2</v>
      </c>
      <c r="Z437" s="157">
        <f t="shared" si="100"/>
        <v>8.0752643707409991E-3</v>
      </c>
      <c r="AA437" s="158"/>
      <c r="AE437" s="117">
        <f t="shared" si="102"/>
        <v>0.36338641009755412</v>
      </c>
      <c r="AF437" s="85">
        <f>IF(J437&gt;0,J437/630,Tabla13[[#This Row],[Cargabilidad Antes]]-0.02)</f>
        <v>0.32900331710433989</v>
      </c>
      <c r="AG437" s="119">
        <f t="shared" si="101"/>
        <v>3.4383092993214237E-2</v>
      </c>
      <c r="AJ437" s="15">
        <f t="shared" si="108"/>
        <v>27.256141820675211</v>
      </c>
      <c r="AK437" s="47">
        <f t="shared" si="108"/>
        <v>26.807627309765778</v>
      </c>
      <c r="AL437" s="15">
        <f t="shared" si="104"/>
        <v>0.44851451090943328</v>
      </c>
      <c r="AM437" s="84">
        <f t="shared" si="103"/>
        <v>1.6455539227096749E-2</v>
      </c>
    </row>
    <row r="438" spans="2:39" x14ac:dyDescent="0.25">
      <c r="B438" s="16" t="s">
        <v>455</v>
      </c>
      <c r="C438" s="8">
        <v>304.2</v>
      </c>
      <c r="D438" s="14">
        <v>192.89</v>
      </c>
      <c r="E438" s="8">
        <v>107.59</v>
      </c>
      <c r="F438" s="15">
        <f t="shared" si="94"/>
        <v>220.86683816272645</v>
      </c>
      <c r="G438" s="8">
        <v>0.87</v>
      </c>
      <c r="H438" s="8">
        <v>454.3</v>
      </c>
      <c r="I438" s="75">
        <f>'Datos y Cálculos'!R438</f>
        <v>47.59</v>
      </c>
      <c r="J438" s="47">
        <f>'Datos y Cálculos'!S438</f>
        <v>198.67400484210307</v>
      </c>
      <c r="K438" s="6">
        <f>'Datos y Cálculos'!T438</f>
        <v>0.97088695701936467</v>
      </c>
      <c r="L438" s="73">
        <f t="shared" si="105"/>
        <v>277.21201840937312</v>
      </c>
      <c r="M438" s="75">
        <f t="shared" si="106"/>
        <v>249.3575873403679</v>
      </c>
      <c r="O438" s="15">
        <f t="shared" si="95"/>
        <v>278.27359676158648</v>
      </c>
      <c r="P438" s="47">
        <f t="shared" si="96"/>
        <v>249.3575873403679</v>
      </c>
      <c r="Q438" s="106">
        <f t="shared" si="97"/>
        <v>0.10391215608569804</v>
      </c>
      <c r="S438" s="6">
        <f t="shared" si="107"/>
        <v>0.19219117938465707</v>
      </c>
      <c r="T438" s="73">
        <f t="shared" si="107"/>
        <v>0.1722201795541442</v>
      </c>
      <c r="U438" s="110">
        <f t="shared" si="98"/>
        <v>0.10391215608569804</v>
      </c>
      <c r="Y438" s="115">
        <f t="shared" si="99"/>
        <v>3.7808479550094518E-2</v>
      </c>
      <c r="Z438" s="157">
        <f t="shared" si="100"/>
        <v>7.4492752691059207E-3</v>
      </c>
      <c r="AA438" s="158"/>
      <c r="AE438" s="117">
        <f t="shared" si="102"/>
        <v>0.35058228279797848</v>
      </c>
      <c r="AF438" s="85">
        <f>IF(J438&gt;0,J438/630,Tabla13[[#This Row],[Cargabilidad Antes]]-0.02)</f>
        <v>0.31535556324143343</v>
      </c>
      <c r="AG438" s="119">
        <f t="shared" si="101"/>
        <v>3.522671955654505E-2</v>
      </c>
      <c r="AJ438" s="15">
        <f t="shared" si="108"/>
        <v>27.068274429877938</v>
      </c>
      <c r="AK438" s="47">
        <f t="shared" si="108"/>
        <v>26.660769400753452</v>
      </c>
      <c r="AL438" s="15">
        <f t="shared" si="104"/>
        <v>0.40750502912448638</v>
      </c>
      <c r="AM438" s="84">
        <f t="shared" si="103"/>
        <v>1.5054710272727312E-2</v>
      </c>
    </row>
    <row r="439" spans="2:39" x14ac:dyDescent="0.25">
      <c r="B439" s="16" t="s">
        <v>456</v>
      </c>
      <c r="C439" s="8">
        <v>306.12</v>
      </c>
      <c r="D439" s="14">
        <v>204.23</v>
      </c>
      <c r="E439" s="8">
        <v>106.76</v>
      </c>
      <c r="F439" s="15">
        <f t="shared" si="94"/>
        <v>230.45084182966224</v>
      </c>
      <c r="G439" s="8">
        <v>0.88</v>
      </c>
      <c r="H439" s="8">
        <v>453.97</v>
      </c>
      <c r="I439" s="75">
        <f>'Datos y Cálculos'!R439</f>
        <v>46.760000000000005</v>
      </c>
      <c r="J439" s="47">
        <f>'Datos y Cálculos'!S439</f>
        <v>209.51465461871635</v>
      </c>
      <c r="K439" s="6">
        <f>'Datos y Cálculos'!T439</f>
        <v>0.97477668267008055</v>
      </c>
      <c r="L439" s="73">
        <f t="shared" si="105"/>
        <v>289.240990359416</v>
      </c>
      <c r="M439" s="75">
        <f t="shared" si="106"/>
        <v>262.96378748540729</v>
      </c>
      <c r="O439" s="15">
        <f t="shared" si="95"/>
        <v>291.28519139475611</v>
      </c>
      <c r="P439" s="47">
        <f t="shared" si="96"/>
        <v>262.96378748540729</v>
      </c>
      <c r="Q439" s="106">
        <f t="shared" si="97"/>
        <v>9.7229123711157106E-2</v>
      </c>
      <c r="S439" s="6">
        <f t="shared" si="107"/>
        <v>0.20117770828041306</v>
      </c>
      <c r="T439" s="73">
        <f t="shared" si="107"/>
        <v>0.1816173759940897</v>
      </c>
      <c r="U439" s="110">
        <f t="shared" si="98"/>
        <v>9.7229123711157106E-2</v>
      </c>
      <c r="Y439" s="115">
        <f t="shared" si="99"/>
        <v>4.1160892448015123E-2</v>
      </c>
      <c r="Z439" s="157">
        <f t="shared" si="100"/>
        <v>7.6149604082170058E-3</v>
      </c>
      <c r="AA439" s="158"/>
      <c r="AE439" s="117">
        <f t="shared" si="102"/>
        <v>0.36579498703120988</v>
      </c>
      <c r="AF439" s="85">
        <f>IF(J439&gt;0,J439/630,Tabla13[[#This Row],[Cargabilidad Antes]]-0.02)</f>
        <v>0.33256294383923229</v>
      </c>
      <c r="AG439" s="119">
        <f t="shared" si="101"/>
        <v>3.3232043191977589E-2</v>
      </c>
      <c r="AJ439" s="15">
        <f t="shared" si="108"/>
        <v>27.266214282208324</v>
      </c>
      <c r="AK439" s="47">
        <f t="shared" si="108"/>
        <v>26.846953886983719</v>
      </c>
      <c r="AL439" s="15">
        <f t="shared" si="104"/>
        <v>0.41926039522460457</v>
      </c>
      <c r="AM439" s="84">
        <f t="shared" si="103"/>
        <v>1.5376553227566259E-2</v>
      </c>
    </row>
    <row r="440" spans="2:39" x14ac:dyDescent="0.25">
      <c r="B440" s="16" t="s">
        <v>457</v>
      </c>
      <c r="C440" s="8">
        <v>284.56</v>
      </c>
      <c r="D440" s="14">
        <v>193.8</v>
      </c>
      <c r="E440" s="8">
        <v>107.21</v>
      </c>
      <c r="F440" s="15">
        <f t="shared" si="94"/>
        <v>221.47781852817678</v>
      </c>
      <c r="G440" s="8">
        <v>0.87</v>
      </c>
      <c r="H440" s="8">
        <v>453.77</v>
      </c>
      <c r="I440" s="75">
        <f>'Datos y Cálculos'!R440</f>
        <v>47.209999999999994</v>
      </c>
      <c r="J440" s="47">
        <f>'Datos y Cálculos'!S440</f>
        <v>199.46735096250714</v>
      </c>
      <c r="K440" s="6">
        <f>'Datos y Cálculos'!T440</f>
        <v>0.97158757593581124</v>
      </c>
      <c r="L440" s="73">
        <f t="shared" si="105"/>
        <v>277.97886553646515</v>
      </c>
      <c r="M440" s="75">
        <f t="shared" si="106"/>
        <v>250.35332341901102</v>
      </c>
      <c r="O440" s="15">
        <f t="shared" si="95"/>
        <v>279.58641221626561</v>
      </c>
      <c r="P440" s="47">
        <f t="shared" si="96"/>
        <v>250.35332341901102</v>
      </c>
      <c r="Q440" s="106">
        <f t="shared" si="97"/>
        <v>0.10455833159246031</v>
      </c>
      <c r="S440" s="6">
        <f t="shared" si="107"/>
        <v>0.19309788254832574</v>
      </c>
      <c r="T440" s="73">
        <f t="shared" si="107"/>
        <v>0.17290789011503593</v>
      </c>
      <c r="U440" s="110">
        <f t="shared" si="98"/>
        <v>0.10455833159246042</v>
      </c>
      <c r="Y440" s="115">
        <f t="shared" si="99"/>
        <v>3.8017946844990554E-2</v>
      </c>
      <c r="Z440" s="157">
        <f t="shared" si="100"/>
        <v>7.5345570836704472E-3</v>
      </c>
      <c r="AA440" s="158"/>
      <c r="AE440" s="117">
        <f t="shared" si="102"/>
        <v>0.3515520929018679</v>
      </c>
      <c r="AF440" s="85">
        <f>IF(J440&gt;0,J440/630,Tabla13[[#This Row],[Cargabilidad Antes]]-0.02)</f>
        <v>0.31661484279763036</v>
      </c>
      <c r="AG440" s="119">
        <f t="shared" si="101"/>
        <v>3.4937250104237538E-2</v>
      </c>
      <c r="AJ440" s="15">
        <f t="shared" si="108"/>
        <v>27.087835520725523</v>
      </c>
      <c r="AK440" s="47">
        <f t="shared" si="108"/>
        <v>26.674059469736751</v>
      </c>
      <c r="AL440" s="15">
        <f t="shared" si="104"/>
        <v>0.41377605098877268</v>
      </c>
      <c r="AM440" s="84">
        <f t="shared" si="103"/>
        <v>1.5275345668434248E-2</v>
      </c>
    </row>
    <row r="441" spans="2:39" x14ac:dyDescent="0.25">
      <c r="B441" s="16" t="s">
        <v>458</v>
      </c>
      <c r="C441" s="8">
        <v>322.36</v>
      </c>
      <c r="D441" s="14">
        <v>204.02</v>
      </c>
      <c r="E441" s="8">
        <v>106.9</v>
      </c>
      <c r="F441" s="15">
        <f t="shared" si="94"/>
        <v>230.32969934422266</v>
      </c>
      <c r="G441" s="8">
        <v>0.88</v>
      </c>
      <c r="H441" s="8">
        <v>452.42</v>
      </c>
      <c r="I441" s="75">
        <f>'Datos y Cálculos'!R441</f>
        <v>46.900000000000006</v>
      </c>
      <c r="J441" s="47">
        <f>'Datos y Cálculos'!S441</f>
        <v>209.34127734395813</v>
      </c>
      <c r="K441" s="6">
        <f>'Datos y Cálculos'!T441</f>
        <v>0.97458084993331251</v>
      </c>
      <c r="L441" s="73">
        <f t="shared" si="105"/>
        <v>289.08894330163594</v>
      </c>
      <c r="M441" s="75">
        <f t="shared" si="106"/>
        <v>262.74618005877028</v>
      </c>
      <c r="O441" s="15">
        <f t="shared" si="95"/>
        <v>290.98567668000851</v>
      </c>
      <c r="P441" s="47">
        <f t="shared" si="96"/>
        <v>262.74618005877028</v>
      </c>
      <c r="Q441" s="106">
        <f t="shared" si="97"/>
        <v>9.7047720504444879E-2</v>
      </c>
      <c r="S441" s="6">
        <f t="shared" si="107"/>
        <v>0.20097084680688376</v>
      </c>
      <c r="T441" s="73">
        <f t="shared" si="107"/>
        <v>0.18146708423642768</v>
      </c>
      <c r="U441" s="110">
        <f t="shared" si="98"/>
        <v>9.704772050444499E-2</v>
      </c>
      <c r="Y441" s="115">
        <f t="shared" si="99"/>
        <v>4.1117629232514184E-2</v>
      </c>
      <c r="Z441" s="157">
        <f t="shared" si="100"/>
        <v>7.5934878541634998E-3</v>
      </c>
      <c r="AA441" s="158"/>
      <c r="AE441" s="117">
        <f t="shared" si="102"/>
        <v>0.36560269737178203</v>
      </c>
      <c r="AF441" s="85">
        <f>IF(J441&gt;0,J441/630,Tabla13[[#This Row],[Cargabilidad Antes]]-0.02)</f>
        <v>0.33228774181580656</v>
      </c>
      <c r="AG441" s="119">
        <f t="shared" si="101"/>
        <v>3.3314955555975467E-2</v>
      </c>
      <c r="AJ441" s="15">
        <f t="shared" si="108"/>
        <v>27.261556197460536</v>
      </c>
      <c r="AK441" s="47">
        <f t="shared" si="108"/>
        <v>26.84389837434497</v>
      </c>
      <c r="AL441" s="15">
        <f t="shared" si="104"/>
        <v>0.41765782311556521</v>
      </c>
      <c r="AM441" s="84">
        <f t="shared" si="103"/>
        <v>1.5320395508253148E-2</v>
      </c>
    </row>
    <row r="442" spans="2:39" x14ac:dyDescent="0.25">
      <c r="B442" s="16" t="s">
        <v>459</v>
      </c>
      <c r="C442" s="8">
        <v>329.64</v>
      </c>
      <c r="D442" s="14">
        <v>200.84</v>
      </c>
      <c r="E442" s="8">
        <v>110.11</v>
      </c>
      <c r="F442" s="15">
        <f t="shared" si="94"/>
        <v>229.04348429937929</v>
      </c>
      <c r="G442" s="8">
        <v>0.87</v>
      </c>
      <c r="H442" s="8">
        <v>453.53</v>
      </c>
      <c r="I442" s="75">
        <f>'Datos y Cálculos'!R442</f>
        <v>50.11</v>
      </c>
      <c r="J442" s="47">
        <f>'Datos y Cálculos'!S442</f>
        <v>206.9969026338317</v>
      </c>
      <c r="K442" s="6">
        <f>'Datos y Cálculos'!T442</f>
        <v>0.97025606395317432</v>
      </c>
      <c r="L442" s="73">
        <f t="shared" si="105"/>
        <v>287.47460286168797</v>
      </c>
      <c r="M442" s="75">
        <f t="shared" si="106"/>
        <v>259.8037336023076</v>
      </c>
      <c r="O442" s="15">
        <f t="shared" si="95"/>
        <v>289.74269881070575</v>
      </c>
      <c r="P442" s="47">
        <f t="shared" si="96"/>
        <v>259.8037336023076</v>
      </c>
      <c r="Q442" s="106">
        <f t="shared" si="97"/>
        <v>0.10332948968615019</v>
      </c>
      <c r="S442" s="6">
        <f t="shared" si="107"/>
        <v>0.20011237735297077</v>
      </c>
      <c r="T442" s="73">
        <f t="shared" si="107"/>
        <v>0.17943486752120597</v>
      </c>
      <c r="U442" s="110">
        <f t="shared" si="98"/>
        <v>0.1033294896861503</v>
      </c>
      <c r="Y442" s="115">
        <f t="shared" si="99"/>
        <v>4.0659690466918724E-2</v>
      </c>
      <c r="Z442" s="157">
        <f t="shared" si="100"/>
        <v>7.9685672917450458E-3</v>
      </c>
      <c r="AA442" s="158"/>
      <c r="AE442" s="117">
        <f t="shared" si="102"/>
        <v>0.36356108618949096</v>
      </c>
      <c r="AF442" s="85">
        <f>IF(J442&gt;0,J442/630,Tabla13[[#This Row],[Cargabilidad Antes]]-0.02)</f>
        <v>0.32856651211719318</v>
      </c>
      <c r="AG442" s="119">
        <f t="shared" si="101"/>
        <v>3.4994574072297779E-2</v>
      </c>
      <c r="AJ442" s="15">
        <f t="shared" si="108"/>
        <v>27.2422764827487</v>
      </c>
      <c r="AK442" s="47">
        <f t="shared" si="108"/>
        <v>26.802830662224864</v>
      </c>
      <c r="AL442" s="15">
        <f t="shared" si="104"/>
        <v>0.43944582052383652</v>
      </c>
      <c r="AM442" s="84">
        <f t="shared" si="103"/>
        <v>1.613102417494805E-2</v>
      </c>
    </row>
    <row r="443" spans="2:39" x14ac:dyDescent="0.25">
      <c r="B443" s="16" t="s">
        <v>460</v>
      </c>
      <c r="C443" s="8">
        <v>305.98</v>
      </c>
      <c r="D443" s="14">
        <v>197.92</v>
      </c>
      <c r="E443" s="8">
        <v>108.59</v>
      </c>
      <c r="F443" s="15">
        <f t="shared" si="94"/>
        <v>225.75232999905006</v>
      </c>
      <c r="G443" s="8">
        <v>0.87</v>
      </c>
      <c r="H443" s="8">
        <v>453.34</v>
      </c>
      <c r="I443" s="75">
        <f>'Datos y Cálculos'!R443</f>
        <v>48.59</v>
      </c>
      <c r="J443" s="47">
        <f>'Datos y Cálculos'!S443</f>
        <v>203.79723869571933</v>
      </c>
      <c r="K443" s="6">
        <f>'Datos y Cálculos'!T443</f>
        <v>0.97116134284579592</v>
      </c>
      <c r="L443" s="73">
        <f t="shared" si="105"/>
        <v>283.34384455464522</v>
      </c>
      <c r="M443" s="75">
        <f t="shared" si="106"/>
        <v>255.78780569799125</v>
      </c>
      <c r="O443" s="15">
        <f t="shared" si="95"/>
        <v>285.53014812096637</v>
      </c>
      <c r="P443" s="47">
        <f t="shared" si="96"/>
        <v>255.78780569799127</v>
      </c>
      <c r="Q443" s="106">
        <f t="shared" si="97"/>
        <v>0.10416533111724025</v>
      </c>
      <c r="S443" s="6">
        <f t="shared" si="107"/>
        <v>0.19720295621240777</v>
      </c>
      <c r="T443" s="73">
        <f t="shared" si="107"/>
        <v>0.17666124498124369</v>
      </c>
      <c r="U443" s="110">
        <f t="shared" si="98"/>
        <v>0.10416533111724025</v>
      </c>
      <c r="Y443" s="115">
        <f t="shared" si="99"/>
        <v>3.949959724952741E-2</v>
      </c>
      <c r="Z443" s="157">
        <f t="shared" si="100"/>
        <v>7.8003901828323655E-3</v>
      </c>
      <c r="AA443" s="158"/>
      <c r="AE443" s="117">
        <f t="shared" si="102"/>
        <v>0.35833703174452392</v>
      </c>
      <c r="AF443" s="85">
        <f>IF(J443&gt;0,J443/630,Tabla13[[#This Row],[Cargabilidad Antes]]-0.02)</f>
        <v>0.32348768046939574</v>
      </c>
      <c r="AG443" s="119">
        <f t="shared" si="101"/>
        <v>3.4849351275128171E-2</v>
      </c>
      <c r="AJ443" s="15">
        <f t="shared" si="108"/>
        <v>27.177549826014449</v>
      </c>
      <c r="AK443" s="47">
        <f t="shared" si="108"/>
        <v>26.747526750635505</v>
      </c>
      <c r="AL443" s="15">
        <f t="shared" si="104"/>
        <v>0.43002307537894424</v>
      </c>
      <c r="AM443" s="84">
        <f t="shared" si="103"/>
        <v>1.5822731560860781E-2</v>
      </c>
    </row>
    <row r="444" spans="2:39" x14ac:dyDescent="0.25">
      <c r="B444" s="16" t="s">
        <v>461</v>
      </c>
      <c r="C444" s="8">
        <v>310.36</v>
      </c>
      <c r="D444" s="14">
        <v>203.31</v>
      </c>
      <c r="E444" s="8">
        <v>107.68</v>
      </c>
      <c r="F444" s="15">
        <f t="shared" si="94"/>
        <v>230.06507448980605</v>
      </c>
      <c r="G444" s="8">
        <v>0.88</v>
      </c>
      <c r="H444" s="8">
        <v>452.54</v>
      </c>
      <c r="I444" s="75">
        <f>'Datos y Cálculos'!R444</f>
        <v>47.680000000000007</v>
      </c>
      <c r="J444" s="47">
        <f>'Datos y Cálculos'!S444</f>
        <v>208.82609630982427</v>
      </c>
      <c r="K444" s="6">
        <f>'Datos y Cálculos'!T444</f>
        <v>0.9735852156061936</v>
      </c>
      <c r="L444" s="73">
        <f t="shared" si="105"/>
        <v>288.75681019091485</v>
      </c>
      <c r="M444" s="75">
        <f t="shared" si="106"/>
        <v>262.09957156151251</v>
      </c>
      <c r="O444" s="15">
        <f t="shared" si="95"/>
        <v>289.97303169205242</v>
      </c>
      <c r="P444" s="47">
        <f t="shared" si="96"/>
        <v>262.09957156151251</v>
      </c>
      <c r="Q444" s="106">
        <f t="shared" si="97"/>
        <v>9.6124318761274141E-2</v>
      </c>
      <c r="S444" s="6">
        <f t="shared" si="107"/>
        <v>0.20027145801542759</v>
      </c>
      <c r="T444" s="73">
        <f t="shared" si="107"/>
        <v>0.18102050054636748</v>
      </c>
      <c r="U444" s="110">
        <f t="shared" si="98"/>
        <v>9.6124318761274252E-2</v>
      </c>
      <c r="Y444" s="115">
        <f t="shared" si="99"/>
        <v>4.1023203752362958E-2</v>
      </c>
      <c r="Z444" s="157">
        <f t="shared" si="100"/>
        <v>7.507605357256141E-3</v>
      </c>
      <c r="AA444" s="158"/>
      <c r="AE444" s="117">
        <f t="shared" si="102"/>
        <v>0.36518265792032706</v>
      </c>
      <c r="AF444" s="85">
        <f>IF(J444&gt;0,J444/630,Tabla13[[#This Row],[Cargabilidad Antes]]-0.02)</f>
        <v>0.33146999414257822</v>
      </c>
      <c r="AG444" s="119">
        <f t="shared" si="101"/>
        <v>3.3712663777748841E-2</v>
      </c>
      <c r="AJ444" s="15">
        <f t="shared" si="108"/>
        <v>27.245842924911326</v>
      </c>
      <c r="AK444" s="47">
        <f t="shared" si="108"/>
        <v>26.834834012092106</v>
      </c>
      <c r="AL444" s="15">
        <f t="shared" si="104"/>
        <v>0.41100891281922003</v>
      </c>
      <c r="AM444" s="84">
        <f t="shared" si="103"/>
        <v>1.508519717859147E-2</v>
      </c>
    </row>
    <row r="445" spans="2:39" x14ac:dyDescent="0.25">
      <c r="B445" s="16" t="s">
        <v>462</v>
      </c>
      <c r="C445" s="8">
        <v>236.7</v>
      </c>
      <c r="D445" s="14">
        <v>195.39</v>
      </c>
      <c r="E445" s="8">
        <v>107.73</v>
      </c>
      <c r="F445" s="15">
        <f t="shared" si="94"/>
        <v>223.1210545869663</v>
      </c>
      <c r="G445" s="8">
        <v>0.87</v>
      </c>
      <c r="H445" s="8">
        <v>453.46</v>
      </c>
      <c r="I445" s="75">
        <f>'Datos y Cálculos'!R445</f>
        <v>47.730000000000004</v>
      </c>
      <c r="J445" s="47">
        <f>'Datos y Cálculos'!S445</f>
        <v>201.13529028989419</v>
      </c>
      <c r="K445" s="6">
        <f>'Datos y Cálculos'!T445</f>
        <v>0.9714356924554931</v>
      </c>
      <c r="L445" s="73">
        <f t="shared" si="105"/>
        <v>280.04130636447434</v>
      </c>
      <c r="M445" s="75">
        <f t="shared" si="106"/>
        <v>252.44676954870422</v>
      </c>
      <c r="O445" s="15">
        <f t="shared" si="95"/>
        <v>281.88023262608942</v>
      </c>
      <c r="P445" s="47">
        <f t="shared" si="96"/>
        <v>252.44676954870422</v>
      </c>
      <c r="Q445" s="106">
        <f t="shared" si="97"/>
        <v>0.10441832973945464</v>
      </c>
      <c r="S445" s="6">
        <f t="shared" si="107"/>
        <v>0.19468212214198843</v>
      </c>
      <c r="T445" s="73">
        <f t="shared" si="107"/>
        <v>0.17435374011778951</v>
      </c>
      <c r="U445" s="110">
        <f t="shared" si="98"/>
        <v>0.10441832973945464</v>
      </c>
      <c r="Y445" s="115">
        <f t="shared" si="99"/>
        <v>3.8584181568998108E-2</v>
      </c>
      <c r="Z445" s="157">
        <f t="shared" si="100"/>
        <v>7.6371010181144963E-3</v>
      </c>
      <c r="AA445" s="158"/>
      <c r="AE445" s="117">
        <f t="shared" si="102"/>
        <v>0.35416040410629573</v>
      </c>
      <c r="AF445" s="85">
        <f>IF(J445&gt;0,J445/630,Tabla13[[#This Row],[Cargabilidad Antes]]-0.02)</f>
        <v>0.31926236553951459</v>
      </c>
      <c r="AG445" s="119">
        <f t="shared" si="101"/>
        <v>3.4898038566781142E-2</v>
      </c>
      <c r="AJ445" s="15">
        <f t="shared" si="108"/>
        <v>27.122234656659678</v>
      </c>
      <c r="AK445" s="47">
        <f t="shared" si="108"/>
        <v>26.702173382894674</v>
      </c>
      <c r="AL445" s="15">
        <f t="shared" si="104"/>
        <v>0.42006127376500402</v>
      </c>
      <c r="AM445" s="84">
        <f t="shared" si="103"/>
        <v>1.5487708851521953E-2</v>
      </c>
    </row>
    <row r="446" spans="2:39" x14ac:dyDescent="0.25">
      <c r="B446" s="16" t="s">
        <v>463</v>
      </c>
      <c r="C446" s="8">
        <v>283.74</v>
      </c>
      <c r="D446" s="14">
        <v>203.93</v>
      </c>
      <c r="E446" s="8">
        <v>107.69</v>
      </c>
      <c r="F446" s="15">
        <f t="shared" si="94"/>
        <v>230.6178245496215</v>
      </c>
      <c r="G446" s="8">
        <v>0.88</v>
      </c>
      <c r="H446" s="8">
        <v>454.21</v>
      </c>
      <c r="I446" s="75">
        <f>'Datos y Cálculos'!R446</f>
        <v>47.69</v>
      </c>
      <c r="J446" s="47">
        <f>'Datos y Cálculos'!S446</f>
        <v>209.43204387103708</v>
      </c>
      <c r="K446" s="6">
        <f>'Datos y Cálculos'!T446</f>
        <v>0.97372873907287516</v>
      </c>
      <c r="L446" s="73">
        <f t="shared" si="105"/>
        <v>289.45057192097795</v>
      </c>
      <c r="M446" s="75">
        <f t="shared" si="106"/>
        <v>262.86010196929732</v>
      </c>
      <c r="O446" s="15">
        <f t="shared" si="95"/>
        <v>290.85731323083098</v>
      </c>
      <c r="P446" s="47">
        <f t="shared" si="96"/>
        <v>262.86010196929732</v>
      </c>
      <c r="Q446" s="106">
        <f t="shared" si="97"/>
        <v>9.6257546184903564E-2</v>
      </c>
      <c r="S446" s="6">
        <f t="shared" si="107"/>
        <v>0.20088219188965695</v>
      </c>
      <c r="T446" s="73">
        <f t="shared" si="107"/>
        <v>0.18154576502611364</v>
      </c>
      <c r="U446" s="110">
        <f t="shared" si="98"/>
        <v>9.6257546184903564E-2</v>
      </c>
      <c r="Y446" s="115">
        <f t="shared" si="99"/>
        <v>4.1220563724007564E-2</v>
      </c>
      <c r="Z446" s="157">
        <f t="shared" si="100"/>
        <v>7.5536508732269277E-3</v>
      </c>
      <c r="AA446" s="158"/>
      <c r="AE446" s="117">
        <f t="shared" si="102"/>
        <v>0.36606003896765316</v>
      </c>
      <c r="AF446" s="85">
        <f>IF(J446&gt;0,J446/630,Tabla13[[#This Row],[Cargabilidad Antes]]-0.02)</f>
        <v>0.33243181566831281</v>
      </c>
      <c r="AG446" s="119">
        <f t="shared" si="101"/>
        <v>3.3628223299340343E-2</v>
      </c>
      <c r="AJ446" s="15">
        <f t="shared" si="108"/>
        <v>27.259561342410731</v>
      </c>
      <c r="AK446" s="47">
        <f t="shared" si="108"/>
        <v>26.845497681819161</v>
      </c>
      <c r="AL446" s="15">
        <f t="shared" si="104"/>
        <v>0.41406366059156952</v>
      </c>
      <c r="AM446" s="84">
        <f t="shared" si="103"/>
        <v>1.5189667045278687E-2</v>
      </c>
    </row>
    <row r="447" spans="2:39" x14ac:dyDescent="0.25">
      <c r="B447" s="16" t="s">
        <v>464</v>
      </c>
      <c r="C447" s="8">
        <v>303.52</v>
      </c>
      <c r="D447" s="14">
        <v>194.7</v>
      </c>
      <c r="E447" s="8">
        <v>108.01</v>
      </c>
      <c r="F447" s="15">
        <f t="shared" si="94"/>
        <v>222.6527567761064</v>
      </c>
      <c r="G447" s="8">
        <v>0.87</v>
      </c>
      <c r="H447" s="8">
        <v>454.95</v>
      </c>
      <c r="I447" s="75">
        <f>'Datos y Cálculos'!R447</f>
        <v>48.010000000000005</v>
      </c>
      <c r="J447" s="47">
        <f>'Datos y Cálculos'!S447</f>
        <v>200.53191790834694</v>
      </c>
      <c r="K447" s="6">
        <f>'Datos y Cálculos'!T447</f>
        <v>0.97091775728683538</v>
      </c>
      <c r="L447" s="73">
        <f t="shared" si="105"/>
        <v>279.45354143586371</v>
      </c>
      <c r="M447" s="75">
        <f t="shared" si="106"/>
        <v>251.68947127281749</v>
      </c>
      <c r="O447" s="15">
        <f t="shared" si="95"/>
        <v>280.88480112748658</v>
      </c>
      <c r="P447" s="47">
        <f t="shared" si="96"/>
        <v>251.68947127281749</v>
      </c>
      <c r="Q447" s="106">
        <f t="shared" si="97"/>
        <v>0.10394058253589189</v>
      </c>
      <c r="S447" s="6">
        <f t="shared" si="107"/>
        <v>0.19399462194096498</v>
      </c>
      <c r="T447" s="73">
        <f t="shared" si="107"/>
        <v>0.17383070792759095</v>
      </c>
      <c r="U447" s="110">
        <f t="shared" si="98"/>
        <v>0.103940582535892</v>
      </c>
      <c r="Y447" s="115">
        <f t="shared" si="99"/>
        <v>3.8422386655954634E-2</v>
      </c>
      <c r="Z447" s="157">
        <f t="shared" si="100"/>
        <v>7.5721886890021198E-3</v>
      </c>
      <c r="AA447" s="158"/>
      <c r="AE447" s="117">
        <f t="shared" si="102"/>
        <v>0.35341707424778795</v>
      </c>
      <c r="AF447" s="85">
        <f>IF(J447&gt;0,J447/630,Tabla13[[#This Row],[Cargabilidad Antes]]-0.02)</f>
        <v>0.31830463160055072</v>
      </c>
      <c r="AG447" s="119">
        <f t="shared" si="101"/>
        <v>3.511244264723723E-2</v>
      </c>
      <c r="AJ447" s="15">
        <f t="shared" si="108"/>
        <v>27.107272208985783</v>
      </c>
      <c r="AK447" s="47">
        <f t="shared" si="108"/>
        <v>26.691976227286069</v>
      </c>
      <c r="AL447" s="15">
        <f t="shared" si="104"/>
        <v>0.41529598169971393</v>
      </c>
      <c r="AM447" s="84">
        <f t="shared" si="103"/>
        <v>1.5320463766990478E-2</v>
      </c>
    </row>
    <row r="448" spans="2:39" x14ac:dyDescent="0.25">
      <c r="B448" s="16" t="s">
        <v>465</v>
      </c>
      <c r="C448" s="8">
        <v>273.74</v>
      </c>
      <c r="D448" s="14">
        <v>209.02</v>
      </c>
      <c r="E448" s="8">
        <v>109.34</v>
      </c>
      <c r="F448" s="15">
        <f t="shared" si="94"/>
        <v>235.8910680801628</v>
      </c>
      <c r="G448" s="8">
        <v>0.88</v>
      </c>
      <c r="H448" s="8">
        <v>454.7</v>
      </c>
      <c r="I448" s="75">
        <f>'Datos y Cálculos'!R448</f>
        <v>49.34</v>
      </c>
      <c r="J448" s="47">
        <f>'Datos y Cálculos'!S448</f>
        <v>214.76451289726617</v>
      </c>
      <c r="K448" s="6">
        <f>'Datos y Cálculos'!T448</f>
        <v>0.97325203861769249</v>
      </c>
      <c r="L448" s="73">
        <f t="shared" si="105"/>
        <v>296.06906881632682</v>
      </c>
      <c r="M448" s="75">
        <f t="shared" si="106"/>
        <v>269.55293333394673</v>
      </c>
      <c r="O448" s="15">
        <f t="shared" si="95"/>
        <v>298.11697941209383</v>
      </c>
      <c r="P448" s="47">
        <f t="shared" si="96"/>
        <v>269.55293333394667</v>
      </c>
      <c r="Q448" s="106">
        <f t="shared" si="97"/>
        <v>9.5814891639105282E-2</v>
      </c>
      <c r="S448" s="6">
        <f t="shared" si="107"/>
        <v>0.20589611998615259</v>
      </c>
      <c r="T448" s="73">
        <f t="shared" si="107"/>
        <v>0.18616820556076713</v>
      </c>
      <c r="U448" s="110">
        <f t="shared" si="98"/>
        <v>9.5814891639105393E-2</v>
      </c>
      <c r="Y448" s="115">
        <f t="shared" si="99"/>
        <v>4.3127191606805303E-2</v>
      </c>
      <c r="Z448" s="157">
        <f t="shared" si="100"/>
        <v>7.8685254805235614E-3</v>
      </c>
      <c r="AA448" s="158"/>
      <c r="AE448" s="117">
        <f t="shared" si="102"/>
        <v>0.37443026679390923</v>
      </c>
      <c r="AF448" s="85">
        <f>IF(J448&gt;0,J448/630,Tabla13[[#This Row],[Cargabilidad Antes]]-0.02)</f>
        <v>0.34089605221788283</v>
      </c>
      <c r="AG448" s="119">
        <f t="shared" si="101"/>
        <v>3.35342145760264E-2</v>
      </c>
      <c r="AJ448" s="15">
        <f t="shared" si="108"/>
        <v>27.373764247163216</v>
      </c>
      <c r="AK448" s="47">
        <f t="shared" si="108"/>
        <v>26.940672646071985</v>
      </c>
      <c r="AL448" s="15">
        <f t="shared" si="104"/>
        <v>0.43309160109123113</v>
      </c>
      <c r="AM448" s="84">
        <f t="shared" si="103"/>
        <v>1.5821411961495668E-2</v>
      </c>
    </row>
    <row r="449" spans="2:39" x14ac:dyDescent="0.25">
      <c r="B449" s="16" t="s">
        <v>466</v>
      </c>
      <c r="C449" s="8">
        <v>234.86</v>
      </c>
      <c r="D449" s="14">
        <v>195.02</v>
      </c>
      <c r="E449" s="8">
        <v>108.21</v>
      </c>
      <c r="F449" s="15">
        <f t="shared" si="94"/>
        <v>223.02960453715556</v>
      </c>
      <c r="G449" s="8">
        <v>0.87</v>
      </c>
      <c r="H449" s="8">
        <v>454.97</v>
      </c>
      <c r="I449" s="75">
        <f>'Datos y Cálculos'!R449</f>
        <v>48.209999999999994</v>
      </c>
      <c r="J449" s="47">
        <f>'Datos y Cálculos'!S449</f>
        <v>200.89052864682299</v>
      </c>
      <c r="K449" s="6">
        <f>'Datos y Cálculos'!T449</f>
        <v>0.97077747424746086</v>
      </c>
      <c r="L449" s="73">
        <f t="shared" si="105"/>
        <v>279.92652655822292</v>
      </c>
      <c r="M449" s="75">
        <f t="shared" si="106"/>
        <v>252.13956693889017</v>
      </c>
      <c r="O449" s="15">
        <f t="shared" si="95"/>
        <v>281.346450518143</v>
      </c>
      <c r="P449" s="47">
        <f t="shared" si="96"/>
        <v>252.1395669388902</v>
      </c>
      <c r="Q449" s="106">
        <f t="shared" si="97"/>
        <v>0.10381109669400057</v>
      </c>
      <c r="S449" s="6">
        <f t="shared" si="107"/>
        <v>0.19431346261390339</v>
      </c>
      <c r="T449" s="73">
        <f t="shared" si="107"/>
        <v>0.1741415689575454</v>
      </c>
      <c r="U449" s="110">
        <f t="shared" si="98"/>
        <v>0.10381109669400057</v>
      </c>
      <c r="Y449" s="115">
        <f t="shared" si="99"/>
        <v>3.8552559253308138E-2</v>
      </c>
      <c r="Z449" s="157">
        <f t="shared" si="100"/>
        <v>7.5888958591084363E-3</v>
      </c>
      <c r="AA449" s="158"/>
      <c r="AE449" s="117">
        <f t="shared" si="102"/>
        <v>0.35401524529707235</v>
      </c>
      <c r="AF449" s="85">
        <f>IF(J449&gt;0,J449/630,Tabla13[[#This Row],[Cargabilidad Antes]]-0.02)</f>
        <v>0.31887385499495713</v>
      </c>
      <c r="AG449" s="119">
        <f t="shared" si="101"/>
        <v>3.5141390302115216E-2</v>
      </c>
      <c r="AJ449" s="15">
        <f t="shared" si="108"/>
        <v>27.114204733417679</v>
      </c>
      <c r="AK449" s="47">
        <f t="shared" si="108"/>
        <v>26.698033152140255</v>
      </c>
      <c r="AL449" s="15">
        <f t="shared" si="104"/>
        <v>0.41617158127742471</v>
      </c>
      <c r="AM449" s="84">
        <f t="shared" si="103"/>
        <v>1.5348839671646464E-2</v>
      </c>
    </row>
    <row r="450" spans="2:39" x14ac:dyDescent="0.25">
      <c r="B450" s="16" t="s">
        <v>467</v>
      </c>
      <c r="C450" s="8">
        <v>313.02</v>
      </c>
      <c r="D450" s="14">
        <v>202.42</v>
      </c>
      <c r="E450" s="8">
        <v>108.35</v>
      </c>
      <c r="F450" s="15">
        <f t="shared" si="94"/>
        <v>229.5943790688265</v>
      </c>
      <c r="G450" s="8">
        <v>0.88</v>
      </c>
      <c r="H450" s="8">
        <v>456.11</v>
      </c>
      <c r="I450" s="75">
        <f>'Datos y Cálculos'!R450</f>
        <v>48.349999999999994</v>
      </c>
      <c r="J450" s="47">
        <f>'Datos y Cálculos'!S450</f>
        <v>208.1143409282503</v>
      </c>
      <c r="K450" s="6">
        <f>'Datos y Cálculos'!T450</f>
        <v>0.97263840203009599</v>
      </c>
      <c r="L450" s="73">
        <f t="shared" si="105"/>
        <v>288.16603599959126</v>
      </c>
      <c r="M450" s="75">
        <f t="shared" si="106"/>
        <v>261.20624077640622</v>
      </c>
      <c r="O450" s="15">
        <f t="shared" si="95"/>
        <v>288.70365980574121</v>
      </c>
      <c r="P450" s="47">
        <f t="shared" si="96"/>
        <v>261.20624077640628</v>
      </c>
      <c r="Q450" s="106">
        <f t="shared" si="97"/>
        <v>9.5244442165495991E-2</v>
      </c>
      <c r="S450" s="6">
        <f t="shared" si="107"/>
        <v>0.19939475938951773</v>
      </c>
      <c r="T450" s="73">
        <f t="shared" si="107"/>
        <v>0.18040351676073985</v>
      </c>
      <c r="U450" s="110">
        <f t="shared" si="98"/>
        <v>9.5244442165495879E-2</v>
      </c>
      <c r="Y450" s="115">
        <f t="shared" si="99"/>
        <v>4.0855514837429108E-2</v>
      </c>
      <c r="Z450" s="157">
        <f t="shared" si="100"/>
        <v>7.4119004835461084E-3</v>
      </c>
      <c r="AA450" s="158"/>
      <c r="AE450" s="117">
        <f t="shared" si="102"/>
        <v>0.36443552233147064</v>
      </c>
      <c r="AF450" s="85">
        <f>IF(J450&gt;0,J450/630,Tabla13[[#This Row],[Cargabilidad Antes]]-0.02)</f>
        <v>0.33034022369563537</v>
      </c>
      <c r="AG450" s="119">
        <f t="shared" si="101"/>
        <v>3.4095298635835269E-2</v>
      </c>
      <c r="AJ450" s="15">
        <f t="shared" si="108"/>
        <v>27.226223375673854</v>
      </c>
      <c r="AK450" s="47">
        <f t="shared" si="108"/>
        <v>26.822347762300801</v>
      </c>
      <c r="AL450" s="15">
        <f t="shared" si="104"/>
        <v>0.403875613373053</v>
      </c>
      <c r="AM450" s="84">
        <f t="shared" si="103"/>
        <v>1.4834066693726888E-2</v>
      </c>
    </row>
    <row r="451" spans="2:39" x14ac:dyDescent="0.25">
      <c r="B451" s="16" t="s">
        <v>468</v>
      </c>
      <c r="C451" s="8">
        <v>310.64</v>
      </c>
      <c r="D451" s="14">
        <v>199.4</v>
      </c>
      <c r="E451" s="8">
        <v>110.43</v>
      </c>
      <c r="F451" s="15">
        <f t="shared" si="94"/>
        <v>227.93671248835716</v>
      </c>
      <c r="G451" s="8">
        <v>0.87</v>
      </c>
      <c r="H451" s="8">
        <v>456.74</v>
      </c>
      <c r="I451" s="75">
        <f>'Datos y Cálculos'!R451</f>
        <v>50.430000000000007</v>
      </c>
      <c r="J451" s="47">
        <f>'Datos y Cálculos'!S451</f>
        <v>205.67825577829078</v>
      </c>
      <c r="K451" s="6">
        <f>'Datos y Cálculos'!T451</f>
        <v>0.96947535482283376</v>
      </c>
      <c r="L451" s="73">
        <f t="shared" si="105"/>
        <v>286.08548328989423</v>
      </c>
      <c r="M451" s="75">
        <f t="shared" si="106"/>
        <v>258.14868769575844</v>
      </c>
      <c r="O451" s="15">
        <f t="shared" si="95"/>
        <v>287.66527655275212</v>
      </c>
      <c r="P451" s="47">
        <f t="shared" si="96"/>
        <v>258.14868769575844</v>
      </c>
      <c r="Q451" s="106">
        <f t="shared" si="97"/>
        <v>0.1026074095932149</v>
      </c>
      <c r="S451" s="6">
        <f t="shared" si="107"/>
        <v>0.19867759432474794</v>
      </c>
      <c r="T451" s="73">
        <f t="shared" si="107"/>
        <v>0.17829180102687392</v>
      </c>
      <c r="U451" s="110">
        <f t="shared" si="98"/>
        <v>0.10260740959321502</v>
      </c>
      <c r="Y451" s="115">
        <f t="shared" si="99"/>
        <v>4.0267692644612475E-2</v>
      </c>
      <c r="Z451" s="157">
        <f t="shared" si="100"/>
        <v>7.8395777017304935E-3</v>
      </c>
      <c r="AA451" s="158"/>
      <c r="AE451" s="117">
        <f t="shared" si="102"/>
        <v>0.36180430553707488</v>
      </c>
      <c r="AF451" s="85">
        <f>IF(J451&gt;0,J451/630,Tabla13[[#This Row],[Cargabilidad Antes]]-0.02)</f>
        <v>0.32647342187030282</v>
      </c>
      <c r="AG451" s="119">
        <f t="shared" si="101"/>
        <v>3.5330883666772062E-2</v>
      </c>
      <c r="AJ451" s="15">
        <f t="shared" si="108"/>
        <v>27.210238016404148</v>
      </c>
      <c r="AK451" s="47">
        <f t="shared" si="108"/>
        <v>26.779934427324847</v>
      </c>
      <c r="AL451" s="15">
        <f t="shared" si="104"/>
        <v>0.43030358907930122</v>
      </c>
      <c r="AM451" s="84">
        <f t="shared" si="103"/>
        <v>1.5814032527752486E-2</v>
      </c>
    </row>
    <row r="452" spans="2:39" x14ac:dyDescent="0.25">
      <c r="B452" s="16" t="s">
        <v>469</v>
      </c>
      <c r="C452" s="8">
        <v>313.7</v>
      </c>
      <c r="D452" s="14">
        <v>193.3</v>
      </c>
      <c r="E452" s="8">
        <v>111.03</v>
      </c>
      <c r="F452" s="15">
        <f t="shared" ref="F452:F515" si="109">SQRT((D452)^2+(E452)^2)</f>
        <v>222.91826057997136</v>
      </c>
      <c r="G452" s="8">
        <v>0.86</v>
      </c>
      <c r="H452" s="8">
        <v>461.42</v>
      </c>
      <c r="I452" s="75">
        <f>'Datos y Cálculos'!R452</f>
        <v>51.03</v>
      </c>
      <c r="J452" s="47">
        <f>'Datos y Cálculos'!S452</f>
        <v>199.92236218092262</v>
      </c>
      <c r="K452" s="6">
        <f>'Datos y Cálculos'!T452</f>
        <v>0.96687533045988316</v>
      </c>
      <c r="L452" s="73">
        <f t="shared" si="105"/>
        <v>279.78677772419479</v>
      </c>
      <c r="M452" s="75">
        <f t="shared" si="106"/>
        <v>250.92441222213378</v>
      </c>
      <c r="O452" s="15">
        <f t="shared" ref="O452:O515" si="110">(D452)/(SQRT(3)*0.46*G452)</f>
        <v>282.10770231131107</v>
      </c>
      <c r="P452" s="47">
        <f t="shared" ref="P452:P515" si="111">(D452)/(SQRT(3)*0.46*K452)</f>
        <v>250.92441222213381</v>
      </c>
      <c r="Q452" s="106">
        <f t="shared" si="97"/>
        <v>0.11053682630318939</v>
      </c>
      <c r="S452" s="6">
        <f t="shared" si="107"/>
        <v>0.1948392253224043</v>
      </c>
      <c r="T452" s="73">
        <f t="shared" si="107"/>
        <v>0.17330231571589372</v>
      </c>
      <c r="U452" s="110">
        <f t="shared" si="98"/>
        <v>0.11053682630318939</v>
      </c>
      <c r="Y452" s="115">
        <f t="shared" si="99"/>
        <v>3.851407536672969E-2</v>
      </c>
      <c r="Z452" s="157">
        <f t="shared" si="100"/>
        <v>8.0438673259471596E-3</v>
      </c>
      <c r="AA452" s="158"/>
      <c r="AE452" s="117">
        <f t="shared" si="102"/>
        <v>0.35383850885709739</v>
      </c>
      <c r="AF452" s="85">
        <f>IF(J452&gt;0,J452/630,Tabla13[[#This Row],[Cargabilidad Antes]]-0.02)</f>
        <v>0.31733708282686129</v>
      </c>
      <c r="AG452" s="119">
        <f t="shared" si="101"/>
        <v>3.6501426030236095E-2</v>
      </c>
      <c r="AJ452" s="15">
        <f t="shared" si="108"/>
        <v>27.125661210025836</v>
      </c>
      <c r="AK452" s="47">
        <f t="shared" si="108"/>
        <v>26.681705679728186</v>
      </c>
      <c r="AL452" s="15">
        <f t="shared" si="104"/>
        <v>0.44395553029765011</v>
      </c>
      <c r="AM452" s="84">
        <f t="shared" si="103"/>
        <v>1.6366625198930174E-2</v>
      </c>
    </row>
    <row r="453" spans="2:39" x14ac:dyDescent="0.25">
      <c r="B453" s="16" t="s">
        <v>470</v>
      </c>
      <c r="C453" s="8">
        <v>307.14</v>
      </c>
      <c r="D453" s="14">
        <v>201.01</v>
      </c>
      <c r="E453" s="8">
        <v>109.73</v>
      </c>
      <c r="F453" s="15">
        <f t="shared" si="109"/>
        <v>229.01024649565355</v>
      </c>
      <c r="G453" s="8">
        <v>0.87</v>
      </c>
      <c r="H453" s="8">
        <v>458.23</v>
      </c>
      <c r="I453" s="75">
        <f>'Datos y Cálculos'!R453</f>
        <v>49.730000000000004</v>
      </c>
      <c r="J453" s="47">
        <f>'Datos y Cálculos'!S453</f>
        <v>207.07026102267798</v>
      </c>
      <c r="K453" s="6">
        <f>'Datos y Cálculos'!T453</f>
        <v>0.97073331055484458</v>
      </c>
      <c r="L453" s="73">
        <f t="shared" si="105"/>
        <v>287.43288578575681</v>
      </c>
      <c r="M453" s="75">
        <f t="shared" si="106"/>
        <v>259.89580639697652</v>
      </c>
      <c r="O453" s="15">
        <f t="shared" si="110"/>
        <v>289.98795004949193</v>
      </c>
      <c r="P453" s="47">
        <f t="shared" si="111"/>
        <v>259.89580639697652</v>
      </c>
      <c r="Q453" s="106">
        <f t="shared" ref="Q453:Q516" si="112">(1-P453/O453)</f>
        <v>0.10377032441306477</v>
      </c>
      <c r="S453" s="6">
        <f t="shared" si="107"/>
        <v>0.20028176146046928</v>
      </c>
      <c r="T453" s="73">
        <f t="shared" si="107"/>
        <v>0.17949845809969633</v>
      </c>
      <c r="U453" s="110">
        <f t="shared" ref="U453:U516" si="113">(1-T453/S453)</f>
        <v>0.10377032441306477</v>
      </c>
      <c r="Y453" s="115">
        <f t="shared" ref="Y453:Y516" si="114">($AC$3)*(((D453)^2+(E453)^2)/(460)^2)</f>
        <v>4.0647890604914937E-2</v>
      </c>
      <c r="Z453" s="157">
        <f t="shared" ref="Z453:Z516" si="115">(Y453)*(1-(((G453)^2/(K453)^2)))</f>
        <v>7.9983817128145458E-3</v>
      </c>
      <c r="AA453" s="158"/>
      <c r="AE453" s="117">
        <f t="shared" si="102"/>
        <v>0.36350832777087866</v>
      </c>
      <c r="AF453" s="85">
        <f>IF(J453&gt;0,J453/630,Tabla13[[#This Row],[Cargabilidad Antes]]-0.02)</f>
        <v>0.32868295400425079</v>
      </c>
      <c r="AG453" s="119">
        <f t="shared" ref="AG453:AG516" si="116">AE453-AF453</f>
        <v>3.4825373766627865E-2</v>
      </c>
      <c r="AJ453" s="15">
        <f t="shared" si="108"/>
        <v>27.246074016397078</v>
      </c>
      <c r="AK453" s="47">
        <f t="shared" si="108"/>
        <v>26.804108712145691</v>
      </c>
      <c r="AL453" s="15">
        <f t="shared" si="104"/>
        <v>0.44196530425138647</v>
      </c>
      <c r="AM453" s="84">
        <f t="shared" si="103"/>
        <v>1.6221247288156326E-2</v>
      </c>
    </row>
    <row r="454" spans="2:39" x14ac:dyDescent="0.25">
      <c r="B454" s="16" t="s">
        <v>471</v>
      </c>
      <c r="C454" s="8">
        <v>326.45999999999998</v>
      </c>
      <c r="D454" s="14">
        <v>193.98</v>
      </c>
      <c r="E454" s="8">
        <v>108.36</v>
      </c>
      <c r="F454" s="15">
        <f t="shared" si="109"/>
        <v>222.19390180650774</v>
      </c>
      <c r="G454" s="8">
        <v>0.86</v>
      </c>
      <c r="H454" s="8">
        <v>456.48</v>
      </c>
      <c r="I454" s="75">
        <f>'Datos y Cálculos'!R454</f>
        <v>48.36</v>
      </c>
      <c r="J454" s="47">
        <f>'Datos y Cálculos'!S454</f>
        <v>199.91730790504357</v>
      </c>
      <c r="K454" s="6">
        <f>'Datos y Cálculos'!T454</f>
        <v>0.97030118118705522</v>
      </c>
      <c r="L454" s="73">
        <f t="shared" si="105"/>
        <v>278.87762830495768</v>
      </c>
      <c r="M454" s="75">
        <f t="shared" si="106"/>
        <v>250.91806855357004</v>
      </c>
      <c r="O454" s="15">
        <f t="shared" si="110"/>
        <v>283.10011430081801</v>
      </c>
      <c r="P454" s="47">
        <f t="shared" si="111"/>
        <v>250.91806855357004</v>
      </c>
      <c r="Q454" s="106">
        <f t="shared" si="112"/>
        <v>0.11367726158192859</v>
      </c>
      <c r="S454" s="6">
        <f t="shared" si="107"/>
        <v>0.19552464008297973</v>
      </c>
      <c r="T454" s="73">
        <f t="shared" si="107"/>
        <v>0.17329793442655442</v>
      </c>
      <c r="U454" s="110">
        <f t="shared" si="113"/>
        <v>0.11367726158192859</v>
      </c>
      <c r="Y454" s="115">
        <f t="shared" si="114"/>
        <v>3.8264183931947068E-2</v>
      </c>
      <c r="Z454" s="157">
        <f t="shared" si="115"/>
        <v>8.2050656175812146E-3</v>
      </c>
      <c r="AA454" s="158"/>
      <c r="AE454" s="117">
        <f t="shared" ref="AE454:AE517" si="117">F454/630</f>
        <v>0.35268873302620274</v>
      </c>
      <c r="AF454" s="85">
        <f>IF(J454&gt;0,J454/630,Tabla13[[#This Row],[Cargabilidad Antes]]-0.02)</f>
        <v>0.31732906016673584</v>
      </c>
      <c r="AG454" s="119">
        <f t="shared" si="116"/>
        <v>3.5359672859466895E-2</v>
      </c>
      <c r="AJ454" s="15">
        <f t="shared" si="108"/>
        <v>27.14064302129103</v>
      </c>
      <c r="AK454" s="47">
        <f t="shared" si="108"/>
        <v>26.681620649750375</v>
      </c>
      <c r="AL454" s="15">
        <f t="shared" si="104"/>
        <v>0.45902237154065517</v>
      </c>
      <c r="AM454" s="84">
        <f t="shared" ref="AM454:AM517" si="118">(1-AK454/AJ454)</f>
        <v>1.6912730150887234E-2</v>
      </c>
    </row>
    <row r="455" spans="2:39" x14ac:dyDescent="0.25">
      <c r="B455" s="16" t="s">
        <v>472</v>
      </c>
      <c r="C455" s="8">
        <v>318.18</v>
      </c>
      <c r="D455" s="14">
        <v>203.11</v>
      </c>
      <c r="E455" s="8">
        <v>108.45</v>
      </c>
      <c r="F455" s="15">
        <f t="shared" si="109"/>
        <v>230.2500262757857</v>
      </c>
      <c r="G455" s="8">
        <v>0.88</v>
      </c>
      <c r="H455" s="8">
        <v>457</v>
      </c>
      <c r="I455" s="75">
        <f>'Datos y Cálculos'!R455</f>
        <v>48.45</v>
      </c>
      <c r="J455" s="47">
        <f>'Datos y Cálculos'!S455</f>
        <v>208.8087033626712</v>
      </c>
      <c r="K455" s="6">
        <f>'Datos y Cálculos'!T455</f>
        <v>0.97270849695966288</v>
      </c>
      <c r="L455" s="73">
        <f t="shared" si="105"/>
        <v>288.98894489400715</v>
      </c>
      <c r="M455" s="75">
        <f t="shared" si="106"/>
        <v>262.07774151211942</v>
      </c>
      <c r="O455" s="15">
        <f t="shared" si="110"/>
        <v>289.687779582769</v>
      </c>
      <c r="P455" s="47">
        <f t="shared" si="111"/>
        <v>262.07774151211942</v>
      </c>
      <c r="Q455" s="106">
        <f t="shared" si="112"/>
        <v>9.5309640297618792E-2</v>
      </c>
      <c r="S455" s="6">
        <f t="shared" si="107"/>
        <v>0.20007444708825686</v>
      </c>
      <c r="T455" s="73">
        <f t="shared" si="107"/>
        <v>0.18100542350353013</v>
      </c>
      <c r="U455" s="110">
        <f t="shared" si="113"/>
        <v>9.5309640297618792E-2</v>
      </c>
      <c r="Y455" s="115">
        <f t="shared" si="114"/>
        <v>4.1089188253308137E-2</v>
      </c>
      <c r="Z455" s="157">
        <f t="shared" si="115"/>
        <v>7.4591402965778573E-3</v>
      </c>
      <c r="AA455" s="158"/>
      <c r="AE455" s="117">
        <f t="shared" si="117"/>
        <v>0.36547623218378683</v>
      </c>
      <c r="AF455" s="85">
        <f>IF(J455&gt;0,J455/630,Tabla13[[#This Row],[Cargabilidad Antes]]-0.02)</f>
        <v>0.33144238628995426</v>
      </c>
      <c r="AG455" s="119">
        <f t="shared" si="116"/>
        <v>3.4033845893832571E-2</v>
      </c>
      <c r="AJ455" s="15">
        <f t="shared" si="108"/>
        <v>27.241426539519097</v>
      </c>
      <c r="AK455" s="47">
        <f t="shared" si="108"/>
        <v>26.834528381305908</v>
      </c>
      <c r="AL455" s="15">
        <f t="shared" ref="AL455:AL518" si="119">AJ455-AK455</f>
        <v>0.40689815821318831</v>
      </c>
      <c r="AM455" s="84">
        <f t="shared" si="118"/>
        <v>1.4936741936876996E-2</v>
      </c>
    </row>
    <row r="456" spans="2:39" x14ac:dyDescent="0.25">
      <c r="B456" s="16" t="s">
        <v>473</v>
      </c>
      <c r="C456" s="8">
        <v>280.14</v>
      </c>
      <c r="D456" s="14">
        <v>194.26</v>
      </c>
      <c r="E456" s="8">
        <v>108.71</v>
      </c>
      <c r="F456" s="15">
        <f t="shared" si="109"/>
        <v>222.60910066751538</v>
      </c>
      <c r="G456" s="8">
        <v>0.86</v>
      </c>
      <c r="H456" s="8">
        <v>456.71</v>
      </c>
      <c r="I456" s="75">
        <f>'Datos y Cálculos'!R456</f>
        <v>48.709999999999994</v>
      </c>
      <c r="J456" s="47">
        <f>'Datos y Cálculos'!S456</f>
        <v>200.27384177670334</v>
      </c>
      <c r="K456" s="6">
        <f>'Datos y Cálculos'!T456</f>
        <v>0.96997190584974891</v>
      </c>
      <c r="L456" s="73">
        <f t="shared" si="105"/>
        <v>279.39874824880548</v>
      </c>
      <c r="M456" s="75">
        <f t="shared" si="106"/>
        <v>251.36555752482653</v>
      </c>
      <c r="O456" s="15">
        <f t="shared" si="110"/>
        <v>283.50875453179145</v>
      </c>
      <c r="P456" s="47">
        <f t="shared" si="111"/>
        <v>251.3655575248265</v>
      </c>
      <c r="Q456" s="106">
        <f t="shared" si="112"/>
        <v>0.11337638253904625</v>
      </c>
      <c r="S456" s="6">
        <f t="shared" si="107"/>
        <v>0.19580686969027553</v>
      </c>
      <c r="T456" s="73">
        <f t="shared" si="107"/>
        <v>0.17360699512849767</v>
      </c>
      <c r="U456" s="110">
        <f t="shared" si="113"/>
        <v>0.11337638253904625</v>
      </c>
      <c r="Y456" s="115">
        <f t="shared" si="114"/>
        <v>3.8407320977315688E-2</v>
      </c>
      <c r="Z456" s="157">
        <f t="shared" si="115"/>
        <v>8.2152706873940239E-3</v>
      </c>
      <c r="AA456" s="158"/>
      <c r="AE456" s="117">
        <f t="shared" si="117"/>
        <v>0.35334777883732599</v>
      </c>
      <c r="AF456" s="85">
        <f>IF(J456&gt;0,J456/630,Tabla13[[#This Row],[Cargabilidad Antes]]-0.02)</f>
        <v>0.31789498694714813</v>
      </c>
      <c r="AG456" s="119">
        <f t="shared" si="116"/>
        <v>3.5452791890177859E-2</v>
      </c>
      <c r="AJ456" s="15">
        <f t="shared" si="108"/>
        <v>27.146827294235244</v>
      </c>
      <c r="AK456" s="47">
        <f t="shared" si="108"/>
        <v>26.687624025367704</v>
      </c>
      <c r="AL456" s="15">
        <f t="shared" si="119"/>
        <v>0.45920326886754026</v>
      </c>
      <c r="AM456" s="84">
        <f t="shared" si="118"/>
        <v>1.6915540954027253E-2</v>
      </c>
    </row>
    <row r="457" spans="2:39" x14ac:dyDescent="0.25">
      <c r="B457" s="16" t="s">
        <v>474</v>
      </c>
      <c r="C457" s="8">
        <v>313</v>
      </c>
      <c r="D457" s="14">
        <v>207.78</v>
      </c>
      <c r="E457" s="8">
        <v>110.16</v>
      </c>
      <c r="F457" s="15">
        <f t="shared" si="109"/>
        <v>235.17600642922739</v>
      </c>
      <c r="G457" s="8">
        <v>0.88</v>
      </c>
      <c r="H457" s="8">
        <v>454.4</v>
      </c>
      <c r="I457" s="75">
        <f>'Datos y Cálculos'!R457</f>
        <v>50.16</v>
      </c>
      <c r="J457" s="47">
        <f>'Datos y Cálculos'!S457</f>
        <v>213.7488105230062</v>
      </c>
      <c r="K457" s="6">
        <f>'Datos y Cálculos'!T457</f>
        <v>0.97207558484933054</v>
      </c>
      <c r="L457" s="73">
        <f t="shared" ref="L457:L520" si="120">(F457)/(SQRT(3)*0.46)</f>
        <v>295.17158830185997</v>
      </c>
      <c r="M457" s="75">
        <f t="shared" ref="M457:M520" si="121">(J457)/(SQRT(3)*0.46)</f>
        <v>268.27811585743467</v>
      </c>
      <c r="O457" s="15">
        <f t="shared" si="110"/>
        <v>296.34841633453664</v>
      </c>
      <c r="P457" s="47">
        <f t="shared" si="111"/>
        <v>268.27811585743473</v>
      </c>
      <c r="Q457" s="106">
        <f t="shared" si="112"/>
        <v>9.4720602270451759E-2</v>
      </c>
      <c r="S457" s="6">
        <f t="shared" si="107"/>
        <v>0.20467465223769388</v>
      </c>
      <c r="T457" s="73">
        <f t="shared" si="107"/>
        <v>0.18528774590824423</v>
      </c>
      <c r="U457" s="110">
        <f t="shared" si="113"/>
        <v>9.472060227045187E-2</v>
      </c>
      <c r="Y457" s="115">
        <f t="shared" si="114"/>
        <v>4.2866123137996225E-2</v>
      </c>
      <c r="Z457" s="157">
        <f t="shared" si="115"/>
        <v>7.7360154661992898E-3</v>
      </c>
      <c r="AA457" s="158"/>
      <c r="AE457" s="117">
        <f t="shared" si="117"/>
        <v>0.37329524830036093</v>
      </c>
      <c r="AF457" s="85">
        <f>IF(J457&gt;0,J457/630,Tabla13[[#This Row],[Cargabilidad Antes]]-0.02)</f>
        <v>0.33928382622699399</v>
      </c>
      <c r="AG457" s="119">
        <f t="shared" si="116"/>
        <v>3.4011422073366937E-2</v>
      </c>
      <c r="AJ457" s="15">
        <f t="shared" si="108"/>
        <v>27.345683329700531</v>
      </c>
      <c r="AK457" s="47">
        <f t="shared" si="108"/>
        <v>26.922359707479039</v>
      </c>
      <c r="AL457" s="15">
        <f t="shared" si="119"/>
        <v>0.423323622221492</v>
      </c>
      <c r="AM457" s="84">
        <f t="shared" si="118"/>
        <v>1.548045507283824E-2</v>
      </c>
    </row>
    <row r="458" spans="2:39" x14ac:dyDescent="0.25">
      <c r="B458" s="16" t="s">
        <v>475</v>
      </c>
      <c r="C458" s="8">
        <v>234.86</v>
      </c>
      <c r="D458" s="14">
        <v>193.83</v>
      </c>
      <c r="E458" s="8">
        <v>107.43</v>
      </c>
      <c r="F458" s="15">
        <f t="shared" si="109"/>
        <v>221.61063557510053</v>
      </c>
      <c r="G458" s="8">
        <v>0.87</v>
      </c>
      <c r="H458" s="8">
        <v>453.72</v>
      </c>
      <c r="I458" s="75">
        <f>'Datos y Cálculos'!R458</f>
        <v>47.430000000000007</v>
      </c>
      <c r="J458" s="47">
        <f>'Datos y Cálculos'!S458</f>
        <v>199.54867526495886</v>
      </c>
      <c r="K458" s="6">
        <f>'Datos y Cálculos'!T458</f>
        <v>0.97134195324842099</v>
      </c>
      <c r="L458" s="73">
        <f t="shared" si="120"/>
        <v>278.14556544471384</v>
      </c>
      <c r="M458" s="75">
        <f t="shared" si="121"/>
        <v>250.45539430577657</v>
      </c>
      <c r="O458" s="15">
        <f t="shared" si="110"/>
        <v>279.62969184663962</v>
      </c>
      <c r="P458" s="47">
        <f t="shared" si="111"/>
        <v>250.45539430577657</v>
      </c>
      <c r="Q458" s="106">
        <f t="shared" si="112"/>
        <v>0.10433190176693907</v>
      </c>
      <c r="S458" s="6">
        <f t="shared" si="107"/>
        <v>0.19312777386141369</v>
      </c>
      <c r="T458" s="73">
        <f t="shared" si="107"/>
        <v>0.17297838593043705</v>
      </c>
      <c r="U458" s="110">
        <f t="shared" si="113"/>
        <v>0.10433190176693918</v>
      </c>
      <c r="Y458" s="115">
        <f t="shared" si="114"/>
        <v>3.8063558143667305E-2</v>
      </c>
      <c r="Z458" s="157">
        <f t="shared" si="115"/>
        <v>7.5281594410349911E-3</v>
      </c>
      <c r="AA458" s="158"/>
      <c r="AE458" s="117">
        <f t="shared" si="117"/>
        <v>0.35176291361127071</v>
      </c>
      <c r="AF458" s="85">
        <f>IF(J458&gt;0,J458/630,Tabla13[[#This Row],[Cargabilidad Antes]]-0.02)</f>
        <v>0.31674392899199821</v>
      </c>
      <c r="AG458" s="119">
        <f t="shared" si="116"/>
        <v>3.5018984619272497E-2</v>
      </c>
      <c r="AJ458" s="15">
        <f t="shared" si="108"/>
        <v>27.088481959461717</v>
      </c>
      <c r="AK458" s="47">
        <f t="shared" si="108"/>
        <v>26.67542480066405</v>
      </c>
      <c r="AL458" s="15">
        <f t="shared" si="119"/>
        <v>0.4130571587976668</v>
      </c>
      <c r="AM458" s="84">
        <f t="shared" si="118"/>
        <v>1.5248442471446411E-2</v>
      </c>
    </row>
    <row r="459" spans="2:39" x14ac:dyDescent="0.25">
      <c r="B459" s="16" t="s">
        <v>476</v>
      </c>
      <c r="C459" s="8">
        <v>292.06</v>
      </c>
      <c r="D459" s="14">
        <v>208.95</v>
      </c>
      <c r="E459" s="8">
        <v>108.32</v>
      </c>
      <c r="F459" s="15">
        <f t="shared" si="109"/>
        <v>235.35786560045108</v>
      </c>
      <c r="G459" s="8">
        <v>0.88</v>
      </c>
      <c r="H459" s="8">
        <v>453.31</v>
      </c>
      <c r="I459" s="75">
        <f>'Datos y Cálculos'!R459</f>
        <v>48.319999999999993</v>
      </c>
      <c r="J459" s="47">
        <f>'Datos y Cálculos'!S459</f>
        <v>214.46427418103929</v>
      </c>
      <c r="K459" s="6">
        <f>'Datos y Cálculos'!T459</f>
        <v>0.97428814564991628</v>
      </c>
      <c r="L459" s="73">
        <f t="shared" si="120"/>
        <v>295.39984143547002</v>
      </c>
      <c r="M459" s="75">
        <f t="shared" si="121"/>
        <v>269.17610093474076</v>
      </c>
      <c r="O459" s="15">
        <f t="shared" si="110"/>
        <v>298.01714117384461</v>
      </c>
      <c r="P459" s="47">
        <f t="shared" si="111"/>
        <v>269.17610093474076</v>
      </c>
      <c r="Q459" s="106">
        <f t="shared" si="112"/>
        <v>9.677644757446946E-2</v>
      </c>
      <c r="S459" s="6">
        <f t="shared" si="107"/>
        <v>0.20582716616164279</v>
      </c>
      <c r="T459" s="73">
        <f t="shared" si="107"/>
        <v>0.18590794420619894</v>
      </c>
      <c r="U459" s="110">
        <f t="shared" si="113"/>
        <v>9.6776447574469571E-2</v>
      </c>
      <c r="Y459" s="115">
        <f t="shared" si="114"/>
        <v>4.2932444629489599E-2</v>
      </c>
      <c r="Z459" s="157">
        <f t="shared" si="115"/>
        <v>7.9076073812753469E-3</v>
      </c>
      <c r="AA459" s="158"/>
      <c r="AE459" s="117">
        <f t="shared" si="117"/>
        <v>0.37358391365150967</v>
      </c>
      <c r="AF459" s="85">
        <f>IF(J459&gt;0,J459/630,Tabla13[[#This Row],[Cargabilidad Antes]]-0.02)</f>
        <v>0.34041948282704648</v>
      </c>
      <c r="AG459" s="119">
        <f t="shared" si="116"/>
        <v>3.3164430824463187E-2</v>
      </c>
      <c r="AJ459" s="15">
        <f t="shared" si="108"/>
        <v>27.372174584226261</v>
      </c>
      <c r="AK459" s="47">
        <f t="shared" si="108"/>
        <v>26.935250355620454</v>
      </c>
      <c r="AL459" s="15">
        <f t="shared" si="119"/>
        <v>0.43692422860580749</v>
      </c>
      <c r="AM459" s="84">
        <f t="shared" si="118"/>
        <v>1.596234991346257E-2</v>
      </c>
    </row>
    <row r="460" spans="2:39" x14ac:dyDescent="0.25">
      <c r="B460" s="16" t="s">
        <v>477</v>
      </c>
      <c r="C460" s="8">
        <v>312.8</v>
      </c>
      <c r="D460" s="14">
        <v>192.35</v>
      </c>
      <c r="E460" s="8">
        <v>106.76</v>
      </c>
      <c r="F460" s="15">
        <f t="shared" si="109"/>
        <v>219.99140915044842</v>
      </c>
      <c r="G460" s="8">
        <v>0.87</v>
      </c>
      <c r="H460" s="8">
        <v>453.41</v>
      </c>
      <c r="I460" s="75">
        <f>'Datos y Cálculos'!R460</f>
        <v>46.760000000000005</v>
      </c>
      <c r="J460" s="47">
        <f>'Datos y Cálculos'!S460</f>
        <v>197.95206515719912</v>
      </c>
      <c r="K460" s="6">
        <f>'Datos y Cálculos'!T460</f>
        <v>0.97169989031056403</v>
      </c>
      <c r="L460" s="73">
        <f t="shared" si="120"/>
        <v>276.1132593313402</v>
      </c>
      <c r="M460" s="75">
        <f t="shared" si="121"/>
        <v>248.45147414163316</v>
      </c>
      <c r="O460" s="15">
        <f t="shared" si="110"/>
        <v>277.49456341485387</v>
      </c>
      <c r="P460" s="47">
        <f t="shared" si="111"/>
        <v>248.45147414163313</v>
      </c>
      <c r="Q460" s="106">
        <f t="shared" si="112"/>
        <v>0.10466183162587361</v>
      </c>
      <c r="S460" s="6">
        <f t="shared" si="107"/>
        <v>0.19165313574907353</v>
      </c>
      <c r="T460" s="73">
        <f t="shared" si="107"/>
        <v>0.17159436752473331</v>
      </c>
      <c r="U460" s="110">
        <f t="shared" si="113"/>
        <v>0.1046618316258735</v>
      </c>
      <c r="Y460" s="115">
        <f t="shared" si="114"/>
        <v>3.7509357733459363E-2</v>
      </c>
      <c r="Z460" s="157">
        <f t="shared" si="115"/>
        <v>7.4407149489761366E-3</v>
      </c>
      <c r="AA460" s="158"/>
      <c r="AE460" s="117">
        <f t="shared" si="117"/>
        <v>0.34919271293721971</v>
      </c>
      <c r="AF460" s="85">
        <f>IF(J460&gt;0,J460/630,Tabla13[[#This Row],[Cargabilidad Antes]]-0.02)</f>
        <v>0.31420962723364937</v>
      </c>
      <c r="AG460" s="119">
        <f t="shared" si="116"/>
        <v>3.4983085703570338E-2</v>
      </c>
      <c r="AJ460" s="15">
        <f t="shared" si="108"/>
        <v>27.056710275769241</v>
      </c>
      <c r="AK460" s="47">
        <f t="shared" si="108"/>
        <v>26.648721554571331</v>
      </c>
      <c r="AL460" s="15">
        <f t="shared" si="119"/>
        <v>0.40798872119790985</v>
      </c>
      <c r="AM460" s="84">
        <f t="shared" si="118"/>
        <v>1.5079021693309325E-2</v>
      </c>
    </row>
    <row r="461" spans="2:39" x14ac:dyDescent="0.25">
      <c r="B461" s="16" t="s">
        <v>478</v>
      </c>
      <c r="C461" s="8">
        <v>267.32</v>
      </c>
      <c r="D461" s="14">
        <v>204.63</v>
      </c>
      <c r="E461" s="8">
        <v>112.26</v>
      </c>
      <c r="F461" s="15">
        <f t="shared" si="109"/>
        <v>233.40039524388129</v>
      </c>
      <c r="G461" s="8">
        <v>0.87</v>
      </c>
      <c r="H461" s="8">
        <v>456.23</v>
      </c>
      <c r="I461" s="75">
        <f>'Datos y Cálculos'!R461</f>
        <v>52.260000000000005</v>
      </c>
      <c r="J461" s="47">
        <f>'Datos y Cálculos'!S461</f>
        <v>211.19787996095039</v>
      </c>
      <c r="K461" s="6">
        <f>'Datos y Cálculos'!T461</f>
        <v>0.96890177135222777</v>
      </c>
      <c r="L461" s="73">
        <f t="shared" si="120"/>
        <v>292.94300222395634</v>
      </c>
      <c r="M461" s="75">
        <f t="shared" si="121"/>
        <v>265.07641923420215</v>
      </c>
      <c r="O461" s="15">
        <f t="shared" si="110"/>
        <v>295.2103587812922</v>
      </c>
      <c r="P461" s="47">
        <f t="shared" si="111"/>
        <v>265.07641923420215</v>
      </c>
      <c r="Q461" s="106">
        <f t="shared" si="112"/>
        <v>0.10207615908700174</v>
      </c>
      <c r="S461" s="6">
        <f t="shared" si="107"/>
        <v>0.20388864657308511</v>
      </c>
      <c r="T461" s="73">
        <f t="shared" si="107"/>
        <v>0.18307647664945739</v>
      </c>
      <c r="U461" s="110">
        <f t="shared" si="113"/>
        <v>0.10207615908700185</v>
      </c>
      <c r="Y461" s="115">
        <f t="shared" si="114"/>
        <v>4.2221276455576558E-2</v>
      </c>
      <c r="Z461" s="157">
        <f t="shared" si="115"/>
        <v>8.1796450906266305E-3</v>
      </c>
      <c r="AA461" s="158"/>
      <c r="AE461" s="117">
        <f t="shared" si="117"/>
        <v>0.37047681784743064</v>
      </c>
      <c r="AF461" s="85">
        <f>IF(J461&gt;0,J461/630,Tabla13[[#This Row],[Cargabilidad Antes]]-0.02)</f>
        <v>0.33523473009674665</v>
      </c>
      <c r="AG461" s="119">
        <f t="shared" si="116"/>
        <v>3.5242087750683992E-2</v>
      </c>
      <c r="AJ461" s="15">
        <f t="shared" si="108"/>
        <v>27.327701814417182</v>
      </c>
      <c r="AK461" s="47">
        <f t="shared" si="108"/>
        <v>26.876749680396006</v>
      </c>
      <c r="AL461" s="15">
        <f t="shared" si="119"/>
        <v>0.45095213402117551</v>
      </c>
      <c r="AM461" s="84">
        <f t="shared" si="118"/>
        <v>1.6501648659795753E-2</v>
      </c>
    </row>
    <row r="462" spans="2:39" x14ac:dyDescent="0.25">
      <c r="B462" s="16" t="s">
        <v>479</v>
      </c>
      <c r="C462" s="8">
        <v>309.72000000000003</v>
      </c>
      <c r="D462" s="14">
        <v>200.4</v>
      </c>
      <c r="E462" s="8">
        <v>108.93</v>
      </c>
      <c r="F462" s="15">
        <f t="shared" si="109"/>
        <v>228.09187819823836</v>
      </c>
      <c r="G462" s="8">
        <v>0.87</v>
      </c>
      <c r="H462" s="8">
        <v>453.56</v>
      </c>
      <c r="I462" s="75">
        <f>'Datos y Cálculos'!R462</f>
        <v>48.930000000000007</v>
      </c>
      <c r="J462" s="47">
        <f>'Datos y Cálculos'!S462</f>
        <v>206.28694796326792</v>
      </c>
      <c r="K462" s="6">
        <f>'Datos y Cálculos'!T462</f>
        <v>0.97146233428051798</v>
      </c>
      <c r="L462" s="73">
        <f t="shared" si="120"/>
        <v>286.28023321243535</v>
      </c>
      <c r="M462" s="75">
        <f t="shared" si="121"/>
        <v>258.91266290630233</v>
      </c>
      <c r="O462" s="15">
        <f t="shared" si="110"/>
        <v>289.10793089855326</v>
      </c>
      <c r="P462" s="47">
        <f t="shared" si="111"/>
        <v>258.91266290630233</v>
      </c>
      <c r="Q462" s="106">
        <f t="shared" si="112"/>
        <v>0.10444289057862732</v>
      </c>
      <c r="S462" s="6">
        <f t="shared" si="107"/>
        <v>0.19967397142768045</v>
      </c>
      <c r="T462" s="73">
        <f t="shared" si="107"/>
        <v>0.17881944467845928</v>
      </c>
      <c r="U462" s="110">
        <f t="shared" si="113"/>
        <v>0.10444289057862721</v>
      </c>
      <c r="Y462" s="115">
        <f t="shared" si="114"/>
        <v>4.0322534988657857E-2</v>
      </c>
      <c r="Z462" s="157">
        <f t="shared" si="115"/>
        <v>7.9829532096233179E-3</v>
      </c>
      <c r="AA462" s="158"/>
      <c r="AE462" s="117">
        <f t="shared" si="117"/>
        <v>0.36205060031466407</v>
      </c>
      <c r="AF462" s="85">
        <f>IF(J462&gt;0,J462/630,Tabla13[[#This Row],[Cargabilidad Antes]]-0.02)</f>
        <v>0.32743959994169514</v>
      </c>
      <c r="AG462" s="119">
        <f t="shared" si="116"/>
        <v>3.4611000372968936E-2</v>
      </c>
      <c r="AJ462" s="15">
        <f t="shared" si="108"/>
        <v>27.232462492212676</v>
      </c>
      <c r="AK462" s="47">
        <f t="shared" si="108"/>
        <v>26.790485230054287</v>
      </c>
      <c r="AL462" s="15">
        <f t="shared" si="119"/>
        <v>0.44197726215838884</v>
      </c>
      <c r="AM462" s="84">
        <f t="shared" si="118"/>
        <v>1.622979421287285E-2</v>
      </c>
    </row>
    <row r="463" spans="2:39" x14ac:dyDescent="0.25">
      <c r="B463" s="16" t="s">
        <v>480</v>
      </c>
      <c r="C463" s="8">
        <v>272.12</v>
      </c>
      <c r="D463" s="14">
        <v>193.87</v>
      </c>
      <c r="E463" s="8">
        <v>105.42</v>
      </c>
      <c r="F463" s="15">
        <f t="shared" si="109"/>
        <v>220.67839336917424</v>
      </c>
      <c r="G463" s="8">
        <v>0.87</v>
      </c>
      <c r="H463" s="8">
        <v>453.61</v>
      </c>
      <c r="I463" s="75">
        <f>'Datos y Cálculos'!R463</f>
        <v>45.42</v>
      </c>
      <c r="J463" s="47">
        <f>'Datos y Cálculos'!S463</f>
        <v>199.11944480637746</v>
      </c>
      <c r="K463" s="6">
        <f>'Datos y Cálculos'!T463</f>
        <v>0.97363670428329097</v>
      </c>
      <c r="L463" s="73">
        <f t="shared" si="120"/>
        <v>276.97549960005847</v>
      </c>
      <c r="M463" s="75">
        <f t="shared" si="121"/>
        <v>249.91666317358883</v>
      </c>
      <c r="O463" s="15">
        <f t="shared" si="110"/>
        <v>279.68739802047168</v>
      </c>
      <c r="P463" s="47">
        <f t="shared" si="111"/>
        <v>249.91666317358886</v>
      </c>
      <c r="Q463" s="106">
        <f t="shared" si="112"/>
        <v>0.10644288966034765</v>
      </c>
      <c r="S463" s="6">
        <f t="shared" si="107"/>
        <v>0.19316762894553099</v>
      </c>
      <c r="T463" s="73">
        <f t="shared" si="107"/>
        <v>0.17260630833173088</v>
      </c>
      <c r="U463" s="110">
        <f t="shared" si="113"/>
        <v>0.10644288966034754</v>
      </c>
      <c r="Y463" s="115">
        <f t="shared" si="114"/>
        <v>3.7743990270321361E-2</v>
      </c>
      <c r="Z463" s="157">
        <f t="shared" si="115"/>
        <v>7.6075160234792905E-3</v>
      </c>
      <c r="AA463" s="158"/>
      <c r="AE463" s="117">
        <f t="shared" si="117"/>
        <v>0.35028316407805438</v>
      </c>
      <c r="AF463" s="85">
        <f>IF(J463&gt;0,J463/630,Tabla13[[#This Row],[Cargabilidad Antes]]-0.02)</f>
        <v>0.31606261080377374</v>
      </c>
      <c r="AG463" s="119">
        <f t="shared" si="116"/>
        <v>3.4220553274280641E-2</v>
      </c>
      <c r="AJ463" s="15">
        <f t="shared" si="108"/>
        <v>27.089344033425796</v>
      </c>
      <c r="AK463" s="47">
        <f t="shared" si="108"/>
        <v>26.668224853948214</v>
      </c>
      <c r="AL463" s="15">
        <f t="shared" si="119"/>
        <v>0.42111917947758215</v>
      </c>
      <c r="AM463" s="84">
        <f t="shared" si="118"/>
        <v>1.5545565775160863E-2</v>
      </c>
    </row>
    <row r="464" spans="2:39" x14ac:dyDescent="0.25">
      <c r="B464" s="16" t="s">
        <v>481</v>
      </c>
      <c r="C464" s="8">
        <v>308.83999999999997</v>
      </c>
      <c r="D464" s="14">
        <v>205.87</v>
      </c>
      <c r="E464" s="8">
        <v>106.93</v>
      </c>
      <c r="F464" s="15">
        <f t="shared" si="109"/>
        <v>231.98379641690497</v>
      </c>
      <c r="G464" s="8">
        <v>0.88</v>
      </c>
      <c r="H464" s="8">
        <v>452.35</v>
      </c>
      <c r="I464" s="75">
        <f>'Datos y Cálculos'!R464</f>
        <v>46.930000000000007</v>
      </c>
      <c r="J464" s="47">
        <f>'Datos y Cálculos'!S464</f>
        <v>211.15132440977015</v>
      </c>
      <c r="K464" s="6">
        <f>'Datos y Cálculos'!T464</f>
        <v>0.97498796455796333</v>
      </c>
      <c r="L464" s="73">
        <f t="shared" si="120"/>
        <v>291.16501588898137</v>
      </c>
      <c r="M464" s="75">
        <f t="shared" si="121"/>
        <v>265.0179869298409</v>
      </c>
      <c r="O464" s="15">
        <f t="shared" si="110"/>
        <v>293.62425869088008</v>
      </c>
      <c r="P464" s="47">
        <f t="shared" si="111"/>
        <v>265.0179869298409</v>
      </c>
      <c r="Q464" s="106">
        <f t="shared" si="112"/>
        <v>9.7424756008171354E-2</v>
      </c>
      <c r="S464" s="6">
        <f t="shared" si="107"/>
        <v>0.20279319788321323</v>
      </c>
      <c r="T464" s="73">
        <f t="shared" si="107"/>
        <v>0.18303612005932438</v>
      </c>
      <c r="U464" s="110">
        <f t="shared" si="113"/>
        <v>9.7424756008171354E-2</v>
      </c>
      <c r="Y464" s="115">
        <f t="shared" si="114"/>
        <v>4.1710316706994335E-2</v>
      </c>
      <c r="Z464" s="157">
        <f t="shared" si="115"/>
        <v>7.7313379199517836E-3</v>
      </c>
      <c r="AA464" s="158"/>
      <c r="AE464" s="117">
        <f t="shared" si="117"/>
        <v>0.36822824828080153</v>
      </c>
      <c r="AF464" s="85">
        <f>IF(J464&gt;0,J464/630,Tabla13[[#This Row],[Cargabilidad Antes]]-0.02)</f>
        <v>0.33516083239646055</v>
      </c>
      <c r="AG464" s="119">
        <f t="shared" si="116"/>
        <v>3.3067415884340978E-2</v>
      </c>
      <c r="AJ464" s="15">
        <f t="shared" si="108"/>
        <v>27.302756551596389</v>
      </c>
      <c r="AK464" s="47">
        <f t="shared" si="108"/>
        <v>26.875922366355379</v>
      </c>
      <c r="AL464" s="15">
        <f t="shared" si="119"/>
        <v>0.42683418524100958</v>
      </c>
      <c r="AM464" s="84">
        <f t="shared" si="118"/>
        <v>1.5633373298201025E-2</v>
      </c>
    </row>
    <row r="465" spans="2:39" x14ac:dyDescent="0.25">
      <c r="B465" s="16" t="s">
        <v>482</v>
      </c>
      <c r="C465" s="8">
        <v>234.58</v>
      </c>
      <c r="D465" s="14">
        <v>193.37</v>
      </c>
      <c r="E465" s="8">
        <v>105.12</v>
      </c>
      <c r="F465" s="15">
        <f t="shared" si="109"/>
        <v>220.09582299534901</v>
      </c>
      <c r="G465" s="8">
        <v>0.87</v>
      </c>
      <c r="H465" s="8">
        <v>452.01</v>
      </c>
      <c r="I465" s="75">
        <f>'Datos y Cálculos'!R465</f>
        <v>45.120000000000005</v>
      </c>
      <c r="J465" s="47">
        <f>'Datos y Cálculos'!S465</f>
        <v>198.56427498419751</v>
      </c>
      <c r="K465" s="6">
        <f>'Datos y Cálculos'!T465</f>
        <v>0.97384083826453227</v>
      </c>
      <c r="L465" s="73">
        <f t="shared" si="120"/>
        <v>276.24431011712386</v>
      </c>
      <c r="M465" s="75">
        <f t="shared" si="121"/>
        <v>249.2198643773246</v>
      </c>
      <c r="O465" s="15">
        <f t="shared" si="110"/>
        <v>278.96607084757107</v>
      </c>
      <c r="P465" s="47">
        <f t="shared" si="111"/>
        <v>249.2198643773246</v>
      </c>
      <c r="Q465" s="106">
        <f t="shared" si="112"/>
        <v>0.10663019477555036</v>
      </c>
      <c r="S465" s="6">
        <f t="shared" si="107"/>
        <v>0.19266944039406472</v>
      </c>
      <c r="T465" s="73">
        <f t="shared" si="107"/>
        <v>0.1721250604375493</v>
      </c>
      <c r="U465" s="110">
        <f t="shared" si="113"/>
        <v>0.10663019477555047</v>
      </c>
      <c r="Y465" s="115">
        <f t="shared" si="114"/>
        <v>3.7544972085066165E-2</v>
      </c>
      <c r="Z465" s="157">
        <f t="shared" si="115"/>
        <v>7.5799690985892659E-3</v>
      </c>
      <c r="AA465" s="158"/>
      <c r="AE465" s="117">
        <f t="shared" si="117"/>
        <v>0.34935844919896669</v>
      </c>
      <c r="AF465" s="85">
        <f>IF(J465&gt;0,J465/630,Tabla13[[#This Row],[Cargabilidad Antes]]-0.02)</f>
        <v>0.31518138886380559</v>
      </c>
      <c r="AG465" s="119">
        <f t="shared" si="116"/>
        <v>3.4177060335161102E-2</v>
      </c>
      <c r="AJ465" s="15">
        <f t="shared" si="108"/>
        <v>27.078580894341133</v>
      </c>
      <c r="AK465" s="47">
        <f t="shared" si="108"/>
        <v>26.658935384622119</v>
      </c>
      <c r="AL465" s="15">
        <f t="shared" si="119"/>
        <v>0.4196455097190146</v>
      </c>
      <c r="AM465" s="84">
        <f t="shared" si="118"/>
        <v>1.5497322823394777E-2</v>
      </c>
    </row>
    <row r="466" spans="2:39" x14ac:dyDescent="0.25">
      <c r="B466" s="16" t="s">
        <v>483</v>
      </c>
      <c r="C466" s="8">
        <v>276.74</v>
      </c>
      <c r="D466" s="14">
        <v>208.61</v>
      </c>
      <c r="E466" s="8">
        <v>106.03</v>
      </c>
      <c r="F466" s="15">
        <f t="shared" si="109"/>
        <v>234.0096002304179</v>
      </c>
      <c r="G466" s="8">
        <v>0.89</v>
      </c>
      <c r="H466" s="8">
        <v>449.86</v>
      </c>
      <c r="I466" s="75">
        <f>'Datos y Cálculos'!R466</f>
        <v>46.03</v>
      </c>
      <c r="J466" s="47">
        <f>'Datos y Cálculos'!S466</f>
        <v>213.62793122623268</v>
      </c>
      <c r="K466" s="6">
        <f>'Datos y Cálculos'!T466</f>
        <v>0.97651088414595633</v>
      </c>
      <c r="L466" s="73">
        <f t="shared" si="120"/>
        <v>293.70762105649675</v>
      </c>
      <c r="M466" s="75">
        <f t="shared" si="121"/>
        <v>268.12639913019194</v>
      </c>
      <c r="O466" s="15">
        <f t="shared" si="110"/>
        <v>294.18915401965768</v>
      </c>
      <c r="P466" s="47">
        <f t="shared" si="111"/>
        <v>268.12639913019194</v>
      </c>
      <c r="Q466" s="106">
        <f t="shared" si="112"/>
        <v>8.8591827854143879E-2</v>
      </c>
      <c r="S466" s="6">
        <f t="shared" si="107"/>
        <v>0.20318334592718906</v>
      </c>
      <c r="T466" s="73">
        <f t="shared" si="107"/>
        <v>0.18518296192197856</v>
      </c>
      <c r="U466" s="110">
        <f t="shared" si="113"/>
        <v>8.8591827854143879E-2</v>
      </c>
      <c r="Y466" s="115">
        <f t="shared" si="114"/>
        <v>4.2441970000000009E-2</v>
      </c>
      <c r="Z466" s="157">
        <f t="shared" si="115"/>
        <v>7.1869170908027821E-3</v>
      </c>
      <c r="AA466" s="158"/>
      <c r="AE466" s="117">
        <f t="shared" si="117"/>
        <v>0.37144380988955222</v>
      </c>
      <c r="AF466" s="85">
        <f>IF(J466&gt;0,J466/630,Tabla13[[#This Row],[Cargabilidad Antes]]-0.02)</f>
        <v>0.33909195432735345</v>
      </c>
      <c r="AG466" s="119">
        <f t="shared" si="116"/>
        <v>3.2351855562198772E-2</v>
      </c>
      <c r="AJ466" s="15">
        <f t="shared" si="108"/>
        <v>27.311625489925262</v>
      </c>
      <c r="AK466" s="47">
        <f t="shared" si="108"/>
        <v>26.92018605530243</v>
      </c>
      <c r="AL466" s="15">
        <f t="shared" si="119"/>
        <v>0.39143943462283204</v>
      </c>
      <c r="AM466" s="84">
        <f t="shared" si="118"/>
        <v>1.4332337515657101E-2</v>
      </c>
    </row>
    <row r="467" spans="2:39" x14ac:dyDescent="0.25">
      <c r="B467" s="16" t="s">
        <v>484</v>
      </c>
      <c r="C467" s="8">
        <v>230.94</v>
      </c>
      <c r="D467" s="14">
        <v>195.17</v>
      </c>
      <c r="E467" s="8">
        <v>104.17</v>
      </c>
      <c r="F467" s="15">
        <f t="shared" si="109"/>
        <v>221.23001107444711</v>
      </c>
      <c r="G467" s="8">
        <v>0.87</v>
      </c>
      <c r="H467" s="8">
        <v>448.26</v>
      </c>
      <c r="I467" s="75">
        <f>'Datos y Cálculos'!R467</f>
        <v>44.17</v>
      </c>
      <c r="J467" s="47">
        <f>'Datos y Cálculos'!S467</f>
        <v>200.1057665336009</v>
      </c>
      <c r="K467" s="6">
        <f>'Datos y Cálculos'!T467</f>
        <v>0.97533421140678567</v>
      </c>
      <c r="L467" s="73">
        <f t="shared" si="120"/>
        <v>277.66784010142595</v>
      </c>
      <c r="M467" s="75">
        <f t="shared" si="121"/>
        <v>251.15460472732804</v>
      </c>
      <c r="O467" s="15">
        <f t="shared" si="110"/>
        <v>281.56284867001312</v>
      </c>
      <c r="P467" s="47">
        <f t="shared" si="111"/>
        <v>251.15460472732801</v>
      </c>
      <c r="Q467" s="106">
        <f t="shared" si="112"/>
        <v>0.10799806894382957</v>
      </c>
      <c r="S467" s="6">
        <f t="shared" si="107"/>
        <v>0.19446291917934327</v>
      </c>
      <c r="T467" s="73">
        <f t="shared" si="107"/>
        <v>0.1734612994267942</v>
      </c>
      <c r="U467" s="110">
        <f t="shared" si="113"/>
        <v>0.10799806894382957</v>
      </c>
      <c r="Y467" s="115">
        <f t="shared" si="114"/>
        <v>3.7932919277882789E-2</v>
      </c>
      <c r="Z467" s="157">
        <f t="shared" si="115"/>
        <v>7.7509303143574694E-3</v>
      </c>
      <c r="AA467" s="158"/>
      <c r="AE467" s="117">
        <f t="shared" si="117"/>
        <v>0.35115874773721761</v>
      </c>
      <c r="AF467" s="85">
        <f>IF(J467&gt;0,J467/630,Tabla13[[#This Row],[Cargabilidad Antes]]-0.02)</f>
        <v>0.31762820084698556</v>
      </c>
      <c r="AG467" s="119">
        <f t="shared" si="116"/>
        <v>3.3530546890232049E-2</v>
      </c>
      <c r="AJ467" s="15">
        <f t="shared" si="108"/>
        <v>27.117458273268504</v>
      </c>
      <c r="AK467" s="47">
        <f t="shared" si="108"/>
        <v>26.684792614202468</v>
      </c>
      <c r="AL467" s="15">
        <f t="shared" si="119"/>
        <v>0.4326656590660356</v>
      </c>
      <c r="AM467" s="84">
        <f t="shared" si="118"/>
        <v>1.5955243839816058E-2</v>
      </c>
    </row>
    <row r="468" spans="2:39" x14ac:dyDescent="0.25">
      <c r="B468" s="16" t="s">
        <v>485</v>
      </c>
      <c r="C468" s="8">
        <v>306.27999999999997</v>
      </c>
      <c r="D468" s="14">
        <v>209.48</v>
      </c>
      <c r="E468" s="8">
        <v>107.33</v>
      </c>
      <c r="F468" s="15">
        <f t="shared" si="109"/>
        <v>235.37544328157938</v>
      </c>
      <c r="G468" s="8">
        <v>0.88</v>
      </c>
      <c r="H468" s="8">
        <v>450.32</v>
      </c>
      <c r="I468" s="75">
        <f>'Datos y Cálculos'!R468</f>
        <v>47.33</v>
      </c>
      <c r="J468" s="47">
        <f>'Datos y Cálculos'!S468</f>
        <v>214.76032990289431</v>
      </c>
      <c r="K468" s="6">
        <f>'Datos y Cálculos'!T468</f>
        <v>0.97541291771491567</v>
      </c>
      <c r="L468" s="73">
        <f t="shared" si="120"/>
        <v>295.42190334618988</v>
      </c>
      <c r="M468" s="75">
        <f t="shared" si="121"/>
        <v>269.54768321888884</v>
      </c>
      <c r="O468" s="15">
        <f t="shared" si="110"/>
        <v>298.77305926344565</v>
      </c>
      <c r="P468" s="47">
        <f t="shared" si="111"/>
        <v>269.54768321888884</v>
      </c>
      <c r="Q468" s="106">
        <f t="shared" si="112"/>
        <v>9.7817976348353097E-2</v>
      </c>
      <c r="S468" s="6">
        <f t="shared" si="107"/>
        <v>0.20634924511864527</v>
      </c>
      <c r="T468" s="73">
        <f t="shared" si="107"/>
        <v>0.1861645795401291</v>
      </c>
      <c r="U468" s="110">
        <f t="shared" si="113"/>
        <v>9.7817976348353097E-2</v>
      </c>
      <c r="Y468" s="115">
        <f t="shared" si="114"/>
        <v>4.2938857680529303E-2</v>
      </c>
      <c r="Z468" s="157">
        <f t="shared" si="115"/>
        <v>7.9895300321822307E-3</v>
      </c>
      <c r="AA468" s="158"/>
      <c r="AE468" s="117">
        <f t="shared" si="117"/>
        <v>0.37361181473266569</v>
      </c>
      <c r="AF468" s="85">
        <f>IF(J468&gt;0,J468/630,Tabla13[[#This Row],[Cargabilidad Antes]]-0.02)</f>
        <v>0.34088941254427668</v>
      </c>
      <c r="AG468" s="119">
        <f t="shared" si="116"/>
        <v>3.272240218838901E-2</v>
      </c>
      <c r="AJ468" s="15">
        <f t="shared" si="108"/>
        <v>27.384223849936923</v>
      </c>
      <c r="AK468" s="47">
        <f t="shared" si="108"/>
        <v>26.94059704937688</v>
      </c>
      <c r="AL468" s="15">
        <f t="shared" si="119"/>
        <v>0.44362680056004322</v>
      </c>
      <c r="AM468" s="84">
        <f t="shared" si="118"/>
        <v>1.62000866992279E-2</v>
      </c>
    </row>
    <row r="469" spans="2:39" x14ac:dyDescent="0.25">
      <c r="B469" s="16" t="s">
        <v>486</v>
      </c>
      <c r="C469" s="8">
        <v>278.86</v>
      </c>
      <c r="D469" s="14">
        <v>195.99</v>
      </c>
      <c r="E469" s="8">
        <v>106.38</v>
      </c>
      <c r="F469" s="15">
        <f t="shared" si="109"/>
        <v>222.99951681562004</v>
      </c>
      <c r="G469" s="8">
        <v>0.87</v>
      </c>
      <c r="H469" s="8">
        <v>450.78</v>
      </c>
      <c r="I469" s="75">
        <f>'Datos y Cálculos'!R469</f>
        <v>46.379999999999995</v>
      </c>
      <c r="J469" s="47">
        <f>'Datos y Cálculos'!S469</f>
        <v>201.40303994726594</v>
      </c>
      <c r="K469" s="6">
        <f>'Datos y Cálculos'!T469</f>
        <v>0.97312334536418499</v>
      </c>
      <c r="L469" s="73">
        <f t="shared" si="120"/>
        <v>279.88876317968419</v>
      </c>
      <c r="M469" s="75">
        <f t="shared" si="121"/>
        <v>252.78282462861512</v>
      </c>
      <c r="O469" s="15">
        <f t="shared" si="110"/>
        <v>282.74582523357014</v>
      </c>
      <c r="P469" s="47">
        <f t="shared" si="111"/>
        <v>252.78282462861512</v>
      </c>
      <c r="Q469" s="106">
        <f t="shared" si="112"/>
        <v>0.10597150490269214</v>
      </c>
      <c r="S469" s="6">
        <f t="shared" ref="S469:T532" si="122">(SQRT(3)*(O469)*((($W$3)*($W$5))/(($W$4)*($W$6))))</f>
        <v>0.19527994840374796</v>
      </c>
      <c r="T469" s="73">
        <f t="shared" si="122"/>
        <v>0.17458583839408273</v>
      </c>
      <c r="U469" s="110">
        <f t="shared" si="113"/>
        <v>0.10597150490269203</v>
      </c>
      <c r="Y469" s="115">
        <f t="shared" si="114"/>
        <v>3.8542158119092639E-2</v>
      </c>
      <c r="Z469" s="157">
        <f t="shared" si="115"/>
        <v>7.7359141078940661E-3</v>
      </c>
      <c r="AA469" s="158"/>
      <c r="AE469" s="117">
        <f t="shared" si="117"/>
        <v>0.35396748700892072</v>
      </c>
      <c r="AF469" s="85">
        <f>IF(J469&gt;0,J469/630,Tabla13[[#This Row],[Cargabilidad Antes]]-0.02)</f>
        <v>0.31968736499566019</v>
      </c>
      <c r="AG469" s="119">
        <f t="shared" si="116"/>
        <v>3.4280122013260528E-2</v>
      </c>
      <c r="AJ469" s="15">
        <f t="shared" ref="AJ469:AK532" si="123">$AO$4+($AO$5-$AO$4)*((O469/($AO$6*$AO$7))^2)</f>
        <v>27.135288506597558</v>
      </c>
      <c r="AK469" s="47">
        <f t="shared" si="123"/>
        <v>26.70670823790655</v>
      </c>
      <c r="AL469" s="15">
        <f t="shared" si="119"/>
        <v>0.4285802686910074</v>
      </c>
      <c r="AM469" s="84">
        <f t="shared" si="118"/>
        <v>1.5794203499505999E-2</v>
      </c>
    </row>
    <row r="470" spans="2:39" x14ac:dyDescent="0.25">
      <c r="B470" s="16" t="s">
        <v>487</v>
      </c>
      <c r="C470" s="8">
        <v>235.26</v>
      </c>
      <c r="D470" s="14">
        <v>204.04</v>
      </c>
      <c r="E470" s="8">
        <v>105.28</v>
      </c>
      <c r="F470" s="15">
        <f t="shared" si="109"/>
        <v>229.60008710799741</v>
      </c>
      <c r="G470" s="8">
        <v>0.88</v>
      </c>
      <c r="H470" s="8">
        <v>450.57</v>
      </c>
      <c r="I470" s="75">
        <f>'Datos y Cálculos'!R470</f>
        <v>45.28</v>
      </c>
      <c r="J470" s="47">
        <f>'Datos y Cálculos'!S470</f>
        <v>209.00382771614494</v>
      </c>
      <c r="K470" s="6">
        <f>'Datos y Cálculos'!T470</f>
        <v>0.97625006311900431</v>
      </c>
      <c r="L470" s="73">
        <f t="shared" si="120"/>
        <v>288.17320021253011</v>
      </c>
      <c r="M470" s="75">
        <f t="shared" si="121"/>
        <v>262.32264389908357</v>
      </c>
      <c r="O470" s="15">
        <f t="shared" si="110"/>
        <v>291.01420189093687</v>
      </c>
      <c r="P470" s="47">
        <f t="shared" si="111"/>
        <v>262.32264389908357</v>
      </c>
      <c r="Q470" s="106">
        <f t="shared" si="112"/>
        <v>9.8591607575928553E-2</v>
      </c>
      <c r="S470" s="6">
        <f t="shared" si="122"/>
        <v>0.20099054789960086</v>
      </c>
      <c r="T470" s="73">
        <f t="shared" si="122"/>
        <v>0.18117456667461254</v>
      </c>
      <c r="U470" s="110">
        <f t="shared" si="113"/>
        <v>9.8591607575928553E-2</v>
      </c>
      <c r="Y470" s="115">
        <f t="shared" si="114"/>
        <v>4.085754631379962E-2</v>
      </c>
      <c r="Z470" s="157">
        <f t="shared" si="115"/>
        <v>7.659274530200536E-3</v>
      </c>
      <c r="AA470" s="158"/>
      <c r="AE470" s="117">
        <f t="shared" si="117"/>
        <v>0.36444458271110702</v>
      </c>
      <c r="AF470" s="85">
        <f>IF(J470&gt;0,J470/630,Tabla13[[#This Row],[Cargabilidad Antes]]-0.02)</f>
        <v>0.33175210748594436</v>
      </c>
      <c r="AG470" s="119">
        <f t="shared" si="116"/>
        <v>3.2692475225162665E-2</v>
      </c>
      <c r="AJ470" s="15">
        <f t="shared" si="123"/>
        <v>27.261999618114821</v>
      </c>
      <c r="AK470" s="47">
        <f t="shared" si="123"/>
        <v>26.837958587131556</v>
      </c>
      <c r="AL470" s="15">
        <f t="shared" si="119"/>
        <v>0.42404103098326473</v>
      </c>
      <c r="AM470" s="84">
        <f t="shared" si="118"/>
        <v>1.5554289374338559E-2</v>
      </c>
    </row>
    <row r="471" spans="2:39" x14ac:dyDescent="0.25">
      <c r="B471" s="16" t="s">
        <v>488</v>
      </c>
      <c r="C471" s="8">
        <v>304.22000000000003</v>
      </c>
      <c r="D471" s="14">
        <v>197.39</v>
      </c>
      <c r="E471" s="8">
        <v>104.66</v>
      </c>
      <c r="F471" s="15">
        <f t="shared" si="109"/>
        <v>223.42007004743328</v>
      </c>
      <c r="G471" s="8">
        <v>0.88</v>
      </c>
      <c r="H471" s="8">
        <v>450.24</v>
      </c>
      <c r="I471" s="75">
        <f>'Datos y Cálculos'!R471</f>
        <v>44.66</v>
      </c>
      <c r="J471" s="47">
        <f>'Datos y Cálculos'!S471</f>
        <v>202.37916814731696</v>
      </c>
      <c r="K471" s="6">
        <f>'Datos y Cálculos'!T471</f>
        <v>0.9753474224002876</v>
      </c>
      <c r="L471" s="73">
        <f t="shared" si="120"/>
        <v>280.41660344402317</v>
      </c>
      <c r="M471" s="75">
        <f t="shared" si="121"/>
        <v>254.00797219179563</v>
      </c>
      <c r="O471" s="15">
        <f t="shared" si="110"/>
        <v>281.5295692572634</v>
      </c>
      <c r="P471" s="47">
        <f t="shared" si="111"/>
        <v>254.00797219179563</v>
      </c>
      <c r="Q471" s="106">
        <f t="shared" si="112"/>
        <v>9.7757394145402854E-2</v>
      </c>
      <c r="S471" s="6">
        <f t="shared" si="122"/>
        <v>0.19443993457117334</v>
      </c>
      <c r="T471" s="73">
        <f t="shared" si="122"/>
        <v>0.17543199324969283</v>
      </c>
      <c r="U471" s="110">
        <f t="shared" si="113"/>
        <v>9.7757394145402743E-2</v>
      </c>
      <c r="Y471" s="115">
        <f t="shared" si="114"/>
        <v>3.8687667971644607E-2</v>
      </c>
      <c r="Z471" s="157">
        <f t="shared" si="115"/>
        <v>7.1942922002092109E-3</v>
      </c>
      <c r="AA471" s="158"/>
      <c r="AE471" s="117">
        <f t="shared" si="117"/>
        <v>0.35463503182132267</v>
      </c>
      <c r="AF471" s="85">
        <f>IF(J471&gt;0,J471/630,Tabla13[[#This Row],[Cargabilidad Antes]]-0.02)</f>
        <v>0.32123677483701107</v>
      </c>
      <c r="AG471" s="119">
        <f t="shared" si="116"/>
        <v>3.3398256984311592E-2</v>
      </c>
      <c r="AJ471" s="15">
        <f t="shared" si="123"/>
        <v>27.116957755506952</v>
      </c>
      <c r="AK471" s="47">
        <f t="shared" si="123"/>
        <v>26.723291932077672</v>
      </c>
      <c r="AL471" s="15">
        <f t="shared" si="119"/>
        <v>0.39366582342928069</v>
      </c>
      <c r="AM471" s="84">
        <f t="shared" si="118"/>
        <v>1.4517329966682313E-2</v>
      </c>
    </row>
    <row r="472" spans="2:39" x14ac:dyDescent="0.25">
      <c r="B472" s="16" t="s">
        <v>489</v>
      </c>
      <c r="C472" s="8">
        <v>315.76</v>
      </c>
      <c r="D472" s="14">
        <v>196.84</v>
      </c>
      <c r="E472" s="8">
        <v>105.98</v>
      </c>
      <c r="F472" s="15">
        <f t="shared" si="109"/>
        <v>223.55703075501785</v>
      </c>
      <c r="G472" s="8">
        <v>0.87</v>
      </c>
      <c r="H472" s="8">
        <v>448.46</v>
      </c>
      <c r="I472" s="75">
        <f>'Datos y Cálculos'!R472</f>
        <v>45.980000000000004</v>
      </c>
      <c r="J472" s="47">
        <f>'Datos y Cálculos'!S472</f>
        <v>202.1389274731614</v>
      </c>
      <c r="K472" s="6">
        <f>'Datos y Cálculos'!T472</f>
        <v>0.97378571490706578</v>
      </c>
      <c r="L472" s="73">
        <f t="shared" si="120"/>
        <v>280.58850409922394</v>
      </c>
      <c r="M472" s="75">
        <f t="shared" si="121"/>
        <v>253.70644389202604</v>
      </c>
      <c r="O472" s="15">
        <f t="shared" si="110"/>
        <v>283.97208142750111</v>
      </c>
      <c r="P472" s="47">
        <f t="shared" si="111"/>
        <v>253.70644389202607</v>
      </c>
      <c r="Q472" s="106">
        <f t="shared" si="112"/>
        <v>0.10657962354373884</v>
      </c>
      <c r="S472" s="6">
        <f t="shared" si="122"/>
        <v>0.19612686894124062</v>
      </c>
      <c r="T472" s="73">
        <f t="shared" si="122"/>
        <v>0.175223741082671</v>
      </c>
      <c r="U472" s="110">
        <f t="shared" si="113"/>
        <v>0.10657962354373884</v>
      </c>
      <c r="Y472" s="115">
        <f t="shared" si="114"/>
        <v>3.8735115047258975E-2</v>
      </c>
      <c r="Z472" s="157">
        <f t="shared" si="115"/>
        <v>7.8167474147205988E-3</v>
      </c>
      <c r="AA472" s="158"/>
      <c r="AE472" s="117">
        <f t="shared" si="117"/>
        <v>0.35485242976986958</v>
      </c>
      <c r="AF472" s="85">
        <f>IF(J472&gt;0,J472/630,Tabla13[[#This Row],[Cargabilidad Antes]]-0.02)</f>
        <v>0.32085544043358954</v>
      </c>
      <c r="AG472" s="119">
        <f t="shared" si="116"/>
        <v>3.3996989336280037E-2</v>
      </c>
      <c r="AJ472" s="15">
        <f t="shared" si="123"/>
        <v>27.153849974099021</v>
      </c>
      <c r="AK472" s="47">
        <f t="shared" si="123"/>
        <v>26.719202982701329</v>
      </c>
      <c r="AL472" s="15">
        <f t="shared" si="119"/>
        <v>0.43464699139769181</v>
      </c>
      <c r="AM472" s="84">
        <f t="shared" si="118"/>
        <v>1.6006827459541961E-2</v>
      </c>
    </row>
    <row r="473" spans="2:39" x14ac:dyDescent="0.25">
      <c r="B473" s="16" t="s">
        <v>490</v>
      </c>
      <c r="C473" s="8">
        <v>227.96</v>
      </c>
      <c r="D473" s="14">
        <v>201.53</v>
      </c>
      <c r="E473" s="8">
        <v>103.82</v>
      </c>
      <c r="F473" s="15">
        <f t="shared" si="109"/>
        <v>226.70009550064157</v>
      </c>
      <c r="G473" s="8">
        <v>0.88</v>
      </c>
      <c r="H473" s="8">
        <v>449.16</v>
      </c>
      <c r="I473" s="75">
        <f>'Datos y Cálculos'!R473</f>
        <v>43.819999999999993</v>
      </c>
      <c r="J473" s="47">
        <f>'Datos y Cálculos'!S473</f>
        <v>206.2390198289354</v>
      </c>
      <c r="K473" s="6">
        <f>'Datos y Cálculos'!T473</f>
        <v>0.9771671731525815</v>
      </c>
      <c r="L473" s="73">
        <f t="shared" si="120"/>
        <v>284.53339383175933</v>
      </c>
      <c r="M473" s="75">
        <f t="shared" si="121"/>
        <v>258.85250786008788</v>
      </c>
      <c r="O473" s="15">
        <f t="shared" si="110"/>
        <v>287.43428791943006</v>
      </c>
      <c r="P473" s="47">
        <f t="shared" si="111"/>
        <v>258.85250786008788</v>
      </c>
      <c r="Q473" s="106">
        <f t="shared" si="112"/>
        <v>9.9437614997949897E-2</v>
      </c>
      <c r="S473" s="6">
        <f t="shared" si="122"/>
        <v>0.19851806076360792</v>
      </c>
      <c r="T473" s="73">
        <f t="shared" si="122"/>
        <v>0.17877789826725665</v>
      </c>
      <c r="U473" s="110">
        <f t="shared" si="113"/>
        <v>9.9437614997949897E-2</v>
      </c>
      <c r="Y473" s="115">
        <f t="shared" si="114"/>
        <v>3.9831952085066166E-2</v>
      </c>
      <c r="Z473" s="157">
        <f t="shared" si="115"/>
        <v>7.5277366918175912E-3</v>
      </c>
      <c r="AA473" s="158"/>
      <c r="AE473" s="117">
        <f t="shared" si="117"/>
        <v>0.3598414214295898</v>
      </c>
      <c r="AF473" s="85">
        <f>IF(J473&gt;0,J473/630,Tabla13[[#This Row],[Cargabilidad Antes]]-0.02)</f>
        <v>0.3273635235379927</v>
      </c>
      <c r="AG473" s="119">
        <f t="shared" si="116"/>
        <v>3.2477897891597107E-2</v>
      </c>
      <c r="AJ473" s="15">
        <f t="shared" si="123"/>
        <v>27.206689900420667</v>
      </c>
      <c r="AK473" s="47">
        <f t="shared" si="123"/>
        <v>26.78965333401327</v>
      </c>
      <c r="AL473" s="15">
        <f t="shared" si="119"/>
        <v>0.41703656640739695</v>
      </c>
      <c r="AM473" s="84">
        <f t="shared" si="118"/>
        <v>1.5328456638194266E-2</v>
      </c>
    </row>
    <row r="474" spans="2:39" x14ac:dyDescent="0.25">
      <c r="B474" s="16" t="s">
        <v>491</v>
      </c>
      <c r="C474" s="8">
        <v>283.02</v>
      </c>
      <c r="D474" s="14">
        <v>194.74</v>
      </c>
      <c r="E474" s="8">
        <v>105.32</v>
      </c>
      <c r="F474" s="15">
        <f t="shared" si="109"/>
        <v>221.39550582611201</v>
      </c>
      <c r="G474" s="8">
        <v>0.87</v>
      </c>
      <c r="H474" s="8">
        <v>447.77</v>
      </c>
      <c r="I474" s="75">
        <f>'Datos y Cálculos'!R474</f>
        <v>45.319999999999993</v>
      </c>
      <c r="J474" s="47">
        <f>'Datos y Cálculos'!S474</f>
        <v>199.94391713678112</v>
      </c>
      <c r="K474" s="6">
        <f>'Datos y Cálculos'!T474</f>
        <v>0.97397311600521896</v>
      </c>
      <c r="L474" s="73">
        <f t="shared" si="120"/>
        <v>277.87555410017205</v>
      </c>
      <c r="M474" s="75">
        <f t="shared" si="121"/>
        <v>250.95146604728004</v>
      </c>
      <c r="O474" s="15">
        <f t="shared" si="110"/>
        <v>280.9425073013187</v>
      </c>
      <c r="P474" s="47">
        <f t="shared" si="111"/>
        <v>250.95146604728004</v>
      </c>
      <c r="Q474" s="106">
        <f t="shared" si="112"/>
        <v>0.10675152557769563</v>
      </c>
      <c r="S474" s="6">
        <f t="shared" si="122"/>
        <v>0.19403447702508231</v>
      </c>
      <c r="T474" s="73">
        <f t="shared" si="122"/>
        <v>0.17332100058798444</v>
      </c>
      <c r="U474" s="110">
        <f t="shared" si="113"/>
        <v>0.10675152557769563</v>
      </c>
      <c r="Y474" s="115">
        <f t="shared" si="114"/>
        <v>3.7989693194706999E-2</v>
      </c>
      <c r="Z474" s="157">
        <f t="shared" si="115"/>
        <v>7.6779891126278078E-3</v>
      </c>
      <c r="AA474" s="158"/>
      <c r="AE474" s="117">
        <f t="shared" si="117"/>
        <v>0.35142143781922541</v>
      </c>
      <c r="AF474" s="85">
        <f>IF(J474&gt;0,J474/630,Tabla13[[#This Row],[Cargabilidad Antes]]-0.02)</f>
        <v>0.31737129704250971</v>
      </c>
      <c r="AG474" s="119">
        <f t="shared" si="116"/>
        <v>3.4050140776715698E-2</v>
      </c>
      <c r="AJ474" s="15">
        <f t="shared" si="123"/>
        <v>27.108138151943148</v>
      </c>
      <c r="AK474" s="47">
        <f t="shared" si="123"/>
        <v>26.682068330963652</v>
      </c>
      <c r="AL474" s="15">
        <f t="shared" si="119"/>
        <v>0.42606982097949597</v>
      </c>
      <c r="AM474" s="84">
        <f t="shared" si="118"/>
        <v>1.5717413663429824E-2</v>
      </c>
    </row>
    <row r="475" spans="2:39" x14ac:dyDescent="0.25">
      <c r="B475" s="16" t="s">
        <v>492</v>
      </c>
      <c r="C475" s="8">
        <v>288.36</v>
      </c>
      <c r="D475" s="14">
        <v>204.88</v>
      </c>
      <c r="E475" s="8">
        <v>103.6</v>
      </c>
      <c r="F475" s="15">
        <f t="shared" si="109"/>
        <v>229.58391581293318</v>
      </c>
      <c r="G475" s="8">
        <v>0.89</v>
      </c>
      <c r="H475" s="8">
        <v>447.72</v>
      </c>
      <c r="I475" s="75">
        <f>'Datos y Cálculos'!R475</f>
        <v>43.599999999999994</v>
      </c>
      <c r="J475" s="47">
        <f>'Datos y Cálculos'!S475</f>
        <v>209.46783619448595</v>
      </c>
      <c r="K475" s="6">
        <f>'Datos y Cálculos'!T475</f>
        <v>0.97809765796107107</v>
      </c>
      <c r="L475" s="73">
        <f t="shared" si="120"/>
        <v>288.15290347001167</v>
      </c>
      <c r="M475" s="75">
        <f t="shared" si="121"/>
        <v>262.90502524664112</v>
      </c>
      <c r="O475" s="15">
        <f t="shared" si="110"/>
        <v>288.92897692127633</v>
      </c>
      <c r="P475" s="47">
        <f t="shared" si="111"/>
        <v>262.90502524664112</v>
      </c>
      <c r="Q475" s="106">
        <f t="shared" si="112"/>
        <v>9.0070410908373089E-2</v>
      </c>
      <c r="S475" s="6">
        <f t="shared" si="122"/>
        <v>0.19955037588592342</v>
      </c>
      <c r="T475" s="73">
        <f t="shared" si="122"/>
        <v>0.18157679153295797</v>
      </c>
      <c r="U475" s="110">
        <f t="shared" si="113"/>
        <v>9.00704109083732E-2</v>
      </c>
      <c r="Y475" s="115">
        <f t="shared" si="114"/>
        <v>4.0851791122873342E-2</v>
      </c>
      <c r="Z475" s="157">
        <f t="shared" si="115"/>
        <v>7.0276577608245315E-3</v>
      </c>
      <c r="AA475" s="158"/>
      <c r="AE475" s="117">
        <f t="shared" si="117"/>
        <v>0.36441891398878284</v>
      </c>
      <c r="AF475" s="85">
        <f>IF(J475&gt;0,J475/630,Tabla13[[#This Row],[Cargabilidad Antes]]-0.02)</f>
        <v>0.33248862888013642</v>
      </c>
      <c r="AG475" s="119">
        <f t="shared" si="116"/>
        <v>3.1930285108646428E-2</v>
      </c>
      <c r="AJ475" s="15">
        <f t="shared" si="123"/>
        <v>27.229699618183105</v>
      </c>
      <c r="AK475" s="47">
        <f t="shared" si="123"/>
        <v>26.846128533652163</v>
      </c>
      <c r="AL475" s="15">
        <f t="shared" si="119"/>
        <v>0.38357108453094213</v>
      </c>
      <c r="AM475" s="84">
        <f t="shared" si="118"/>
        <v>1.4086497093592776E-2</v>
      </c>
    </row>
    <row r="476" spans="2:39" x14ac:dyDescent="0.25">
      <c r="B476" s="16" t="s">
        <v>493</v>
      </c>
      <c r="C476" s="8">
        <v>329.52</v>
      </c>
      <c r="D476" s="14">
        <v>193.34</v>
      </c>
      <c r="E476" s="8">
        <v>103.91</v>
      </c>
      <c r="F476" s="15">
        <f t="shared" si="109"/>
        <v>219.49406301765887</v>
      </c>
      <c r="G476" s="8">
        <v>0.87</v>
      </c>
      <c r="H476" s="8">
        <v>449.14</v>
      </c>
      <c r="I476" s="75">
        <f>'Datos y Cálculos'!R476</f>
        <v>43.91</v>
      </c>
      <c r="J476" s="47">
        <f>'Datos y Cálculos'!S476</f>
        <v>198.26357128832316</v>
      </c>
      <c r="K476" s="6">
        <f>'Datos y Cálculos'!T476</f>
        <v>0.97516653585764834</v>
      </c>
      <c r="L476" s="73">
        <f t="shared" si="120"/>
        <v>275.4890355842827</v>
      </c>
      <c r="M476" s="75">
        <f t="shared" si="121"/>
        <v>248.84244837784772</v>
      </c>
      <c r="O476" s="15">
        <f t="shared" si="110"/>
        <v>278.92279121719702</v>
      </c>
      <c r="P476" s="47">
        <f t="shared" si="111"/>
        <v>248.84244837784772</v>
      </c>
      <c r="Q476" s="106">
        <f t="shared" si="112"/>
        <v>0.10784469317864298</v>
      </c>
      <c r="S476" s="6">
        <f t="shared" si="122"/>
        <v>0.19263954908097672</v>
      </c>
      <c r="T476" s="73">
        <f t="shared" si="122"/>
        <v>0.17186439601626666</v>
      </c>
      <c r="U476" s="110">
        <f t="shared" si="113"/>
        <v>0.10784469317864298</v>
      </c>
      <c r="Y476" s="115">
        <f t="shared" si="114"/>
        <v>3.7339950693761816E-2</v>
      </c>
      <c r="Z476" s="157">
        <f t="shared" si="115"/>
        <v>7.6195495824045714E-3</v>
      </c>
      <c r="AA476" s="158"/>
      <c r="AE476" s="117">
        <f t="shared" si="117"/>
        <v>0.34840327463120457</v>
      </c>
      <c r="AF476" s="85">
        <f>IF(J476&gt;0,J476/630,Tabla13[[#This Row],[Cargabilidad Antes]]-0.02)</f>
        <v>0.31470408141003675</v>
      </c>
      <c r="AG476" s="119">
        <f t="shared" si="116"/>
        <v>3.3699193221167822E-2</v>
      </c>
      <c r="AJ476" s="15">
        <f t="shared" si="123"/>
        <v>27.077935989860897</v>
      </c>
      <c r="AK476" s="47">
        <f t="shared" si="123"/>
        <v>26.65391463981522</v>
      </c>
      <c r="AL476" s="15">
        <f t="shared" si="119"/>
        <v>0.42402135004567754</v>
      </c>
      <c r="AM476" s="84">
        <f t="shared" si="118"/>
        <v>1.5659293611021474E-2</v>
      </c>
    </row>
    <row r="477" spans="2:39" x14ac:dyDescent="0.25">
      <c r="B477" s="16" t="s">
        <v>494</v>
      </c>
      <c r="C477" s="8">
        <v>269.45999999999998</v>
      </c>
      <c r="D477" s="14">
        <v>205.12</v>
      </c>
      <c r="E477" s="8">
        <v>105.51</v>
      </c>
      <c r="F477" s="15">
        <f t="shared" si="109"/>
        <v>230.66550348936011</v>
      </c>
      <c r="G477" s="8">
        <v>0.88</v>
      </c>
      <c r="H477" s="8">
        <v>448.89</v>
      </c>
      <c r="I477" s="75">
        <f>'Datos y Cálculos'!R477</f>
        <v>45.510000000000005</v>
      </c>
      <c r="J477" s="47">
        <f>'Datos y Cálculos'!S477</f>
        <v>210.10800674890999</v>
      </c>
      <c r="K477" s="6">
        <f>'Datos y Cálculos'!T477</f>
        <v>0.97625979692020537</v>
      </c>
      <c r="L477" s="73">
        <f t="shared" si="120"/>
        <v>289.51041420074483</v>
      </c>
      <c r="M477" s="75">
        <f t="shared" si="121"/>
        <v>263.70850925082368</v>
      </c>
      <c r="O477" s="15">
        <f t="shared" si="110"/>
        <v>292.55456328106732</v>
      </c>
      <c r="P477" s="47">
        <f t="shared" si="111"/>
        <v>263.70850925082368</v>
      </c>
      <c r="Q477" s="106">
        <f t="shared" si="112"/>
        <v>9.8600595070979069E-2</v>
      </c>
      <c r="S477" s="6">
        <f t="shared" si="122"/>
        <v>0.20205440690632293</v>
      </c>
      <c r="T477" s="73">
        <f t="shared" si="122"/>
        <v>0.18213172214864576</v>
      </c>
      <c r="U477" s="110">
        <f t="shared" si="113"/>
        <v>9.8600595070978958E-2</v>
      </c>
      <c r="Y477" s="115">
        <f t="shared" si="114"/>
        <v>4.1237609725897927E-2</v>
      </c>
      <c r="Z477" s="157">
        <f t="shared" si="115"/>
        <v>7.7311904851403565E-3</v>
      </c>
      <c r="AA477" s="158"/>
      <c r="AE477" s="117">
        <f t="shared" si="117"/>
        <v>0.36613571982438115</v>
      </c>
      <c r="AF477" s="85">
        <f>IF(J477&gt;0,J477/630,Tabla13[[#This Row],[Cargabilidad Antes]]-0.02)</f>
        <v>0.33350477261731742</v>
      </c>
      <c r="AG477" s="119">
        <f t="shared" si="116"/>
        <v>3.2630947207063721E-2</v>
      </c>
      <c r="AJ477" s="15">
        <f t="shared" si="123"/>
        <v>27.286008880784614</v>
      </c>
      <c r="AK477" s="47">
        <f t="shared" si="123"/>
        <v>26.857429963976809</v>
      </c>
      <c r="AL477" s="15">
        <f t="shared" si="119"/>
        <v>0.42857891680780469</v>
      </c>
      <c r="AM477" s="84">
        <f t="shared" si="118"/>
        <v>1.5706911138243407E-2</v>
      </c>
    </row>
    <row r="478" spans="2:39" x14ac:dyDescent="0.25">
      <c r="B478" s="16" t="s">
        <v>495</v>
      </c>
      <c r="C478" s="8">
        <v>266.68</v>
      </c>
      <c r="D478" s="14">
        <v>192.42</v>
      </c>
      <c r="E478" s="8">
        <v>104.99</v>
      </c>
      <c r="F478" s="15">
        <f t="shared" si="109"/>
        <v>219.19935332933807</v>
      </c>
      <c r="G478" s="8">
        <v>0.87</v>
      </c>
      <c r="H478" s="8">
        <v>448.87</v>
      </c>
      <c r="I478" s="75">
        <f>'Datos y Cálculos'!R478</f>
        <v>44.989999999999995</v>
      </c>
      <c r="J478" s="47">
        <f>'Datos y Cálculos'!S478</f>
        <v>197.60960629483574</v>
      </c>
      <c r="K478" s="6">
        <f>'Datos y Cálculos'!T478</f>
        <v>0.97373808696783293</v>
      </c>
      <c r="L478" s="73">
        <f t="shared" si="120"/>
        <v>275.11914271931573</v>
      </c>
      <c r="M478" s="75">
        <f t="shared" si="121"/>
        <v>248.02165084517259</v>
      </c>
      <c r="O478" s="15">
        <f t="shared" si="110"/>
        <v>277.59554921905993</v>
      </c>
      <c r="P478" s="47">
        <f t="shared" si="111"/>
        <v>248.02165084517259</v>
      </c>
      <c r="Q478" s="106">
        <f t="shared" si="112"/>
        <v>0.10653592414246382</v>
      </c>
      <c r="S478" s="6">
        <f t="shared" si="122"/>
        <v>0.19172288214627878</v>
      </c>
      <c r="T478" s="73">
        <f t="shared" si="122"/>
        <v>0.1712975077175683</v>
      </c>
      <c r="U478" s="110">
        <f t="shared" si="113"/>
        <v>0.10653592414246382</v>
      </c>
      <c r="Y478" s="115">
        <f t="shared" si="114"/>
        <v>3.7239747003780715E-2</v>
      </c>
      <c r="Z478" s="157">
        <f t="shared" si="115"/>
        <v>7.5120742025724585E-3</v>
      </c>
      <c r="AA478" s="158"/>
      <c r="AE478" s="117">
        <f t="shared" si="117"/>
        <v>0.34793548147513981</v>
      </c>
      <c r="AF478" s="85">
        <f>IF(J478&gt;0,J478/630,Tabla13[[#This Row],[Cargabilidad Antes]]-0.02)</f>
        <v>0.31366604173783452</v>
      </c>
      <c r="AG478" s="119">
        <f t="shared" si="116"/>
        <v>3.4269439737305285E-2</v>
      </c>
      <c r="AJ478" s="15">
        <f t="shared" si="123"/>
        <v>27.058207503905756</v>
      </c>
      <c r="AK478" s="47">
        <f t="shared" si="123"/>
        <v>26.643021882691365</v>
      </c>
      <c r="AL478" s="15">
        <f t="shared" si="119"/>
        <v>0.41518562121439118</v>
      </c>
      <c r="AM478" s="84">
        <f t="shared" si="118"/>
        <v>1.534416576391695E-2</v>
      </c>
    </row>
    <row r="479" spans="2:39" x14ac:dyDescent="0.25">
      <c r="B479" s="16" t="s">
        <v>496</v>
      </c>
      <c r="C479" s="8">
        <v>283.77999999999997</v>
      </c>
      <c r="D479" s="14">
        <v>192.68</v>
      </c>
      <c r="E479" s="8">
        <v>104.58</v>
      </c>
      <c r="F479" s="15">
        <f t="shared" si="109"/>
        <v>219.23174678864373</v>
      </c>
      <c r="G479" s="8">
        <v>0.87</v>
      </c>
      <c r="H479" s="8">
        <v>448.89</v>
      </c>
      <c r="I479" s="75">
        <f>'Datos y Cálculos'!R479</f>
        <v>44.58</v>
      </c>
      <c r="J479" s="47">
        <f>'Datos y Cálculos'!S479</f>
        <v>197.7699643525275</v>
      </c>
      <c r="K479" s="6">
        <f>'Datos y Cálculos'!T479</f>
        <v>0.97426320842403269</v>
      </c>
      <c r="L479" s="73">
        <f t="shared" si="120"/>
        <v>275.15980005072902</v>
      </c>
      <c r="M479" s="75">
        <f t="shared" si="121"/>
        <v>248.22291773164011</v>
      </c>
      <c r="O479" s="15">
        <f t="shared" si="110"/>
        <v>277.97063934896829</v>
      </c>
      <c r="P479" s="47">
        <f t="shared" si="111"/>
        <v>248.22291773164008</v>
      </c>
      <c r="Q479" s="106">
        <f t="shared" si="112"/>
        <v>0.10701749539807515</v>
      </c>
      <c r="S479" s="6">
        <f t="shared" si="122"/>
        <v>0.19198194019304129</v>
      </c>
      <c r="T479" s="73">
        <f t="shared" si="122"/>
        <v>0.17143651379191896</v>
      </c>
      <c r="U479" s="110">
        <f t="shared" si="113"/>
        <v>0.10701749539807515</v>
      </c>
      <c r="Y479" s="115">
        <f t="shared" si="114"/>
        <v>3.7250754457466922E-2</v>
      </c>
      <c r="Z479" s="157">
        <f t="shared" si="115"/>
        <v>7.546341520877538E-3</v>
      </c>
      <c r="AA479" s="158"/>
      <c r="AE479" s="117">
        <f t="shared" si="117"/>
        <v>0.34798689966451385</v>
      </c>
      <c r="AF479" s="85">
        <f>IF(J479&gt;0,J479/630,Tabla13[[#This Row],[Cargabilidad Antes]]-0.02)</f>
        <v>0.31392057833734521</v>
      </c>
      <c r="AG479" s="119">
        <f t="shared" si="116"/>
        <v>3.4066321327168636E-2</v>
      </c>
      <c r="AJ479" s="15">
        <f t="shared" si="123"/>
        <v>27.063773406519076</v>
      </c>
      <c r="AK479" s="47">
        <f t="shared" si="123"/>
        <v>26.645689553611341</v>
      </c>
      <c r="AL479" s="15">
        <f t="shared" si="119"/>
        <v>0.41808385290773487</v>
      </c>
      <c r="AM479" s="84">
        <f t="shared" si="118"/>
        <v>1.5448099074278687E-2</v>
      </c>
    </row>
    <row r="480" spans="2:39" x14ac:dyDescent="0.25">
      <c r="B480" s="16" t="s">
        <v>497</v>
      </c>
      <c r="C480" s="8">
        <v>238.2</v>
      </c>
      <c r="D480" s="14">
        <v>195.65</v>
      </c>
      <c r="E480" s="8">
        <v>104.85</v>
      </c>
      <c r="F480" s="15">
        <f t="shared" si="109"/>
        <v>221.97397369962093</v>
      </c>
      <c r="G480" s="8">
        <v>0.87</v>
      </c>
      <c r="H480" s="8">
        <v>449.37</v>
      </c>
      <c r="I480" s="75">
        <f>'Datos y Cálculos'!R480</f>
        <v>44.849999999999994</v>
      </c>
      <c r="J480" s="47">
        <f>'Datos y Cálculos'!S480</f>
        <v>200.72479916542449</v>
      </c>
      <c r="K480" s="6">
        <f>'Datos y Cálculos'!T480</f>
        <v>0.97471762738573142</v>
      </c>
      <c r="L480" s="73">
        <f t="shared" si="120"/>
        <v>278.6015944968849</v>
      </c>
      <c r="M480" s="75">
        <f t="shared" si="121"/>
        <v>251.93155832867697</v>
      </c>
      <c r="O480" s="15">
        <f t="shared" si="110"/>
        <v>282.25532275599772</v>
      </c>
      <c r="P480" s="47">
        <f t="shared" si="111"/>
        <v>251.931558328677</v>
      </c>
      <c r="Q480" s="106">
        <f t="shared" si="112"/>
        <v>0.10743380897562316</v>
      </c>
      <c r="S480" s="6">
        <f t="shared" si="122"/>
        <v>0.19494118018875092</v>
      </c>
      <c r="T480" s="73">
        <f t="shared" si="122"/>
        <v>0.17399790667487011</v>
      </c>
      <c r="U480" s="110">
        <f t="shared" si="113"/>
        <v>0.10743380897562327</v>
      </c>
      <c r="Y480" s="115">
        <f t="shared" si="114"/>
        <v>3.8188473440453688E-2</v>
      </c>
      <c r="Z480" s="157">
        <f t="shared" si="115"/>
        <v>7.7646940706830982E-3</v>
      </c>
      <c r="AA480" s="158"/>
      <c r="AE480" s="117">
        <f t="shared" si="117"/>
        <v>0.35233964079304908</v>
      </c>
      <c r="AF480" s="85">
        <f>IF(J480&gt;0,J480/630,Tabla13[[#This Row],[Cargabilidad Antes]]-0.02)</f>
        <v>0.31861079232607059</v>
      </c>
      <c r="AG480" s="119">
        <f t="shared" si="116"/>
        <v>3.3728848466978489E-2</v>
      </c>
      <c r="AJ480" s="15">
        <f t="shared" si="123"/>
        <v>27.127886410899904</v>
      </c>
      <c r="AK480" s="47">
        <f t="shared" si="123"/>
        <v>26.695232641076807</v>
      </c>
      <c r="AL480" s="15">
        <f t="shared" si="119"/>
        <v>0.43265376982309789</v>
      </c>
      <c r="AM480" s="84">
        <f t="shared" si="118"/>
        <v>1.5948672272870446E-2</v>
      </c>
    </row>
    <row r="481" spans="2:39" x14ac:dyDescent="0.25">
      <c r="B481" s="16" t="s">
        <v>498</v>
      </c>
      <c r="C481" s="8">
        <v>301.94</v>
      </c>
      <c r="D481" s="14">
        <v>190.33</v>
      </c>
      <c r="E481" s="8">
        <v>105.28</v>
      </c>
      <c r="F481" s="15">
        <f t="shared" si="109"/>
        <v>217.50721206433596</v>
      </c>
      <c r="G481" s="8">
        <v>0.87</v>
      </c>
      <c r="H481" s="8">
        <v>450.53</v>
      </c>
      <c r="I481" s="75">
        <f>'Datos y Cálculos'!R481</f>
        <v>45.28</v>
      </c>
      <c r="J481" s="47">
        <f>'Datos y Cálculos'!S481</f>
        <v>195.641987569131</v>
      </c>
      <c r="K481" s="6">
        <f>'Datos y Cálculos'!T481</f>
        <v>0.97284842770648106</v>
      </c>
      <c r="L481" s="73">
        <f t="shared" si="120"/>
        <v>272.99532051310734</v>
      </c>
      <c r="M481" s="75">
        <f t="shared" si="121"/>
        <v>245.5520743213722</v>
      </c>
      <c r="O481" s="15">
        <f t="shared" si="110"/>
        <v>274.58040163633558</v>
      </c>
      <c r="P481" s="47">
        <f t="shared" si="111"/>
        <v>245.55207432137217</v>
      </c>
      <c r="Q481" s="106">
        <f t="shared" si="112"/>
        <v>0.10571886100381478</v>
      </c>
      <c r="S481" s="6">
        <f t="shared" si="122"/>
        <v>0.18964045400114982</v>
      </c>
      <c r="T481" s="73">
        <f t="shared" si="122"/>
        <v>0.16959188120390192</v>
      </c>
      <c r="U481" s="110">
        <f t="shared" si="113"/>
        <v>0.10571886100381478</v>
      </c>
      <c r="Y481" s="115">
        <f t="shared" si="114"/>
        <v>3.6667010950850669E-2</v>
      </c>
      <c r="Z481" s="157">
        <f t="shared" si="115"/>
        <v>7.3429812427542587E-3</v>
      </c>
      <c r="AA481" s="158"/>
      <c r="AE481" s="117">
        <f t="shared" si="117"/>
        <v>0.34524954295926341</v>
      </c>
      <c r="AF481" s="85">
        <f>IF(J481&gt;0,J481/630,Tabla13[[#This Row],[Cargabilidad Antes]]-0.02)</f>
        <v>0.31054283741131905</v>
      </c>
      <c r="AG481" s="119">
        <f t="shared" si="116"/>
        <v>3.4706705547944361E-2</v>
      </c>
      <c r="AJ481" s="15">
        <f t="shared" si="123"/>
        <v>27.013739235116756</v>
      </c>
      <c r="AK481" s="47">
        <f t="shared" si="123"/>
        <v>26.61046530992331</v>
      </c>
      <c r="AL481" s="15">
        <f t="shared" si="119"/>
        <v>0.40327392519344585</v>
      </c>
      <c r="AM481" s="84">
        <f t="shared" si="118"/>
        <v>1.4928474791420454E-2</v>
      </c>
    </row>
    <row r="482" spans="2:39" x14ac:dyDescent="0.25">
      <c r="B482" s="16" t="s">
        <v>499</v>
      </c>
      <c r="C482" s="8">
        <v>281.32</v>
      </c>
      <c r="D482" s="14">
        <v>205.69</v>
      </c>
      <c r="E482" s="8">
        <v>108.67</v>
      </c>
      <c r="F482" s="15">
        <f t="shared" si="109"/>
        <v>232.63177985821284</v>
      </c>
      <c r="G482" s="8">
        <v>0.88</v>
      </c>
      <c r="H482" s="8">
        <v>451.83</v>
      </c>
      <c r="I482" s="75">
        <f>'Datos y Cálculos'!R482</f>
        <v>48.67</v>
      </c>
      <c r="J482" s="47">
        <f>'Datos y Cálculos'!S482</f>
        <v>211.36968798765827</v>
      </c>
      <c r="K482" s="6">
        <f>'Datos y Cálculos'!T482</f>
        <v>0.97312912725693235</v>
      </c>
      <c r="L482" s="73">
        <f t="shared" si="120"/>
        <v>291.97830592000207</v>
      </c>
      <c r="M482" s="75">
        <f t="shared" si="121"/>
        <v>265.29205708304721</v>
      </c>
      <c r="O482" s="15">
        <f t="shared" si="110"/>
        <v>293.36753179252503</v>
      </c>
      <c r="P482" s="47">
        <f t="shared" si="111"/>
        <v>265.29205708304721</v>
      </c>
      <c r="Q482" s="106">
        <f t="shared" si="112"/>
        <v>9.5700688272938539E-2</v>
      </c>
      <c r="S482" s="6">
        <f t="shared" si="122"/>
        <v>0.20261588804875957</v>
      </c>
      <c r="T482" s="73">
        <f t="shared" si="122"/>
        <v>0.1832254081074606</v>
      </c>
      <c r="U482" s="110">
        <f t="shared" si="113"/>
        <v>9.570068827293865E-2</v>
      </c>
      <c r="Y482" s="115">
        <f t="shared" si="114"/>
        <v>4.1943654914933834E-2</v>
      </c>
      <c r="Z482" s="157">
        <f t="shared" si="115"/>
        <v>7.6439272184959809E-3</v>
      </c>
      <c r="AA482" s="158"/>
      <c r="AE482" s="117">
        <f t="shared" si="117"/>
        <v>0.36925679342573464</v>
      </c>
      <c r="AF482" s="85">
        <f>IF(J482&gt;0,J482/630,Tabla13[[#This Row],[Cargabilidad Antes]]-0.02)</f>
        <v>0.33550744125025123</v>
      </c>
      <c r="AG482" s="119">
        <f t="shared" si="116"/>
        <v>3.3749352175483416E-2</v>
      </c>
      <c r="AJ482" s="15">
        <f t="shared" si="123"/>
        <v>27.29873153605871</v>
      </c>
      <c r="AK482" s="47">
        <f t="shared" si="123"/>
        <v>26.879804368358837</v>
      </c>
      <c r="AL482" s="15">
        <f t="shared" si="119"/>
        <v>0.41892716769987359</v>
      </c>
      <c r="AM482" s="84">
        <f t="shared" si="118"/>
        <v>1.5346030534294841E-2</v>
      </c>
    </row>
    <row r="483" spans="2:39" x14ac:dyDescent="0.25">
      <c r="B483" s="16" t="s">
        <v>500</v>
      </c>
      <c r="C483" s="8">
        <v>308.44</v>
      </c>
      <c r="D483" s="14">
        <v>195.3</v>
      </c>
      <c r="E483" s="8">
        <v>109.32</v>
      </c>
      <c r="F483" s="15">
        <f t="shared" si="109"/>
        <v>223.81454912493959</v>
      </c>
      <c r="G483" s="8">
        <v>0.87</v>
      </c>
      <c r="H483" s="8">
        <v>451.57</v>
      </c>
      <c r="I483" s="75">
        <f>'Datos y Cálculos'!R483</f>
        <v>49.319999999999993</v>
      </c>
      <c r="J483" s="47">
        <f>'Datos y Cálculos'!S483</f>
        <v>201.43125973889951</v>
      </c>
      <c r="K483" s="6">
        <f>'Datos y Cálculos'!T483</f>
        <v>0.96956152810220719</v>
      </c>
      <c r="L483" s="73">
        <f t="shared" si="120"/>
        <v>280.91171779530129</v>
      </c>
      <c r="M483" s="75">
        <f t="shared" si="121"/>
        <v>252.81824355099798</v>
      </c>
      <c r="O483" s="15">
        <f t="shared" si="110"/>
        <v>281.75039373496736</v>
      </c>
      <c r="P483" s="47">
        <f t="shared" si="111"/>
        <v>252.81824355099798</v>
      </c>
      <c r="Q483" s="106">
        <f t="shared" si="112"/>
        <v>0.10268716859783644</v>
      </c>
      <c r="S483" s="6">
        <f t="shared" si="122"/>
        <v>0.19459244820272453</v>
      </c>
      <c r="T483" s="73">
        <f t="shared" si="122"/>
        <v>0.17461030066626562</v>
      </c>
      <c r="U483" s="110">
        <f t="shared" si="113"/>
        <v>0.10268716859783633</v>
      </c>
      <c r="Y483" s="115">
        <f t="shared" si="114"/>
        <v>3.8824405451795843E-2</v>
      </c>
      <c r="Z483" s="157">
        <f t="shared" si="115"/>
        <v>7.5641465913471673E-3</v>
      </c>
      <c r="AA483" s="158"/>
      <c r="AE483" s="117">
        <f t="shared" si="117"/>
        <v>0.35526118908720572</v>
      </c>
      <c r="AF483" s="85">
        <f>IF(J483&gt;0,J483/630,Tabla13[[#This Row],[Cargabilidad Antes]]-0.02)</f>
        <v>0.3197321583157135</v>
      </c>
      <c r="AG483" s="119">
        <f t="shared" si="116"/>
        <v>3.552903077149222E-2</v>
      </c>
      <c r="AJ483" s="15">
        <f t="shared" si="123"/>
        <v>27.120280031244903</v>
      </c>
      <c r="AK483" s="47">
        <f t="shared" si="123"/>
        <v>26.707186545732149</v>
      </c>
      <c r="AL483" s="15">
        <f t="shared" si="119"/>
        <v>0.41309348551275349</v>
      </c>
      <c r="AM483" s="84">
        <f t="shared" si="118"/>
        <v>1.5231903396160873E-2</v>
      </c>
    </row>
    <row r="484" spans="2:39" x14ac:dyDescent="0.25">
      <c r="B484" s="16" t="s">
        <v>501</v>
      </c>
      <c r="C484" s="8">
        <v>320.92</v>
      </c>
      <c r="D484" s="14">
        <v>202.8</v>
      </c>
      <c r="E484" s="8">
        <v>107.27</v>
      </c>
      <c r="F484" s="15">
        <f t="shared" si="109"/>
        <v>229.42252047259876</v>
      </c>
      <c r="G484" s="8">
        <v>0.88</v>
      </c>
      <c r="H484" s="8">
        <v>452.26</v>
      </c>
      <c r="I484" s="75">
        <f>'Datos y Cálculos'!R484</f>
        <v>47.269999999999996</v>
      </c>
      <c r="J484" s="47">
        <f>'Datos y Cálculos'!S484</f>
        <v>208.23614695820703</v>
      </c>
      <c r="K484" s="6">
        <f>'Datos y Cálculos'!T484</f>
        <v>0.97389431644018054</v>
      </c>
      <c r="L484" s="73">
        <f t="shared" si="120"/>
        <v>287.95033468047245</v>
      </c>
      <c r="M484" s="75">
        <f t="shared" si="121"/>
        <v>261.35912065506807</v>
      </c>
      <c r="O484" s="15">
        <f t="shared" si="110"/>
        <v>289.24563881337974</v>
      </c>
      <c r="P484" s="47">
        <f t="shared" si="111"/>
        <v>261.35912065506807</v>
      </c>
      <c r="Q484" s="106">
        <f t="shared" si="112"/>
        <v>9.6411196631054352E-2</v>
      </c>
      <c r="S484" s="6">
        <f t="shared" si="122"/>
        <v>0.1997690801511422</v>
      </c>
      <c r="T484" s="73">
        <f t="shared" si="122"/>
        <v>0.18050910408388557</v>
      </c>
      <c r="U484" s="110">
        <f t="shared" si="113"/>
        <v>9.6411196631054352E-2</v>
      </c>
      <c r="Y484" s="115">
        <f t="shared" si="114"/>
        <v>4.0794374459357283E-2</v>
      </c>
      <c r="Z484" s="157">
        <f t="shared" si="115"/>
        <v>7.4868803564507704E-3</v>
      </c>
      <c r="AA484" s="158"/>
      <c r="AE484" s="117">
        <f t="shared" si="117"/>
        <v>0.3641627309088869</v>
      </c>
      <c r="AF484" s="85">
        <f>IF(J484&gt;0,J484/630,Tabla13[[#This Row],[Cargabilidad Antes]]-0.02)</f>
        <v>0.33053356660032862</v>
      </c>
      <c r="AG484" s="119">
        <f t="shared" si="116"/>
        <v>3.3629164308558279E-2</v>
      </c>
      <c r="AJ484" s="15">
        <f t="shared" si="123"/>
        <v>27.234589732173081</v>
      </c>
      <c r="AK484" s="47">
        <f t="shared" si="123"/>
        <v>26.824481569166412</v>
      </c>
      <c r="AL484" s="15">
        <f t="shared" si="119"/>
        <v>0.41010816300666875</v>
      </c>
      <c r="AM484" s="84">
        <f t="shared" si="118"/>
        <v>1.5058356561993502E-2</v>
      </c>
    </row>
    <row r="485" spans="2:39" x14ac:dyDescent="0.25">
      <c r="B485" s="16" t="s">
        <v>502</v>
      </c>
      <c r="C485" s="8">
        <v>268.88</v>
      </c>
      <c r="D485" s="14">
        <v>193.08</v>
      </c>
      <c r="E485" s="8">
        <v>107.36</v>
      </c>
      <c r="F485" s="15">
        <f t="shared" si="109"/>
        <v>220.92092703046492</v>
      </c>
      <c r="G485" s="8">
        <v>0.87</v>
      </c>
      <c r="H485" s="8">
        <v>453.2</v>
      </c>
      <c r="I485" s="75">
        <f>'Datos y Cálculos'!R485</f>
        <v>47.36</v>
      </c>
      <c r="J485" s="47">
        <f>'Datos y Cálculos'!S485</f>
        <v>198.80356133631008</v>
      </c>
      <c r="K485" s="6">
        <f>'Datos y Cálculos'!T485</f>
        <v>0.9712099657680292</v>
      </c>
      <c r="L485" s="73">
        <f t="shared" si="120"/>
        <v>277.27990584926221</v>
      </c>
      <c r="M485" s="75">
        <f t="shared" si="121"/>
        <v>249.52019489864111</v>
      </c>
      <c r="O485" s="15">
        <f t="shared" si="110"/>
        <v>278.54770108728877</v>
      </c>
      <c r="P485" s="47">
        <f t="shared" si="111"/>
        <v>249.52019489864111</v>
      </c>
      <c r="Q485" s="106">
        <f t="shared" si="112"/>
        <v>0.10421018042992669</v>
      </c>
      <c r="S485" s="6">
        <f t="shared" si="122"/>
        <v>0.19238049103421431</v>
      </c>
      <c r="T485" s="73">
        <f t="shared" si="122"/>
        <v>0.17233248535234094</v>
      </c>
      <c r="U485" s="110">
        <f t="shared" si="113"/>
        <v>0.10421018042992669</v>
      </c>
      <c r="Y485" s="115">
        <f t="shared" si="114"/>
        <v>3.7826999924385638E-2</v>
      </c>
      <c r="Z485" s="157">
        <f t="shared" si="115"/>
        <v>7.4731247692832155E-3</v>
      </c>
      <c r="AA485" s="158"/>
      <c r="AE485" s="117">
        <f t="shared" si="117"/>
        <v>0.3506681381435951</v>
      </c>
      <c r="AF485" s="85">
        <f>IF(J485&gt;0,J485/630,Tabla13[[#This Row],[Cargabilidad Antes]]-0.02)</f>
        <v>0.31556120847033348</v>
      </c>
      <c r="AG485" s="119">
        <f t="shared" si="116"/>
        <v>3.5106929673261622E-2</v>
      </c>
      <c r="AJ485" s="15">
        <f t="shared" si="123"/>
        <v>27.072351009108267</v>
      </c>
      <c r="AK485" s="47">
        <f t="shared" si="123"/>
        <v>26.662936102090168</v>
      </c>
      <c r="AL485" s="15">
        <f t="shared" si="119"/>
        <v>0.40941490701809968</v>
      </c>
      <c r="AM485" s="84">
        <f t="shared" si="118"/>
        <v>1.51229904961101E-2</v>
      </c>
    </row>
    <row r="486" spans="2:39" x14ac:dyDescent="0.25">
      <c r="B486" s="16" t="s">
        <v>503</v>
      </c>
      <c r="C486" s="8">
        <v>306.06</v>
      </c>
      <c r="D486" s="14">
        <v>187.85</v>
      </c>
      <c r="E486" s="8">
        <v>109.93</v>
      </c>
      <c r="F486" s="15">
        <f t="shared" si="109"/>
        <v>217.65161933695785</v>
      </c>
      <c r="G486" s="8">
        <v>0.86</v>
      </c>
      <c r="H486" s="8">
        <v>453.15</v>
      </c>
      <c r="I486" s="75">
        <f>'Datos y Cálculos'!R486</f>
        <v>49.930000000000007</v>
      </c>
      <c r="J486" s="47">
        <f>'Datos y Cálculos'!S486</f>
        <v>194.37239361596593</v>
      </c>
      <c r="K486" s="6">
        <f>'Datos y Cálculos'!T486</f>
        <v>0.9664438272605077</v>
      </c>
      <c r="L486" s="73">
        <f t="shared" si="120"/>
        <v>273.17656742119692</v>
      </c>
      <c r="M486" s="75">
        <f t="shared" si="121"/>
        <v>243.95859516784748</v>
      </c>
      <c r="O486" s="15">
        <f t="shared" si="110"/>
        <v>274.1538121012922</v>
      </c>
      <c r="P486" s="47">
        <f t="shared" si="111"/>
        <v>243.95859516784745</v>
      </c>
      <c r="Q486" s="106">
        <f t="shared" si="112"/>
        <v>0.11013969385291078</v>
      </c>
      <c r="S486" s="6">
        <f t="shared" si="122"/>
        <v>0.18934582760896868</v>
      </c>
      <c r="T486" s="73">
        <f t="shared" si="122"/>
        <v>0.16849133612379086</v>
      </c>
      <c r="U486" s="110">
        <f t="shared" si="113"/>
        <v>0.11013969385291067</v>
      </c>
      <c r="Y486" s="115">
        <f t="shared" si="114"/>
        <v>3.6715714998109647E-2</v>
      </c>
      <c r="Z486" s="157">
        <f t="shared" si="115"/>
        <v>7.6423259798718756E-3</v>
      </c>
      <c r="AA486" s="158"/>
      <c r="AE486" s="117">
        <f t="shared" si="117"/>
        <v>0.34547876085231405</v>
      </c>
      <c r="AF486" s="85">
        <f>IF(J486&gt;0,J486/630,Tabla13[[#This Row],[Cargabilidad Antes]]-0.02)</f>
        <v>0.30852760891423164</v>
      </c>
      <c r="AG486" s="119">
        <f t="shared" si="116"/>
        <v>3.6951151938082405E-2</v>
      </c>
      <c r="AJ486" s="15">
        <f t="shared" si="123"/>
        <v>27.007486984232656</v>
      </c>
      <c r="AK486" s="47">
        <f t="shared" si="123"/>
        <v>26.589631307592672</v>
      </c>
      <c r="AL486" s="15">
        <f t="shared" si="119"/>
        <v>0.41785567663998435</v>
      </c>
      <c r="AM486" s="84">
        <f t="shared" si="118"/>
        <v>1.54718458953228E-2</v>
      </c>
    </row>
    <row r="487" spans="2:39" x14ac:dyDescent="0.25">
      <c r="B487" s="16" t="s">
        <v>504</v>
      </c>
      <c r="C487" s="8">
        <v>275.98</v>
      </c>
      <c r="D487" s="14">
        <v>193.97</v>
      </c>
      <c r="E487" s="8">
        <v>109.43</v>
      </c>
      <c r="F487" s="15">
        <f t="shared" si="109"/>
        <v>222.70897108109497</v>
      </c>
      <c r="G487" s="8">
        <v>0.86</v>
      </c>
      <c r="H487" s="8">
        <v>452.86</v>
      </c>
      <c r="I487" s="75">
        <f>'Datos y Cálculos'!R487</f>
        <v>49.430000000000007</v>
      </c>
      <c r="J487" s="47">
        <f>'Datos y Cálculos'!S487</f>
        <v>200.16914297663365</v>
      </c>
      <c r="K487" s="6">
        <f>'Datos y Cálculos'!T487</f>
        <v>0.96903047650377716</v>
      </c>
      <c r="L487" s="73">
        <f t="shared" si="120"/>
        <v>279.52409653177125</v>
      </c>
      <c r="M487" s="75">
        <f t="shared" si="121"/>
        <v>251.2341490891655</v>
      </c>
      <c r="O487" s="15">
        <f t="shared" si="110"/>
        <v>283.08552000685467</v>
      </c>
      <c r="P487" s="47">
        <f t="shared" si="111"/>
        <v>251.2341490891655</v>
      </c>
      <c r="Q487" s="106">
        <f t="shared" si="112"/>
        <v>0.11251501283752663</v>
      </c>
      <c r="S487" s="6">
        <f t="shared" si="122"/>
        <v>0.19551456045414775</v>
      </c>
      <c r="T487" s="73">
        <f t="shared" si="122"/>
        <v>0.17351623717472595</v>
      </c>
      <c r="U487" s="110">
        <f t="shared" si="113"/>
        <v>0.11251501283752663</v>
      </c>
      <c r="Y487" s="115">
        <f t="shared" si="114"/>
        <v>3.8441790506616259E-2</v>
      </c>
      <c r="Z487" s="157">
        <f t="shared" si="115"/>
        <v>8.1638983328554109E-3</v>
      </c>
      <c r="AA487" s="158"/>
      <c r="AE487" s="117">
        <f t="shared" si="117"/>
        <v>0.35350630330332533</v>
      </c>
      <c r="AF487" s="85">
        <f>IF(J487&gt;0,J487/630,Tabla13[[#This Row],[Cargabilidad Antes]]-0.02)</f>
        <v>0.31772879837560897</v>
      </c>
      <c r="AG487" s="119">
        <f t="shared" si="116"/>
        <v>3.5777504927716364E-2</v>
      </c>
      <c r="AJ487" s="15">
        <f t="shared" si="123"/>
        <v>27.140422319379041</v>
      </c>
      <c r="AK487" s="47">
        <f t="shared" si="123"/>
        <v>26.685859980463597</v>
      </c>
      <c r="AL487" s="15">
        <f t="shared" si="119"/>
        <v>0.45456233891544429</v>
      </c>
      <c r="AM487" s="84">
        <f t="shared" si="118"/>
        <v>1.6748535950042109E-2</v>
      </c>
    </row>
    <row r="488" spans="2:39" x14ac:dyDescent="0.25">
      <c r="B488" s="16" t="s">
        <v>505</v>
      </c>
      <c r="C488" s="8">
        <v>243.58</v>
      </c>
      <c r="D488" s="14">
        <v>184.91</v>
      </c>
      <c r="E488" s="8">
        <v>109.26</v>
      </c>
      <c r="F488" s="15">
        <f t="shared" si="109"/>
        <v>214.77768901820318</v>
      </c>
      <c r="G488" s="8">
        <v>0.85</v>
      </c>
      <c r="H488" s="8">
        <v>452.7</v>
      </c>
      <c r="I488" s="75">
        <f>'Datos y Cálculos'!R488</f>
        <v>49.260000000000005</v>
      </c>
      <c r="J488" s="47">
        <f>'Datos y Cálculos'!S488</f>
        <v>191.35897078527569</v>
      </c>
      <c r="K488" s="6">
        <f>'Datos y Cálculos'!T488</f>
        <v>0.96629909348481968</v>
      </c>
      <c r="L488" s="73">
        <f t="shared" si="120"/>
        <v>269.56947080562031</v>
      </c>
      <c r="M488" s="75">
        <f t="shared" si="121"/>
        <v>240.17642020593186</v>
      </c>
      <c r="O488" s="15">
        <f t="shared" si="110"/>
        <v>273.03794955461308</v>
      </c>
      <c r="P488" s="47">
        <f t="shared" si="111"/>
        <v>240.17642020593186</v>
      </c>
      <c r="Q488" s="106">
        <f t="shared" si="112"/>
        <v>0.12035517188099987</v>
      </c>
      <c r="S488" s="6">
        <f t="shared" si="122"/>
        <v>0.18857515104686148</v>
      </c>
      <c r="T488" s="73">
        <f t="shared" si="122"/>
        <v>0.16587915633013095</v>
      </c>
      <c r="U488" s="110">
        <f t="shared" si="113"/>
        <v>0.12035517188099987</v>
      </c>
      <c r="Y488" s="115">
        <f t="shared" si="114"/>
        <v>3.5752508198487715E-2</v>
      </c>
      <c r="Z488" s="157">
        <f t="shared" si="115"/>
        <v>8.088110322138525E-3</v>
      </c>
      <c r="AA488" s="158"/>
      <c r="AE488" s="117">
        <f t="shared" si="117"/>
        <v>0.3409169666955606</v>
      </c>
      <c r="AF488" s="85">
        <f>IF(J488&gt;0,J488/630,Tabla13[[#This Row],[Cargabilidad Antes]]-0.02)</f>
        <v>0.30374439807186615</v>
      </c>
      <c r="AG488" s="119">
        <f t="shared" si="116"/>
        <v>3.7172568623694446E-2</v>
      </c>
      <c r="AJ488" s="15">
        <f t="shared" si="123"/>
        <v>26.991178469470817</v>
      </c>
      <c r="AK488" s="47">
        <f t="shared" si="123"/>
        <v>26.540724167279283</v>
      </c>
      <c r="AL488" s="15">
        <f t="shared" si="119"/>
        <v>0.45045430219153459</v>
      </c>
      <c r="AM488" s="84">
        <f t="shared" si="118"/>
        <v>1.6688945341939543E-2</v>
      </c>
    </row>
    <row r="489" spans="2:39" x14ac:dyDescent="0.25">
      <c r="B489" s="16" t="s">
        <v>506</v>
      </c>
      <c r="C489" s="8">
        <v>314.36</v>
      </c>
      <c r="D489" s="14">
        <v>198.97</v>
      </c>
      <c r="E489" s="8">
        <v>111.46</v>
      </c>
      <c r="F489" s="15">
        <f t="shared" si="109"/>
        <v>228.06225575487056</v>
      </c>
      <c r="G489" s="8">
        <v>0.87</v>
      </c>
      <c r="H489" s="8">
        <v>453.79</v>
      </c>
      <c r="I489" s="75">
        <f>'Datos y Cálculos'!R489</f>
        <v>51.459999999999994</v>
      </c>
      <c r="J489" s="47">
        <f>'Datos y Cálculos'!S489</f>
        <v>205.51689103331628</v>
      </c>
      <c r="K489" s="6">
        <f>'Datos y Cálculos'!T489</f>
        <v>0.96814426784874352</v>
      </c>
      <c r="L489" s="73">
        <f t="shared" si="120"/>
        <v>286.24305380884306</v>
      </c>
      <c r="M489" s="75">
        <f t="shared" si="121"/>
        <v>257.94615730673945</v>
      </c>
      <c r="O489" s="15">
        <f t="shared" si="110"/>
        <v>287.04493518405758</v>
      </c>
      <c r="P489" s="47">
        <f t="shared" si="111"/>
        <v>257.94615730673945</v>
      </c>
      <c r="Q489" s="106">
        <f t="shared" si="112"/>
        <v>0.10137359803495416</v>
      </c>
      <c r="S489" s="6">
        <f t="shared" si="122"/>
        <v>0.19824915217048691</v>
      </c>
      <c r="T489" s="73">
        <f t="shared" si="122"/>
        <v>0.1781519223075855</v>
      </c>
      <c r="U489" s="110">
        <f t="shared" si="113"/>
        <v>0.10137359803495416</v>
      </c>
      <c r="Y489" s="115">
        <f t="shared" si="114"/>
        <v>4.0312062240075615E-2</v>
      </c>
      <c r="Z489" s="157">
        <f t="shared" si="115"/>
        <v>7.7588863910219947E-3</v>
      </c>
      <c r="AA489" s="158"/>
      <c r="AE489" s="117">
        <f t="shared" si="117"/>
        <v>0.36200358056328663</v>
      </c>
      <c r="AF489" s="85">
        <f>IF(J489&gt;0,J489/630,Tabla13[[#This Row],[Cargabilidad Antes]]-0.02)</f>
        <v>0.32621728735447031</v>
      </c>
      <c r="AG489" s="119">
        <f t="shared" si="116"/>
        <v>3.5786293208816322E-2</v>
      </c>
      <c r="AJ489" s="15">
        <f t="shared" si="123"/>
        <v>27.20071567347275</v>
      </c>
      <c r="AK489" s="47">
        <f t="shared" si="123"/>
        <v>26.777142630056442</v>
      </c>
      <c r="AL489" s="15">
        <f t="shared" si="119"/>
        <v>0.42357304341630808</v>
      </c>
      <c r="AM489" s="84">
        <f t="shared" si="118"/>
        <v>1.5572128634446014E-2</v>
      </c>
    </row>
    <row r="490" spans="2:39" x14ac:dyDescent="0.25">
      <c r="B490" s="16" t="s">
        <v>507</v>
      </c>
      <c r="C490" s="8">
        <v>218.26</v>
      </c>
      <c r="D490" s="14">
        <v>188.21</v>
      </c>
      <c r="E490" s="8">
        <v>111.84</v>
      </c>
      <c r="F490" s="15">
        <f t="shared" si="109"/>
        <v>218.93192937531975</v>
      </c>
      <c r="G490" s="8">
        <v>0.85</v>
      </c>
      <c r="H490" s="8">
        <v>454.14</v>
      </c>
      <c r="I490" s="75">
        <f>'Datos y Cálculos'!R490</f>
        <v>51.84</v>
      </c>
      <c r="J490" s="47">
        <f>'Datos y Cálculos'!S490</f>
        <v>195.21882516806622</v>
      </c>
      <c r="K490" s="6">
        <f>'Datos y Cálculos'!T490</f>
        <v>0.96409759580290355</v>
      </c>
      <c r="L490" s="73">
        <f t="shared" si="120"/>
        <v>274.78349643270656</v>
      </c>
      <c r="M490" s="75">
        <f t="shared" si="121"/>
        <v>245.02095926449027</v>
      </c>
      <c r="O490" s="15">
        <f t="shared" si="110"/>
        <v>277.9107267626074</v>
      </c>
      <c r="P490" s="47">
        <f t="shared" si="111"/>
        <v>245.0209592644903</v>
      </c>
      <c r="Q490" s="106">
        <f t="shared" si="112"/>
        <v>0.11834652041413174</v>
      </c>
      <c r="S490" s="6">
        <f t="shared" si="122"/>
        <v>0.19194056123806069</v>
      </c>
      <c r="T490" s="73">
        <f t="shared" si="122"/>
        <v>0.16922506368920065</v>
      </c>
      <c r="U490" s="110">
        <f t="shared" si="113"/>
        <v>0.11834652041413163</v>
      </c>
      <c r="Y490" s="115">
        <f t="shared" si="114"/>
        <v>3.7148937196597356E-2</v>
      </c>
      <c r="Z490" s="157">
        <f t="shared" si="115"/>
        <v>8.2725906502007888E-3</v>
      </c>
      <c r="AA490" s="158"/>
      <c r="AE490" s="117">
        <f t="shared" si="117"/>
        <v>0.34751099900844407</v>
      </c>
      <c r="AF490" s="85">
        <f>IF(J490&gt;0,J490/630,Tabla13[[#This Row],[Cargabilidad Antes]]-0.02)</f>
        <v>0.30987115106042257</v>
      </c>
      <c r="AG490" s="119">
        <f t="shared" si="116"/>
        <v>3.7639847948021499E-2</v>
      </c>
      <c r="AJ490" s="15">
        <f t="shared" si="123"/>
        <v>27.062883868849376</v>
      </c>
      <c r="AK490" s="47">
        <f t="shared" si="123"/>
        <v>26.603506155953287</v>
      </c>
      <c r="AL490" s="15">
        <f t="shared" si="119"/>
        <v>0.45937771289608875</v>
      </c>
      <c r="AM490" s="84">
        <f t="shared" si="118"/>
        <v>1.6974455313864545E-2</v>
      </c>
    </row>
    <row r="491" spans="2:39" x14ac:dyDescent="0.25">
      <c r="B491" s="16" t="s">
        <v>508</v>
      </c>
      <c r="C491" s="8">
        <v>223.86</v>
      </c>
      <c r="D491" s="14">
        <v>195.95</v>
      </c>
      <c r="E491" s="8">
        <v>110.72</v>
      </c>
      <c r="F491" s="15">
        <f t="shared" si="109"/>
        <v>225.06736969183248</v>
      </c>
      <c r="G491" s="8">
        <v>0.86</v>
      </c>
      <c r="H491" s="8">
        <v>454.03</v>
      </c>
      <c r="I491" s="75">
        <f>'Datos y Cálculos'!R491</f>
        <v>50.72</v>
      </c>
      <c r="J491" s="47">
        <f>'Datos y Cálculos'!S491</f>
        <v>202.40780839681062</v>
      </c>
      <c r="K491" s="6">
        <f>'Datos y Cálculos'!T491</f>
        <v>0.96809506289327329</v>
      </c>
      <c r="L491" s="73">
        <f t="shared" si="120"/>
        <v>282.48414451604458</v>
      </c>
      <c r="M491" s="75">
        <f t="shared" si="121"/>
        <v>254.04391883474091</v>
      </c>
      <c r="O491" s="15">
        <f t="shared" si="110"/>
        <v>285.97519021159547</v>
      </c>
      <c r="P491" s="47">
        <f t="shared" si="111"/>
        <v>254.04391883474091</v>
      </c>
      <c r="Q491" s="106">
        <f t="shared" si="112"/>
        <v>0.11165748802624575</v>
      </c>
      <c r="S491" s="6">
        <f t="shared" si="122"/>
        <v>0.19751032696288218</v>
      </c>
      <c r="T491" s="73">
        <f t="shared" si="122"/>
        <v>0.17545681999496429</v>
      </c>
      <c r="U491" s="110">
        <f t="shared" si="113"/>
        <v>0.11165748802624564</v>
      </c>
      <c r="Y491" s="115">
        <f t="shared" si="114"/>
        <v>3.9260267616257088E-2</v>
      </c>
      <c r="Z491" s="157">
        <f t="shared" si="115"/>
        <v>8.2779324727960523E-3</v>
      </c>
      <c r="AA491" s="158"/>
      <c r="AE491" s="117">
        <f t="shared" si="117"/>
        <v>0.35724979316163885</v>
      </c>
      <c r="AF491" s="85">
        <f>IF(J491&gt;0,J491/630,Tabla13[[#This Row],[Cargabilidad Antes]]-0.02)</f>
        <v>0.32128223555049307</v>
      </c>
      <c r="AG491" s="119">
        <f t="shared" si="116"/>
        <v>3.5967557611145784E-2</v>
      </c>
      <c r="AJ491" s="15">
        <f t="shared" si="123"/>
        <v>27.184343200228586</v>
      </c>
      <c r="AK491" s="47">
        <f t="shared" si="123"/>
        <v>26.723779719468816</v>
      </c>
      <c r="AL491" s="15">
        <f t="shared" si="119"/>
        <v>0.46056348075977027</v>
      </c>
      <c r="AM491" s="84">
        <f t="shared" si="118"/>
        <v>1.694223315852994E-2</v>
      </c>
    </row>
    <row r="492" spans="2:39" x14ac:dyDescent="0.25">
      <c r="B492" s="16" t="s">
        <v>509</v>
      </c>
      <c r="C492" s="8">
        <v>328.32</v>
      </c>
      <c r="D492" s="14">
        <v>189.55</v>
      </c>
      <c r="E492" s="8">
        <v>109.86</v>
      </c>
      <c r="F492" s="15">
        <f t="shared" si="109"/>
        <v>219.08542192487388</v>
      </c>
      <c r="G492" s="8">
        <v>0.86</v>
      </c>
      <c r="H492" s="8">
        <v>454.71</v>
      </c>
      <c r="I492" s="75">
        <f>'Datos y Cálculos'!R492</f>
        <v>49.86</v>
      </c>
      <c r="J492" s="47">
        <f>'Datos y Cálculos'!S492</f>
        <v>195.9980155511785</v>
      </c>
      <c r="K492" s="6">
        <f>'Datos y Cálculos'!T492</f>
        <v>0.96710162838615676</v>
      </c>
      <c r="L492" s="73">
        <f t="shared" si="120"/>
        <v>274.97614635619277</v>
      </c>
      <c r="M492" s="75">
        <f t="shared" si="121"/>
        <v>245.99892834588124</v>
      </c>
      <c r="O492" s="15">
        <f t="shared" si="110"/>
        <v>276.63484207505957</v>
      </c>
      <c r="P492" s="47">
        <f t="shared" si="111"/>
        <v>245.99892834588124</v>
      </c>
      <c r="Q492" s="106">
        <f t="shared" si="112"/>
        <v>0.11074495714052479</v>
      </c>
      <c r="S492" s="6">
        <f t="shared" si="122"/>
        <v>0.19105936451040731</v>
      </c>
      <c r="T492" s="73">
        <f t="shared" si="122"/>
        <v>0.16990050337640636</v>
      </c>
      <c r="U492" s="110">
        <f t="shared" si="113"/>
        <v>0.11074495714052479</v>
      </c>
      <c r="Y492" s="115">
        <f t="shared" si="114"/>
        <v>3.7201045483931952E-2</v>
      </c>
      <c r="Z492" s="157">
        <f t="shared" si="115"/>
        <v>7.7834061793282784E-3</v>
      </c>
      <c r="AA492" s="158"/>
      <c r="AE492" s="117">
        <f t="shared" si="117"/>
        <v>0.34775463797599027</v>
      </c>
      <c r="AF492" s="85">
        <f>IF(J492&gt;0,J492/630,Tabla13[[#This Row],[Cargabilidad Antes]]-0.02)</f>
        <v>0.31110796119234679</v>
      </c>
      <c r="AG492" s="119">
        <f t="shared" si="116"/>
        <v>3.6646676783643473E-2</v>
      </c>
      <c r="AJ492" s="15">
        <f t="shared" si="123"/>
        <v>27.04398600026424</v>
      </c>
      <c r="AK492" s="47">
        <f t="shared" si="123"/>
        <v>26.616332071242574</v>
      </c>
      <c r="AL492" s="15">
        <f t="shared" si="119"/>
        <v>0.4276539290216661</v>
      </c>
      <c r="AM492" s="84">
        <f t="shared" si="118"/>
        <v>1.5813272829585334E-2</v>
      </c>
    </row>
    <row r="493" spans="2:39" x14ac:dyDescent="0.25">
      <c r="B493" s="16" t="s">
        <v>510</v>
      </c>
      <c r="C493" s="8">
        <v>234.66</v>
      </c>
      <c r="D493" s="14">
        <v>188.83</v>
      </c>
      <c r="E493" s="8">
        <v>110.94</v>
      </c>
      <c r="F493" s="15">
        <f t="shared" si="109"/>
        <v>219.00788227824131</v>
      </c>
      <c r="G493" s="8">
        <v>0.85</v>
      </c>
      <c r="H493" s="8">
        <v>454.11</v>
      </c>
      <c r="I493" s="75">
        <f>'Datos y Cálculos'!R493</f>
        <v>50.94</v>
      </c>
      <c r="J493" s="47">
        <f>'Datos y Cálculos'!S493</f>
        <v>195.58029680926452</v>
      </c>
      <c r="K493" s="6">
        <f>'Datos y Cálculos'!T493</f>
        <v>0.96548580343015022</v>
      </c>
      <c r="L493" s="73">
        <f t="shared" si="120"/>
        <v>274.87882562607064</v>
      </c>
      <c r="M493" s="75">
        <f t="shared" si="121"/>
        <v>245.47464567612127</v>
      </c>
      <c r="O493" s="15">
        <f t="shared" si="110"/>
        <v>278.82621823804874</v>
      </c>
      <c r="P493" s="47">
        <f t="shared" si="111"/>
        <v>245.47464567612127</v>
      </c>
      <c r="Q493" s="106">
        <f t="shared" si="112"/>
        <v>0.11961419113554617</v>
      </c>
      <c r="S493" s="6">
        <f t="shared" si="122"/>
        <v>0.1925728504254981</v>
      </c>
      <c r="T493" s="73">
        <f t="shared" si="122"/>
        <v>0.16953840468718562</v>
      </c>
      <c r="U493" s="110">
        <f t="shared" si="113"/>
        <v>0.11961419113554617</v>
      </c>
      <c r="Y493" s="115">
        <f t="shared" si="114"/>
        <v>3.7174717438563327E-2</v>
      </c>
      <c r="Z493" s="157">
        <f t="shared" si="115"/>
        <v>8.3613682102221011E-3</v>
      </c>
      <c r="AA493" s="158"/>
      <c r="AE493" s="117">
        <f t="shared" si="117"/>
        <v>0.3476315591718116</v>
      </c>
      <c r="AF493" s="85">
        <f>IF(J493&gt;0,J493/630,Tabla13[[#This Row],[Cargabilidad Antes]]-0.02)</f>
        <v>0.31044491557026116</v>
      </c>
      <c r="AG493" s="119">
        <f t="shared" si="116"/>
        <v>3.718664360155044E-2</v>
      </c>
      <c r="AJ493" s="15">
        <f t="shared" si="123"/>
        <v>27.076497328443697</v>
      </c>
      <c r="AK493" s="47">
        <f t="shared" si="123"/>
        <v>26.609449830924607</v>
      </c>
      <c r="AL493" s="15">
        <f t="shared" si="119"/>
        <v>0.46704749751908992</v>
      </c>
      <c r="AM493" s="84">
        <f t="shared" si="118"/>
        <v>1.7249184481053947E-2</v>
      </c>
    </row>
    <row r="494" spans="2:39" x14ac:dyDescent="0.25">
      <c r="B494" s="16" t="s">
        <v>511</v>
      </c>
      <c r="C494" s="8">
        <v>309.10000000000002</v>
      </c>
      <c r="D494" s="14">
        <v>195.92</v>
      </c>
      <c r="E494" s="8">
        <v>110.45</v>
      </c>
      <c r="F494" s="15">
        <f t="shared" si="109"/>
        <v>224.90853452014665</v>
      </c>
      <c r="G494" s="8">
        <v>0.87</v>
      </c>
      <c r="H494" s="8">
        <v>453.98</v>
      </c>
      <c r="I494" s="75">
        <f>'Datos y Cálculos'!R494</f>
        <v>50.45</v>
      </c>
      <c r="J494" s="47">
        <f>'Datos y Cálculos'!S494</f>
        <v>202.31126735799961</v>
      </c>
      <c r="K494" s="6">
        <f>'Datos y Cálculos'!T494</f>
        <v>0.96840874242219066</v>
      </c>
      <c r="L494" s="73">
        <f t="shared" si="120"/>
        <v>282.28478901793676</v>
      </c>
      <c r="M494" s="75">
        <f t="shared" si="121"/>
        <v>253.92274928094659</v>
      </c>
      <c r="O494" s="15">
        <f t="shared" si="110"/>
        <v>282.64483942936403</v>
      </c>
      <c r="P494" s="47">
        <f t="shared" si="111"/>
        <v>253.92274928094659</v>
      </c>
      <c r="Q494" s="106">
        <f t="shared" si="112"/>
        <v>0.10161901489659209</v>
      </c>
      <c r="S494" s="6">
        <f t="shared" si="122"/>
        <v>0.19521020200654268</v>
      </c>
      <c r="T494" s="73">
        <f t="shared" si="122"/>
        <v>0.17537313358087306</v>
      </c>
      <c r="U494" s="110">
        <f t="shared" si="113"/>
        <v>0.1016190148965922</v>
      </c>
      <c r="Y494" s="115">
        <f t="shared" si="114"/>
        <v>3.9204873438563326E-2</v>
      </c>
      <c r="Z494" s="157">
        <f t="shared" si="115"/>
        <v>7.5630750825595823E-3</v>
      </c>
      <c r="AA494" s="158"/>
      <c r="AE494" s="117">
        <f t="shared" si="117"/>
        <v>0.35699767384150261</v>
      </c>
      <c r="AF494" s="85">
        <f>IF(J494&gt;0,J494/630,Tabla13[[#This Row],[Cargabilidad Antes]]-0.02)</f>
        <v>0.32112899580634857</v>
      </c>
      <c r="AG494" s="119">
        <f t="shared" si="116"/>
        <v>3.5868678035154034E-2</v>
      </c>
      <c r="AJ494" s="15">
        <f t="shared" si="123"/>
        <v>27.133763495086832</v>
      </c>
      <c r="AK494" s="47">
        <f t="shared" si="123"/>
        <v>26.722135753269082</v>
      </c>
      <c r="AL494" s="15">
        <f t="shared" si="119"/>
        <v>0.41162774181774964</v>
      </c>
      <c r="AM494" s="84">
        <f t="shared" si="118"/>
        <v>1.5170315090727637E-2</v>
      </c>
    </row>
    <row r="495" spans="2:39" x14ac:dyDescent="0.25">
      <c r="B495" s="16" t="s">
        <v>512</v>
      </c>
      <c r="C495" s="8">
        <v>230.9</v>
      </c>
      <c r="D495" s="14">
        <v>184.27</v>
      </c>
      <c r="E495" s="8">
        <v>109.86</v>
      </c>
      <c r="F495" s="15">
        <f t="shared" si="109"/>
        <v>214.53356963421834</v>
      </c>
      <c r="G495" s="8">
        <v>0.85</v>
      </c>
      <c r="H495" s="8">
        <v>455.19</v>
      </c>
      <c r="I495" s="75">
        <f>'Datos y Cálculos'!R495</f>
        <v>49.86</v>
      </c>
      <c r="J495" s="47">
        <f>'Datos y Cálculos'!S495</f>
        <v>190.89644444043478</v>
      </c>
      <c r="K495" s="6">
        <f>'Datos y Cálculos'!T495</f>
        <v>0.96528775347357287</v>
      </c>
      <c r="L495" s="73">
        <f t="shared" si="120"/>
        <v>269.26307430114628</v>
      </c>
      <c r="M495" s="75">
        <f t="shared" si="121"/>
        <v>239.59589909788579</v>
      </c>
      <c r="O495" s="15">
        <f t="shared" si="110"/>
        <v>272.09292609609298</v>
      </c>
      <c r="P495" s="47">
        <f t="shared" si="111"/>
        <v>239.59589909788579</v>
      </c>
      <c r="Q495" s="106">
        <f t="shared" si="112"/>
        <v>0.11943356067526156</v>
      </c>
      <c r="S495" s="6">
        <f t="shared" si="122"/>
        <v>0.18792246543402286</v>
      </c>
      <c r="T495" s="73">
        <f t="shared" si="122"/>
        <v>0.16547821625636372</v>
      </c>
      <c r="U495" s="110">
        <f t="shared" si="113"/>
        <v>0.11943356067526167</v>
      </c>
      <c r="Y495" s="115">
        <f t="shared" si="114"/>
        <v>3.5671280765595476E-2</v>
      </c>
      <c r="Z495" s="157">
        <f t="shared" si="115"/>
        <v>8.011867610969373E-3</v>
      </c>
      <c r="AA495" s="158"/>
      <c r="AE495" s="117">
        <f t="shared" si="117"/>
        <v>0.3405294756098704</v>
      </c>
      <c r="AF495" s="85">
        <f>IF(J495&gt;0,J495/630,Tabla13[[#This Row],[Cargabilidad Antes]]-0.02)</f>
        <v>0.30301022927053139</v>
      </c>
      <c r="AG495" s="119">
        <f t="shared" si="116"/>
        <v>3.7519246339339007E-2</v>
      </c>
      <c r="AJ495" s="15">
        <f t="shared" si="123"/>
        <v>26.977418814944816</v>
      </c>
      <c r="AK495" s="47">
        <f t="shared" si="123"/>
        <v>26.533285119244773</v>
      </c>
      <c r="AL495" s="15">
        <f t="shared" si="119"/>
        <v>0.44413369570004235</v>
      </c>
      <c r="AM495" s="84">
        <f t="shared" si="118"/>
        <v>1.6463164943489872E-2</v>
      </c>
    </row>
    <row r="496" spans="2:39" x14ac:dyDescent="0.25">
      <c r="B496" s="16" t="s">
        <v>513</v>
      </c>
      <c r="C496" s="8">
        <v>266.36</v>
      </c>
      <c r="D496" s="14">
        <v>198.88</v>
      </c>
      <c r="E496" s="8">
        <v>110.33</v>
      </c>
      <c r="F496" s="15">
        <f t="shared" si="109"/>
        <v>227.43342608332662</v>
      </c>
      <c r="G496" s="8">
        <v>0.87</v>
      </c>
      <c r="H496" s="8">
        <v>455.69</v>
      </c>
      <c r="I496" s="75">
        <f>'Datos y Cálculos'!R496</f>
        <v>50.33</v>
      </c>
      <c r="J496" s="47">
        <f>'Datos y Cálculos'!S496</f>
        <v>205.149611990859</v>
      </c>
      <c r="K496" s="6">
        <f>'Datos y Cálculos'!T496</f>
        <v>0.96943883086097005</v>
      </c>
      <c r="L496" s="73">
        <f t="shared" si="120"/>
        <v>285.45380385201628</v>
      </c>
      <c r="M496" s="75">
        <f t="shared" si="121"/>
        <v>257.48518197189071</v>
      </c>
      <c r="O496" s="15">
        <f t="shared" si="110"/>
        <v>286.91509629293546</v>
      </c>
      <c r="P496" s="47">
        <f t="shared" si="111"/>
        <v>257.48518197189071</v>
      </c>
      <c r="Q496" s="106">
        <f t="shared" si="112"/>
        <v>0.10257359999976201</v>
      </c>
      <c r="S496" s="6">
        <f t="shared" si="122"/>
        <v>0.19815947823122299</v>
      </c>
      <c r="T496" s="73">
        <f t="shared" si="122"/>
        <v>0.17783354717497196</v>
      </c>
      <c r="U496" s="110">
        <f t="shared" si="113"/>
        <v>0.10257359999976201</v>
      </c>
      <c r="Y496" s="115">
        <f t="shared" si="114"/>
        <v>4.0090066073724007E-2</v>
      </c>
      <c r="Z496" s="157">
        <f t="shared" si="115"/>
        <v>7.8025634500520783E-3</v>
      </c>
      <c r="AA496" s="158"/>
      <c r="AE496" s="117">
        <f t="shared" si="117"/>
        <v>0.36100543822750258</v>
      </c>
      <c r="AF496" s="85">
        <f>IF(J496&gt;0,J496/630,Tabla13[[#This Row],[Cargabilidad Antes]]-0.02)</f>
        <v>0.32563430474739524</v>
      </c>
      <c r="AG496" s="119">
        <f t="shared" si="116"/>
        <v>3.5371133480107342E-2</v>
      </c>
      <c r="AJ496" s="15">
        <f t="shared" si="123"/>
        <v>27.198725226516679</v>
      </c>
      <c r="AK496" s="47">
        <f t="shared" si="123"/>
        <v>26.770796445916069</v>
      </c>
      <c r="AL496" s="15">
        <f t="shared" si="119"/>
        <v>0.42792878060060957</v>
      </c>
      <c r="AM496" s="84">
        <f t="shared" si="118"/>
        <v>1.5733413130090801E-2</v>
      </c>
    </row>
    <row r="497" spans="2:39" x14ac:dyDescent="0.25">
      <c r="B497" s="16" t="s">
        <v>514</v>
      </c>
      <c r="C497" s="8">
        <v>313.44</v>
      </c>
      <c r="D497" s="14">
        <v>190.3</v>
      </c>
      <c r="E497" s="8">
        <v>113.52</v>
      </c>
      <c r="F497" s="15">
        <f t="shared" si="109"/>
        <v>221.58718464748813</v>
      </c>
      <c r="G497" s="8">
        <v>0.85</v>
      </c>
      <c r="H497" s="8">
        <v>456.99</v>
      </c>
      <c r="I497" s="75">
        <f>'Datos y Cálculos'!R497</f>
        <v>53.519999999999996</v>
      </c>
      <c r="J497" s="47">
        <f>'Datos y Cálculos'!S497</f>
        <v>197.6827771961938</v>
      </c>
      <c r="K497" s="6">
        <f>'Datos y Cálculos'!T497</f>
        <v>0.96265341219449474</v>
      </c>
      <c r="L497" s="73">
        <f t="shared" si="120"/>
        <v>278.11613196782304</v>
      </c>
      <c r="M497" s="75">
        <f t="shared" si="121"/>
        <v>248.11348832255501</v>
      </c>
      <c r="O497" s="15">
        <f t="shared" si="110"/>
        <v>280.9968189943371</v>
      </c>
      <c r="P497" s="47">
        <f t="shared" si="111"/>
        <v>248.11348832255501</v>
      </c>
      <c r="Q497" s="106">
        <f t="shared" si="112"/>
        <v>0.11702385382677516</v>
      </c>
      <c r="S497" s="6">
        <f t="shared" si="122"/>
        <v>0.19407198769248682</v>
      </c>
      <c r="T497" s="73">
        <f t="shared" si="122"/>
        <v>0.17136093577288958</v>
      </c>
      <c r="U497" s="110">
        <f t="shared" si="113"/>
        <v>0.11702385382677494</v>
      </c>
      <c r="Y497" s="115">
        <f t="shared" si="114"/>
        <v>3.8055502767485823E-2</v>
      </c>
      <c r="Z497" s="157">
        <f t="shared" si="115"/>
        <v>8.3856489692627229E-3</v>
      </c>
      <c r="AA497" s="158"/>
      <c r="AE497" s="117">
        <f t="shared" si="117"/>
        <v>0.35172568991664782</v>
      </c>
      <c r="AF497" s="85">
        <f>IF(J497&gt;0,J497/630,Tabla13[[#This Row],[Cargabilidad Antes]]-0.02)</f>
        <v>0.31378218602570446</v>
      </c>
      <c r="AG497" s="119">
        <f t="shared" si="116"/>
        <v>3.7943503890943364E-2</v>
      </c>
      <c r="AJ497" s="15">
        <f t="shared" si="123"/>
        <v>27.108953319576287</v>
      </c>
      <c r="AK497" s="47">
        <f t="shared" si="123"/>
        <v>26.644238864518876</v>
      </c>
      <c r="AL497" s="15">
        <f t="shared" si="119"/>
        <v>0.46471445505741116</v>
      </c>
      <c r="AM497" s="84">
        <f t="shared" si="118"/>
        <v>1.7142471329640974E-2</v>
      </c>
    </row>
    <row r="498" spans="2:39" x14ac:dyDescent="0.25">
      <c r="B498" s="16" t="s">
        <v>515</v>
      </c>
      <c r="C498" s="8">
        <v>293.88</v>
      </c>
      <c r="D498" s="14">
        <v>196.24</v>
      </c>
      <c r="E498" s="8">
        <v>113.52</v>
      </c>
      <c r="F498" s="15">
        <f t="shared" si="109"/>
        <v>226.70890586829623</v>
      </c>
      <c r="G498" s="8">
        <v>0.86</v>
      </c>
      <c r="H498" s="8">
        <v>456.58</v>
      </c>
      <c r="I498" s="75">
        <f>'Datos y Cálculos'!R498</f>
        <v>53.519999999999996</v>
      </c>
      <c r="J498" s="47">
        <f>'Datos y Cálculos'!S498</f>
        <v>203.40729583768621</v>
      </c>
      <c r="K498" s="6">
        <f>'Datos y Cálculos'!T498</f>
        <v>0.96476382123773219</v>
      </c>
      <c r="L498" s="73">
        <f t="shared" si="120"/>
        <v>284.54445180597037</v>
      </c>
      <c r="M498" s="75">
        <f t="shared" si="121"/>
        <v>255.29838479787387</v>
      </c>
      <c r="O498" s="15">
        <f t="shared" si="110"/>
        <v>286.39842473653226</v>
      </c>
      <c r="P498" s="47">
        <f t="shared" si="111"/>
        <v>255.29838479787389</v>
      </c>
      <c r="Q498" s="106">
        <f t="shared" si="112"/>
        <v>0.10859012219521935</v>
      </c>
      <c r="S498" s="6">
        <f t="shared" si="122"/>
        <v>0.19780263619900992</v>
      </c>
      <c r="T498" s="73">
        <f t="shared" si="122"/>
        <v>0.17632322376362294</v>
      </c>
      <c r="U498" s="110">
        <f t="shared" si="113"/>
        <v>0.10859012219521924</v>
      </c>
      <c r="Y498" s="115">
        <f t="shared" si="114"/>
        <v>3.9835048166351611E-2</v>
      </c>
      <c r="Z498" s="157">
        <f t="shared" si="115"/>
        <v>8.181657991984885E-3</v>
      </c>
      <c r="AA498" s="158"/>
      <c r="AE498" s="117">
        <f t="shared" si="117"/>
        <v>0.35985540614015277</v>
      </c>
      <c r="AF498" s="85">
        <f>IF(J498&gt;0,J498/630,Tabla13[[#This Row],[Cargabilidad Antes]]-0.02)</f>
        <v>0.32286872355188284</v>
      </c>
      <c r="AG498" s="119">
        <f t="shared" si="116"/>
        <v>3.6986682588269926E-2</v>
      </c>
      <c r="AJ498" s="15">
        <f t="shared" si="123"/>
        <v>27.190813506719209</v>
      </c>
      <c r="AK498" s="47">
        <f t="shared" si="123"/>
        <v>26.740845760694533</v>
      </c>
      <c r="AL498" s="15">
        <f t="shared" si="119"/>
        <v>0.44996774602467582</v>
      </c>
      <c r="AM498" s="84">
        <f t="shared" si="118"/>
        <v>1.6548520915473319E-2</v>
      </c>
    </row>
    <row r="499" spans="2:39" x14ac:dyDescent="0.25">
      <c r="B499" s="16" t="s">
        <v>516</v>
      </c>
      <c r="C499" s="8">
        <v>278.52</v>
      </c>
      <c r="D499" s="14">
        <v>188.76</v>
      </c>
      <c r="E499" s="8">
        <v>111.84</v>
      </c>
      <c r="F499" s="15">
        <f t="shared" si="109"/>
        <v>219.40492975318489</v>
      </c>
      <c r="G499" s="8">
        <v>0.85</v>
      </c>
      <c r="H499" s="8">
        <v>457.31</v>
      </c>
      <c r="I499" s="75">
        <f>'Datos y Cálculos'!R499</f>
        <v>51.84</v>
      </c>
      <c r="J499" s="47">
        <f>'Datos y Cálculos'!S499</f>
        <v>195.74913333141478</v>
      </c>
      <c r="K499" s="6">
        <f>'Datos y Cálculos'!T499</f>
        <v>0.96429545708597453</v>
      </c>
      <c r="L499" s="73">
        <f t="shared" si="120"/>
        <v>275.37716359680923</v>
      </c>
      <c r="M499" s="75">
        <f t="shared" si="121"/>
        <v>245.686553962018</v>
      </c>
      <c r="O499" s="15">
        <f t="shared" si="110"/>
        <v>278.72285629727304</v>
      </c>
      <c r="P499" s="47">
        <f t="shared" si="111"/>
        <v>245.686553962018</v>
      </c>
      <c r="Q499" s="106">
        <f t="shared" si="112"/>
        <v>0.1185274246042457</v>
      </c>
      <c r="S499" s="6">
        <f t="shared" si="122"/>
        <v>0.19250146293659384</v>
      </c>
      <c r="T499" s="73">
        <f t="shared" si="122"/>
        <v>0.16968476030216972</v>
      </c>
      <c r="U499" s="110">
        <f t="shared" si="113"/>
        <v>0.1185274246042457</v>
      </c>
      <c r="Y499" s="115">
        <f t="shared" si="114"/>
        <v>3.7309630457466922E-2</v>
      </c>
      <c r="Z499" s="157">
        <f t="shared" si="115"/>
        <v>8.3202751369286804E-3</v>
      </c>
      <c r="AA499" s="158"/>
      <c r="AE499" s="117">
        <f t="shared" si="117"/>
        <v>0.34826179325902362</v>
      </c>
      <c r="AF499" s="85">
        <f>IF(J499&gt;0,J499/630,Tabla13[[#This Row],[Cargabilidad Antes]]-0.02)</f>
        <v>0.31071291004986473</v>
      </c>
      <c r="AG499" s="119">
        <f t="shared" si="116"/>
        <v>3.754888320915889E-2</v>
      </c>
      <c r="AJ499" s="15">
        <f t="shared" si="123"/>
        <v>27.074958082866196</v>
      </c>
      <c r="AK499" s="47">
        <f t="shared" si="123"/>
        <v>26.612229775580438</v>
      </c>
      <c r="AL499" s="15">
        <f t="shared" si="119"/>
        <v>0.46272830728575798</v>
      </c>
      <c r="AM499" s="84">
        <f t="shared" si="118"/>
        <v>1.7090637993585123E-2</v>
      </c>
    </row>
    <row r="500" spans="2:39" x14ac:dyDescent="0.25">
      <c r="B500" s="16" t="s">
        <v>517</v>
      </c>
      <c r="C500" s="8">
        <v>303.45999999999998</v>
      </c>
      <c r="D500" s="14">
        <v>189.62</v>
      </c>
      <c r="E500" s="8">
        <v>113.8</v>
      </c>
      <c r="F500" s="15">
        <f t="shared" si="109"/>
        <v>221.14742684462777</v>
      </c>
      <c r="G500" s="8">
        <v>0.85</v>
      </c>
      <c r="H500" s="8">
        <v>457.82</v>
      </c>
      <c r="I500" s="75">
        <f>'Datos y Cálculos'!R500</f>
        <v>53.8</v>
      </c>
      <c r="J500" s="47">
        <f>'Datos y Cálculos'!S500</f>
        <v>197.10450121699404</v>
      </c>
      <c r="K500" s="6">
        <f>'Datos y Cálculos'!T500</f>
        <v>0.96202775090988779</v>
      </c>
      <c r="L500" s="73">
        <f t="shared" si="120"/>
        <v>277.5641878681281</v>
      </c>
      <c r="M500" s="75">
        <f t="shared" si="121"/>
        <v>247.3876887741705</v>
      </c>
      <c r="O500" s="15">
        <f t="shared" si="110"/>
        <v>279.99273156965944</v>
      </c>
      <c r="P500" s="47">
        <f t="shared" si="111"/>
        <v>247.3876887741705</v>
      </c>
      <c r="Q500" s="106">
        <f t="shared" si="112"/>
        <v>0.1164496042904497</v>
      </c>
      <c r="S500" s="6">
        <f t="shared" si="122"/>
        <v>0.19337850922884575</v>
      </c>
      <c r="T500" s="73">
        <f t="shared" si="122"/>
        <v>0.17085965835086961</v>
      </c>
      <c r="U500" s="110">
        <f t="shared" si="113"/>
        <v>0.11644960429044959</v>
      </c>
      <c r="Y500" s="115">
        <f t="shared" si="114"/>
        <v>3.7904604166351608E-2</v>
      </c>
      <c r="Z500" s="157">
        <f t="shared" si="115"/>
        <v>8.313946535206793E-3</v>
      </c>
      <c r="AA500" s="158"/>
      <c r="AE500" s="117">
        <f t="shared" si="117"/>
        <v>0.35102766165813931</v>
      </c>
      <c r="AF500" s="85">
        <f>IF(J500&gt;0,J500/630,Tabla13[[#This Row],[Cargabilidad Antes]]-0.02)</f>
        <v>0.31286428764602231</v>
      </c>
      <c r="AG500" s="119">
        <f t="shared" si="116"/>
        <v>3.8163374012117002E-2</v>
      </c>
      <c r="AJ500" s="15">
        <f t="shared" si="123"/>
        <v>27.093908379589728</v>
      </c>
      <c r="AK500" s="47">
        <f t="shared" si="123"/>
        <v>26.634633241373553</v>
      </c>
      <c r="AL500" s="15">
        <f t="shared" si="119"/>
        <v>0.45927513821617438</v>
      </c>
      <c r="AM500" s="84">
        <f t="shared" si="118"/>
        <v>1.6951232423970009E-2</v>
      </c>
    </row>
    <row r="501" spans="2:39" x14ac:dyDescent="0.25">
      <c r="B501" s="16" t="s">
        <v>518</v>
      </c>
      <c r="C501" s="8">
        <v>224.92</v>
      </c>
      <c r="D501" s="14">
        <v>197.17</v>
      </c>
      <c r="E501" s="8">
        <v>112.33</v>
      </c>
      <c r="F501" s="15">
        <f t="shared" si="109"/>
        <v>226.92297768185571</v>
      </c>
      <c r="G501" s="8">
        <v>0.86</v>
      </c>
      <c r="H501" s="8">
        <v>457.55</v>
      </c>
      <c r="I501" s="75">
        <f>'Datos y Cálculos'!R501</f>
        <v>52.33</v>
      </c>
      <c r="J501" s="47">
        <f>'Datos y Cálculos'!S501</f>
        <v>203.99617104249774</v>
      </c>
      <c r="K501" s="6">
        <f>'Datos y Cálculos'!T501</f>
        <v>0.96653774917630353</v>
      </c>
      <c r="L501" s="73">
        <f t="shared" si="120"/>
        <v>284.81313532593663</v>
      </c>
      <c r="M501" s="75">
        <f t="shared" si="121"/>
        <v>256.03748753269349</v>
      </c>
      <c r="O501" s="15">
        <f t="shared" si="110"/>
        <v>287.75569407512262</v>
      </c>
      <c r="P501" s="47">
        <f t="shared" si="111"/>
        <v>256.03748753269349</v>
      </c>
      <c r="Q501" s="106">
        <f t="shared" si="112"/>
        <v>0.11022616474845026</v>
      </c>
      <c r="S501" s="6">
        <f t="shared" si="122"/>
        <v>0.19874004168038517</v>
      </c>
      <c r="T501" s="73">
        <f t="shared" si="122"/>
        <v>0.17683368910400918</v>
      </c>
      <c r="U501" s="110">
        <f t="shared" si="113"/>
        <v>0.11022616474845015</v>
      </c>
      <c r="Y501" s="115">
        <f t="shared" si="114"/>
        <v>3.9910312850661621E-2</v>
      </c>
      <c r="Z501" s="157">
        <f t="shared" si="115"/>
        <v>8.3134188246626259E-3</v>
      </c>
      <c r="AA501" s="158"/>
      <c r="AE501" s="117">
        <f t="shared" si="117"/>
        <v>0.36019520266961225</v>
      </c>
      <c r="AF501" s="85">
        <f>IF(J501&gt;0,J501/630,Tabla13[[#This Row],[Cargabilidad Antes]]-0.02)</f>
        <v>0.32380344609920275</v>
      </c>
      <c r="AG501" s="119">
        <f t="shared" si="116"/>
        <v>3.6391756570409495E-2</v>
      </c>
      <c r="AJ501" s="15">
        <f t="shared" si="123"/>
        <v>27.211627656855114</v>
      </c>
      <c r="AK501" s="47">
        <f t="shared" si="123"/>
        <v>26.750940037982215</v>
      </c>
      <c r="AL501" s="15">
        <f t="shared" si="119"/>
        <v>0.46068761887289966</v>
      </c>
      <c r="AM501" s="84">
        <f t="shared" si="118"/>
        <v>1.6929807532363617E-2</v>
      </c>
    </row>
    <row r="502" spans="2:39" x14ac:dyDescent="0.25">
      <c r="B502" s="16" t="s">
        <v>519</v>
      </c>
      <c r="C502" s="8">
        <v>325.98</v>
      </c>
      <c r="D502" s="14">
        <v>188.97</v>
      </c>
      <c r="E502" s="8">
        <v>112.09</v>
      </c>
      <c r="F502" s="15">
        <f t="shared" si="109"/>
        <v>219.7130606040524</v>
      </c>
      <c r="G502" s="8">
        <v>0.85</v>
      </c>
      <c r="H502" s="8">
        <v>456.84</v>
      </c>
      <c r="I502" s="75">
        <f>'Datos y Cálculos'!R502</f>
        <v>52.09</v>
      </c>
      <c r="J502" s="47">
        <f>'Datos y Cálculos'!S502</f>
        <v>196.01793030230678</v>
      </c>
      <c r="K502" s="6">
        <f>'Datos y Cálculos'!T502</f>
        <v>0.96404446118047882</v>
      </c>
      <c r="L502" s="73">
        <f t="shared" si="120"/>
        <v>275.76390148744832</v>
      </c>
      <c r="M502" s="75">
        <f t="shared" si="121"/>
        <v>246.02392353484811</v>
      </c>
      <c r="O502" s="15">
        <f t="shared" si="110"/>
        <v>279.03294211959997</v>
      </c>
      <c r="P502" s="47">
        <f t="shared" si="111"/>
        <v>246.02392353484814</v>
      </c>
      <c r="Q502" s="106">
        <f t="shared" si="112"/>
        <v>0.11829792688278151</v>
      </c>
      <c r="S502" s="6">
        <f t="shared" si="122"/>
        <v>0.19271562540330653</v>
      </c>
      <c r="T502" s="73">
        <f t="shared" si="122"/>
        <v>0.16991776644017667</v>
      </c>
      <c r="U502" s="110">
        <f t="shared" si="113"/>
        <v>0.11829792688278151</v>
      </c>
      <c r="Y502" s="115">
        <f t="shared" si="114"/>
        <v>3.7414498846880917E-2</v>
      </c>
      <c r="Z502" s="157">
        <f t="shared" si="115"/>
        <v>8.3285218537546887E-3</v>
      </c>
      <c r="AA502" s="158"/>
      <c r="AE502" s="117">
        <f t="shared" si="117"/>
        <v>0.34875088984770225</v>
      </c>
      <c r="AF502" s="85">
        <f>IF(J502&gt;0,J502/630,Tabla13[[#This Row],[Cargabilidad Antes]]-0.02)</f>
        <v>0.31113957190842345</v>
      </c>
      <c r="AG502" s="119">
        <f t="shared" si="116"/>
        <v>3.7611317939278799E-2</v>
      </c>
      <c r="AJ502" s="15">
        <f t="shared" si="123"/>
        <v>27.079577531728631</v>
      </c>
      <c r="AK502" s="47">
        <f t="shared" si="123"/>
        <v>26.616660548917757</v>
      </c>
      <c r="AL502" s="15">
        <f t="shared" si="119"/>
        <v>0.46291698281087434</v>
      </c>
      <c r="AM502" s="84">
        <f t="shared" si="118"/>
        <v>1.7094689984305855E-2</v>
      </c>
    </row>
    <row r="503" spans="2:39" x14ac:dyDescent="0.25">
      <c r="B503" s="16" t="s">
        <v>520</v>
      </c>
      <c r="C503" s="8">
        <v>313.76</v>
      </c>
      <c r="D503" s="14">
        <v>195.28</v>
      </c>
      <c r="E503" s="8">
        <v>108.67</v>
      </c>
      <c r="F503" s="15">
        <f t="shared" si="109"/>
        <v>223.48030629118082</v>
      </c>
      <c r="G503" s="8">
        <v>0.87</v>
      </c>
      <c r="H503" s="8">
        <v>455.87</v>
      </c>
      <c r="I503" s="75">
        <f>'Datos y Cálculos'!R503</f>
        <v>48.67</v>
      </c>
      <c r="J503" s="47">
        <f>'Datos y Cálculos'!S503</f>
        <v>201.25368891029055</v>
      </c>
      <c r="K503" s="6">
        <f>'Datos y Cálculos'!T503</f>
        <v>0.97031761781542625</v>
      </c>
      <c r="L503" s="73">
        <f t="shared" si="120"/>
        <v>280.49220651259407</v>
      </c>
      <c r="M503" s="75">
        <f t="shared" si="121"/>
        <v>252.59537275600317</v>
      </c>
      <c r="O503" s="15">
        <f t="shared" si="110"/>
        <v>281.7215406480513</v>
      </c>
      <c r="P503" s="47">
        <f t="shared" si="111"/>
        <v>252.5953727560032</v>
      </c>
      <c r="Q503" s="106">
        <f t="shared" si="112"/>
        <v>0.10338637161023767</v>
      </c>
      <c r="S503" s="6">
        <f t="shared" si="122"/>
        <v>0.19457252066066588</v>
      </c>
      <c r="T503" s="73">
        <f t="shared" si="122"/>
        <v>0.17445637373450162</v>
      </c>
      <c r="U503" s="110">
        <f t="shared" si="113"/>
        <v>0.10338637161023767</v>
      </c>
      <c r="Y503" s="115">
        <f t="shared" si="114"/>
        <v>3.8708531933837435E-2</v>
      </c>
      <c r="Z503" s="157">
        <f t="shared" si="115"/>
        <v>7.5901238293547427E-3</v>
      </c>
      <c r="AA503" s="158"/>
      <c r="AE503" s="117">
        <f t="shared" si="117"/>
        <v>0.35473064490663625</v>
      </c>
      <c r="AF503" s="85">
        <f>IF(J503&gt;0,J503/630,Tabla13[[#This Row],[Cargabilidad Antes]]-0.02)</f>
        <v>0.31945029985760404</v>
      </c>
      <c r="AG503" s="119">
        <f t="shared" si="116"/>
        <v>3.5280345049032213E-2</v>
      </c>
      <c r="AJ503" s="15">
        <f t="shared" si="123"/>
        <v>27.119845792337383</v>
      </c>
      <c r="AK503" s="47">
        <f t="shared" si="123"/>
        <v>26.704177947055133</v>
      </c>
      <c r="AL503" s="15">
        <f t="shared" si="119"/>
        <v>0.41566784528225043</v>
      </c>
      <c r="AM503" s="84">
        <f t="shared" si="118"/>
        <v>1.5327072597134617E-2</v>
      </c>
    </row>
    <row r="504" spans="2:39" x14ac:dyDescent="0.25">
      <c r="B504" s="16" t="s">
        <v>521</v>
      </c>
      <c r="C504" s="8">
        <v>299.72000000000003</v>
      </c>
      <c r="D504" s="14">
        <v>190.58</v>
      </c>
      <c r="E504" s="8">
        <v>112.61</v>
      </c>
      <c r="F504" s="15">
        <f t="shared" si="109"/>
        <v>221.36338563547497</v>
      </c>
      <c r="G504" s="8">
        <v>0.85</v>
      </c>
      <c r="H504" s="8">
        <v>455.97</v>
      </c>
      <c r="I504" s="75">
        <f>'Datos y Cálculos'!R504</f>
        <v>52.61</v>
      </c>
      <c r="J504" s="47">
        <f>'Datos y Cálculos'!S504</f>
        <v>197.70824084999595</v>
      </c>
      <c r="K504" s="6">
        <f>'Datos y Cálculos'!T504</f>
        <v>0.96394565639070029</v>
      </c>
      <c r="L504" s="73">
        <f t="shared" si="120"/>
        <v>277.83523975080089</v>
      </c>
      <c r="M504" s="75">
        <f t="shared" si="121"/>
        <v>248.14544799076637</v>
      </c>
      <c r="O504" s="15">
        <f t="shared" si="110"/>
        <v>281.41026675743962</v>
      </c>
      <c r="P504" s="47">
        <f t="shared" si="111"/>
        <v>248.14544799076637</v>
      </c>
      <c r="Q504" s="106">
        <f t="shared" si="112"/>
        <v>0.11820755209100353</v>
      </c>
      <c r="S504" s="6">
        <f t="shared" si="122"/>
        <v>0.19435753764810371</v>
      </c>
      <c r="T504" s="73">
        <f t="shared" si="122"/>
        <v>0.1713830088922863</v>
      </c>
      <c r="U504" s="110">
        <f t="shared" si="113"/>
        <v>0.11820755209100353</v>
      </c>
      <c r="Y504" s="115">
        <f t="shared" si="114"/>
        <v>3.7978670860113424E-2</v>
      </c>
      <c r="Z504" s="157">
        <f t="shared" si="115"/>
        <v>8.4480544965894588E-3</v>
      </c>
      <c r="AA504" s="158"/>
      <c r="AE504" s="117">
        <f t="shared" si="117"/>
        <v>0.35137045338964279</v>
      </c>
      <c r="AF504" s="85">
        <f>IF(J504&gt;0,J504/630,Tabla13[[#This Row],[Cargabilidad Antes]]-0.02)</f>
        <v>0.31382260452380306</v>
      </c>
      <c r="AG504" s="119">
        <f t="shared" si="116"/>
        <v>3.7547848865839728E-2</v>
      </c>
      <c r="AJ504" s="15">
        <f t="shared" si="123"/>
        <v>27.115163948624289</v>
      </c>
      <c r="AK504" s="47">
        <f t="shared" si="123"/>
        <v>26.644662482866938</v>
      </c>
      <c r="AL504" s="15">
        <f t="shared" si="119"/>
        <v>0.47050146575735141</v>
      </c>
      <c r="AM504" s="84">
        <f t="shared" si="118"/>
        <v>1.7351968317389499E-2</v>
      </c>
    </row>
    <row r="505" spans="2:39" x14ac:dyDescent="0.25">
      <c r="B505" s="16" t="s">
        <v>522</v>
      </c>
      <c r="C505" s="8">
        <v>300.38</v>
      </c>
      <c r="D505" s="14">
        <v>203.61</v>
      </c>
      <c r="E505" s="8">
        <v>113.25</v>
      </c>
      <c r="F505" s="15">
        <f t="shared" si="109"/>
        <v>232.98625410096622</v>
      </c>
      <c r="G505" s="8">
        <v>0.87</v>
      </c>
      <c r="H505" s="8">
        <v>456.44</v>
      </c>
      <c r="I505" s="75">
        <f>'Datos y Cálculos'!R505</f>
        <v>53.25</v>
      </c>
      <c r="J505" s="47">
        <f>'Datos y Cálculos'!S505</f>
        <v>210.45805900463876</v>
      </c>
      <c r="K505" s="6">
        <f>'Datos y Cálculos'!T505</f>
        <v>0.96746116999735421</v>
      </c>
      <c r="L505" s="73">
        <f t="shared" si="120"/>
        <v>292.42320983190308</v>
      </c>
      <c r="M505" s="75">
        <f t="shared" si="121"/>
        <v>264.14786308577027</v>
      </c>
      <c r="O505" s="15">
        <f t="shared" si="110"/>
        <v>293.738851348575</v>
      </c>
      <c r="P505" s="47">
        <f t="shared" si="111"/>
        <v>264.14786308577027</v>
      </c>
      <c r="Q505" s="106">
        <f t="shared" si="112"/>
        <v>0.10073910252917007</v>
      </c>
      <c r="S505" s="6">
        <f t="shared" si="122"/>
        <v>0.20287234192809389</v>
      </c>
      <c r="T505" s="73">
        <f t="shared" si="122"/>
        <v>0.18243516427426681</v>
      </c>
      <c r="U505" s="110">
        <f t="shared" si="113"/>
        <v>0.10073910252916995</v>
      </c>
      <c r="Y505" s="115">
        <f t="shared" si="114"/>
        <v>4.2071576155009456E-2</v>
      </c>
      <c r="Z505" s="157">
        <f t="shared" si="115"/>
        <v>8.0495478619208669E-3</v>
      </c>
      <c r="AA505" s="158"/>
      <c r="AE505" s="117">
        <f t="shared" si="117"/>
        <v>0.36981945095391466</v>
      </c>
      <c r="AF505" s="85">
        <f>IF(J505&gt;0,J505/630,Tabla13[[#This Row],[Cargabilidad Antes]]-0.02)</f>
        <v>0.33406041111847423</v>
      </c>
      <c r="AG505" s="119">
        <f t="shared" si="116"/>
        <v>3.5759039835440432E-2</v>
      </c>
      <c r="AJ505" s="15">
        <f t="shared" si="123"/>
        <v>27.304554294646909</v>
      </c>
      <c r="AK505" s="47">
        <f t="shared" si="123"/>
        <v>26.863624294144735</v>
      </c>
      <c r="AL505" s="15">
        <f t="shared" si="119"/>
        <v>0.44093000050217412</v>
      </c>
      <c r="AM505" s="84">
        <f t="shared" si="118"/>
        <v>1.6148588097943062E-2</v>
      </c>
    </row>
    <row r="506" spans="2:39" x14ac:dyDescent="0.25">
      <c r="B506" s="16" t="s">
        <v>523</v>
      </c>
      <c r="C506" s="8">
        <v>278.39999999999998</v>
      </c>
      <c r="D506" s="14">
        <v>189.89</v>
      </c>
      <c r="E506" s="8">
        <v>112.09</v>
      </c>
      <c r="F506" s="15">
        <f t="shared" si="109"/>
        <v>220.50483033258024</v>
      </c>
      <c r="G506" s="8">
        <v>0.85</v>
      </c>
      <c r="H506" s="8">
        <v>456.89</v>
      </c>
      <c r="I506" s="75">
        <f>'Datos y Cálculos'!R506</f>
        <v>52.09</v>
      </c>
      <c r="J506" s="47">
        <f>'Datos y Cálculos'!S506</f>
        <v>196.90500298367229</v>
      </c>
      <c r="K506" s="6">
        <f>'Datos y Cálculos'!T506</f>
        <v>0.96437366812739644</v>
      </c>
      <c r="L506" s="73">
        <f t="shared" si="120"/>
        <v>276.75765902201732</v>
      </c>
      <c r="M506" s="75">
        <f t="shared" si="121"/>
        <v>247.1372966900158</v>
      </c>
      <c r="O506" s="15">
        <f t="shared" si="110"/>
        <v>280.39141334122263</v>
      </c>
      <c r="P506" s="47">
        <f t="shared" si="111"/>
        <v>247.1372966900158</v>
      </c>
      <c r="Q506" s="106">
        <f t="shared" si="112"/>
        <v>0.11859891233808284</v>
      </c>
      <c r="S506" s="6">
        <f t="shared" si="122"/>
        <v>0.19365386097176207</v>
      </c>
      <c r="T506" s="73">
        <f t="shared" si="122"/>
        <v>0.17068672369044077</v>
      </c>
      <c r="U506" s="110">
        <f t="shared" si="113"/>
        <v>0.11859891233808284</v>
      </c>
      <c r="Y506" s="115">
        <f t="shared" si="114"/>
        <v>3.7684642499054823E-2</v>
      </c>
      <c r="Z506" s="157">
        <f t="shared" si="115"/>
        <v>8.4086542728135025E-3</v>
      </c>
      <c r="AA506" s="158"/>
      <c r="AE506" s="117">
        <f t="shared" si="117"/>
        <v>0.35000766719457183</v>
      </c>
      <c r="AF506" s="85">
        <f>IF(J506&gt;0,J506/630,Tabla13[[#This Row],[Cargabilidad Antes]]-0.02)</f>
        <v>0.31254762378360679</v>
      </c>
      <c r="AG506" s="119">
        <f t="shared" si="116"/>
        <v>3.7460043410965038E-2</v>
      </c>
      <c r="AJ506" s="15">
        <f t="shared" si="123"/>
        <v>27.099875659067532</v>
      </c>
      <c r="AK506" s="47">
        <f t="shared" si="123"/>
        <v>26.631325945920111</v>
      </c>
      <c r="AL506" s="15">
        <f t="shared" si="119"/>
        <v>0.46854971314742144</v>
      </c>
      <c r="AM506" s="84">
        <f t="shared" si="118"/>
        <v>1.7289736640937137E-2</v>
      </c>
    </row>
    <row r="507" spans="2:39" x14ac:dyDescent="0.25">
      <c r="B507" s="16" t="s">
        <v>524</v>
      </c>
      <c r="C507" s="8">
        <v>336.06</v>
      </c>
      <c r="D507" s="14">
        <v>193.26</v>
      </c>
      <c r="E507" s="8">
        <v>112.63</v>
      </c>
      <c r="F507" s="15">
        <f t="shared" si="109"/>
        <v>223.68492237967226</v>
      </c>
      <c r="G507" s="8">
        <v>0.86</v>
      </c>
      <c r="H507" s="8">
        <v>456.71</v>
      </c>
      <c r="I507" s="75">
        <f>'Datos y Cálculos'!R507</f>
        <v>52.629999999999995</v>
      </c>
      <c r="J507" s="47">
        <f>'Datos y Cálculos'!S507</f>
        <v>200.29813903279279</v>
      </c>
      <c r="K507" s="6">
        <f>'Datos y Cálculos'!T507</f>
        <v>0.96486168535175199</v>
      </c>
      <c r="L507" s="73">
        <f t="shared" si="120"/>
        <v>280.74902206427026</v>
      </c>
      <c r="M507" s="75">
        <f t="shared" si="121"/>
        <v>251.39605323644349</v>
      </c>
      <c r="O507" s="15">
        <f t="shared" si="110"/>
        <v>282.04932513545771</v>
      </c>
      <c r="P507" s="47">
        <f t="shared" si="111"/>
        <v>251.39605323644352</v>
      </c>
      <c r="Q507" s="106">
        <f t="shared" si="112"/>
        <v>0.10868053622993978</v>
      </c>
      <c r="S507" s="6">
        <f t="shared" si="122"/>
        <v>0.19479890680707634</v>
      </c>
      <c r="T507" s="73">
        <f t="shared" si="122"/>
        <v>0.1736280571582772</v>
      </c>
      <c r="U507" s="110">
        <f t="shared" si="113"/>
        <v>0.10868053622993989</v>
      </c>
      <c r="Y507" s="115">
        <f t="shared" si="114"/>
        <v>3.8779446587901702E-2</v>
      </c>
      <c r="Z507" s="157">
        <f t="shared" si="115"/>
        <v>7.9711002580675188E-3</v>
      </c>
      <c r="AA507" s="158"/>
      <c r="AE507" s="117">
        <f t="shared" si="117"/>
        <v>0.35505543234868614</v>
      </c>
      <c r="AF507" s="85">
        <f>IF(J507&gt;0,J507/630,Tabla13[[#This Row],[Cargabilidad Antes]]-0.02)</f>
        <v>0.31793355402030604</v>
      </c>
      <c r="AG507" s="119">
        <f t="shared" si="116"/>
        <v>3.7121878328380098E-2</v>
      </c>
      <c r="AJ507" s="15">
        <f t="shared" si="123"/>
        <v>27.124781565421131</v>
      </c>
      <c r="AK507" s="47">
        <f t="shared" si="123"/>
        <v>26.688033535867007</v>
      </c>
      <c r="AL507" s="15">
        <f t="shared" si="119"/>
        <v>0.43674802955412417</v>
      </c>
      <c r="AM507" s="84">
        <f t="shared" si="118"/>
        <v>1.6101439508397486E-2</v>
      </c>
    </row>
    <row r="508" spans="2:39" x14ac:dyDescent="0.25">
      <c r="B508" s="16" t="s">
        <v>525</v>
      </c>
      <c r="C508" s="8">
        <v>320.74</v>
      </c>
      <c r="D508" s="14">
        <v>196.59</v>
      </c>
      <c r="E508" s="8">
        <v>112.44</v>
      </c>
      <c r="F508" s="15">
        <f t="shared" si="109"/>
        <v>226.47379914683287</v>
      </c>
      <c r="G508" s="8">
        <v>0.86</v>
      </c>
      <c r="H508" s="8">
        <v>457.11</v>
      </c>
      <c r="I508" s="75">
        <f>'Datos y Cálculos'!R508</f>
        <v>52.44</v>
      </c>
      <c r="J508" s="47">
        <f>'Datos y Cálculos'!S508</f>
        <v>203.46395675893066</v>
      </c>
      <c r="K508" s="6">
        <f>'Datos y Cálculos'!T508</f>
        <v>0.96621535888503784</v>
      </c>
      <c r="L508" s="73">
        <f t="shared" si="120"/>
        <v>284.24936717787216</v>
      </c>
      <c r="M508" s="75">
        <f t="shared" si="121"/>
        <v>255.36950044598913</v>
      </c>
      <c r="O508" s="15">
        <f t="shared" si="110"/>
        <v>286.9092250252491</v>
      </c>
      <c r="P508" s="47">
        <f t="shared" si="111"/>
        <v>255.36950044598913</v>
      </c>
      <c r="Q508" s="106">
        <f t="shared" si="112"/>
        <v>0.10992928016338388</v>
      </c>
      <c r="S508" s="6">
        <f t="shared" si="122"/>
        <v>0.19815542320812968</v>
      </c>
      <c r="T508" s="73">
        <f t="shared" si="122"/>
        <v>0.17637234017438927</v>
      </c>
      <c r="U508" s="110">
        <f t="shared" si="113"/>
        <v>0.10992928016338399</v>
      </c>
      <c r="Y508" s="115">
        <f t="shared" si="114"/>
        <v>3.975246974858223E-2</v>
      </c>
      <c r="Z508" s="157">
        <f t="shared" si="115"/>
        <v>8.2595341689814528E-3</v>
      </c>
      <c r="AA508" s="158"/>
      <c r="AE508" s="117">
        <f t="shared" si="117"/>
        <v>0.3594822208679887</v>
      </c>
      <c r="AF508" s="85">
        <f>IF(J508&gt;0,J508/630,Tabla13[[#This Row],[Cargabilidad Antes]]-0.02)</f>
        <v>0.32295866152211217</v>
      </c>
      <c r="AG508" s="119">
        <f t="shared" si="116"/>
        <v>3.6523559345876533E-2</v>
      </c>
      <c r="AJ508" s="15">
        <f t="shared" si="123"/>
        <v>27.198635240507187</v>
      </c>
      <c r="AK508" s="47">
        <f t="shared" si="123"/>
        <v>26.741815752084243</v>
      </c>
      <c r="AL508" s="15">
        <f t="shared" si="119"/>
        <v>0.45681948842294418</v>
      </c>
      <c r="AM508" s="84">
        <f t="shared" si="118"/>
        <v>1.6795676855969499E-2</v>
      </c>
    </row>
    <row r="509" spans="2:39" x14ac:dyDescent="0.25">
      <c r="B509" s="16" t="s">
        <v>526</v>
      </c>
      <c r="C509" s="8">
        <v>228.02</v>
      </c>
      <c r="D509" s="14">
        <v>190.83</v>
      </c>
      <c r="E509" s="8">
        <v>114.13</v>
      </c>
      <c r="F509" s="15">
        <f t="shared" si="109"/>
        <v>222.35499949405232</v>
      </c>
      <c r="G509" s="8">
        <v>0.85</v>
      </c>
      <c r="H509" s="8">
        <v>456.67</v>
      </c>
      <c r="I509" s="75">
        <f>'Datos y Cálculos'!R509</f>
        <v>54.129999999999995</v>
      </c>
      <c r="J509" s="47">
        <f>'Datos y Cálculos'!S509</f>
        <v>198.35862925519524</v>
      </c>
      <c r="K509" s="6">
        <f>'Datos y Cálculos'!T509</f>
        <v>0.96204536559128273</v>
      </c>
      <c r="L509" s="73">
        <f t="shared" si="120"/>
        <v>279.07982350771789</v>
      </c>
      <c r="M509" s="75">
        <f t="shared" si="121"/>
        <v>248.96175651428729</v>
      </c>
      <c r="O509" s="15">
        <f t="shared" si="110"/>
        <v>281.77941654592405</v>
      </c>
      <c r="P509" s="47">
        <f t="shared" si="111"/>
        <v>248.96175651428729</v>
      </c>
      <c r="Q509" s="106">
        <f t="shared" si="112"/>
        <v>0.11646578175907385</v>
      </c>
      <c r="S509" s="6">
        <f t="shared" si="122"/>
        <v>0.19461249296561881</v>
      </c>
      <c r="T509" s="73">
        <f t="shared" si="122"/>
        <v>0.17194679683229577</v>
      </c>
      <c r="U509" s="110">
        <f t="shared" si="113"/>
        <v>0.11646578175907374</v>
      </c>
      <c r="Y509" s="115">
        <f t="shared" si="114"/>
        <v>3.8319689561436679E-2</v>
      </c>
      <c r="Z509" s="157">
        <f t="shared" si="115"/>
        <v>8.4060862686993424E-3</v>
      </c>
      <c r="AA509" s="158"/>
      <c r="AE509" s="117">
        <f t="shared" si="117"/>
        <v>0.35294444364135291</v>
      </c>
      <c r="AF509" s="85">
        <f>IF(J509&gt;0,J509/630,Tabla13[[#This Row],[Cargabilidad Antes]]-0.02)</f>
        <v>0.31485496707173849</v>
      </c>
      <c r="AG509" s="119">
        <f t="shared" si="116"/>
        <v>3.8089476569614422E-2</v>
      </c>
      <c r="AJ509" s="15">
        <f t="shared" si="123"/>
        <v>27.120716869363285</v>
      </c>
      <c r="AK509" s="47">
        <f t="shared" si="123"/>
        <v>26.655500967058742</v>
      </c>
      <c r="AL509" s="15">
        <f t="shared" si="119"/>
        <v>0.46521590230454279</v>
      </c>
      <c r="AM509" s="84">
        <f t="shared" si="118"/>
        <v>1.7153525275361403E-2</v>
      </c>
    </row>
    <row r="510" spans="2:39" x14ac:dyDescent="0.25">
      <c r="B510" s="16" t="s">
        <v>527</v>
      </c>
      <c r="C510" s="8">
        <v>312.12</v>
      </c>
      <c r="D510" s="14">
        <v>202.43</v>
      </c>
      <c r="E510" s="8">
        <v>114.14</v>
      </c>
      <c r="F510" s="15">
        <f t="shared" si="109"/>
        <v>232.3915757939603</v>
      </c>
      <c r="G510" s="8">
        <v>0.86</v>
      </c>
      <c r="H510" s="8">
        <v>456.83</v>
      </c>
      <c r="I510" s="75">
        <f>'Datos y Cálculos'!R510</f>
        <v>54.14</v>
      </c>
      <c r="J510" s="47">
        <f>'Datos y Cálculos'!S510</f>
        <v>209.54485080764931</v>
      </c>
      <c r="K510" s="6">
        <f>'Datos y Cálculos'!T510</f>
        <v>0.96604616729914139</v>
      </c>
      <c r="L510" s="73">
        <f t="shared" si="120"/>
        <v>291.67682356966151</v>
      </c>
      <c r="M510" s="75">
        <f t="shared" si="121"/>
        <v>263.00168700238328</v>
      </c>
      <c r="O510" s="15">
        <f t="shared" si="110"/>
        <v>295.43229269983811</v>
      </c>
      <c r="P510" s="47">
        <f t="shared" si="111"/>
        <v>263.00168700238328</v>
      </c>
      <c r="Q510" s="106">
        <f t="shared" si="112"/>
        <v>0.10977339478052461</v>
      </c>
      <c r="S510" s="6">
        <f t="shared" si="122"/>
        <v>0.20404192644601299</v>
      </c>
      <c r="T510" s="73">
        <f t="shared" si="122"/>
        <v>0.18164355150247602</v>
      </c>
      <c r="U510" s="110">
        <f t="shared" si="113"/>
        <v>0.10977339478052472</v>
      </c>
      <c r="Y510" s="115">
        <f t="shared" si="114"/>
        <v>4.1857081748582228E-2</v>
      </c>
      <c r="Z510" s="157">
        <f t="shared" si="115"/>
        <v>8.6852017870829197E-3</v>
      </c>
      <c r="AA510" s="158"/>
      <c r="AE510" s="117">
        <f t="shared" si="117"/>
        <v>0.36887551713327033</v>
      </c>
      <c r="AF510" s="85">
        <f>IF(J510&gt;0,J510/630,Tabla13[[#This Row],[Cargabilidad Antes]]-0.02)</f>
        <v>0.33261087429785607</v>
      </c>
      <c r="AG510" s="119">
        <f t="shared" si="116"/>
        <v>3.6264642835414251E-2</v>
      </c>
      <c r="AJ510" s="15">
        <f t="shared" si="123"/>
        <v>27.331202979964818</v>
      </c>
      <c r="AK510" s="47">
        <f t="shared" si="123"/>
        <v>26.847486307855224</v>
      </c>
      <c r="AL510" s="15">
        <f t="shared" si="119"/>
        <v>0.48371667210959401</v>
      </c>
      <c r="AM510" s="84">
        <f t="shared" si="118"/>
        <v>1.7698330822254138E-2</v>
      </c>
    </row>
    <row r="511" spans="2:39" x14ac:dyDescent="0.25">
      <c r="B511" s="16" t="s">
        <v>528</v>
      </c>
      <c r="C511" s="8">
        <v>235.84</v>
      </c>
      <c r="D511" s="14">
        <v>187.92</v>
      </c>
      <c r="E511" s="8">
        <v>112.36</v>
      </c>
      <c r="F511" s="15">
        <f t="shared" si="109"/>
        <v>218.94907170390104</v>
      </c>
      <c r="G511" s="8">
        <v>0.85</v>
      </c>
      <c r="H511" s="8">
        <v>457.88</v>
      </c>
      <c r="I511" s="75">
        <f>'Datos y Cálculos'!R511</f>
        <v>52.36</v>
      </c>
      <c r="J511" s="47">
        <f>'Datos y Cálculos'!S511</f>
        <v>195.07817920003251</v>
      </c>
      <c r="K511" s="6">
        <f>'Datos y Cálculos'!T511</f>
        <v>0.96330609999854189</v>
      </c>
      <c r="L511" s="73">
        <f t="shared" si="120"/>
        <v>274.80501192840421</v>
      </c>
      <c r="M511" s="75">
        <f t="shared" si="121"/>
        <v>244.84443320469745</v>
      </c>
      <c r="O511" s="15">
        <f t="shared" si="110"/>
        <v>277.48251300796539</v>
      </c>
      <c r="P511" s="47">
        <f t="shared" si="111"/>
        <v>244.84443320469745</v>
      </c>
      <c r="Q511" s="106">
        <f t="shared" si="112"/>
        <v>0.11762211409095547</v>
      </c>
      <c r="S511" s="6">
        <f t="shared" si="122"/>
        <v>0.19164481306974313</v>
      </c>
      <c r="T511" s="73">
        <f t="shared" si="122"/>
        <v>0.16910314500191398</v>
      </c>
      <c r="U511" s="110">
        <f t="shared" si="113"/>
        <v>0.11762211409095535</v>
      </c>
      <c r="Y511" s="115">
        <f t="shared" si="114"/>
        <v>3.7154754933837429E-2</v>
      </c>
      <c r="Z511" s="157">
        <f t="shared" si="115"/>
        <v>8.2264070353531681E-3</v>
      </c>
      <c r="AA511" s="158"/>
      <c r="AE511" s="117">
        <f t="shared" si="117"/>
        <v>0.34753820905381116</v>
      </c>
      <c r="AF511" s="85">
        <f>IF(J511&gt;0,J511/630,Tabla13[[#This Row],[Cargabilidad Antes]]-0.02)</f>
        <v>0.30964790349211507</v>
      </c>
      <c r="AG511" s="119">
        <f t="shared" si="116"/>
        <v>3.7890305561696092E-2</v>
      </c>
      <c r="AJ511" s="15">
        <f t="shared" si="123"/>
        <v>27.056531651314522</v>
      </c>
      <c r="AK511" s="47">
        <f t="shared" si="123"/>
        <v>26.601196486947906</v>
      </c>
      <c r="AL511" s="15">
        <f t="shared" si="119"/>
        <v>0.45533516436661614</v>
      </c>
      <c r="AM511" s="84">
        <f t="shared" si="118"/>
        <v>1.6829029316641653E-2</v>
      </c>
    </row>
    <row r="512" spans="2:39" x14ac:dyDescent="0.25">
      <c r="B512" s="16" t="s">
        <v>529</v>
      </c>
      <c r="C512" s="8">
        <v>365.6</v>
      </c>
      <c r="D512" s="14">
        <v>200.24</v>
      </c>
      <c r="E512" s="8">
        <v>114.88</v>
      </c>
      <c r="F512" s="15">
        <f t="shared" si="109"/>
        <v>230.85378922599475</v>
      </c>
      <c r="G512" s="8">
        <v>0.86</v>
      </c>
      <c r="H512" s="8">
        <v>458.08</v>
      </c>
      <c r="I512" s="75">
        <f>'Datos y Cálculos'!R512</f>
        <v>54.879999999999995</v>
      </c>
      <c r="J512" s="47">
        <f>'Datos y Cálculos'!S512</f>
        <v>207.62435309953406</v>
      </c>
      <c r="K512" s="6">
        <f>'Datos y Cálculos'!T512</f>
        <v>0.9644340705254647</v>
      </c>
      <c r="L512" s="73">
        <f t="shared" si="120"/>
        <v>289.74673337624608</v>
      </c>
      <c r="M512" s="75">
        <f t="shared" si="121"/>
        <v>260.59125250508242</v>
      </c>
      <c r="O512" s="15">
        <f t="shared" si="110"/>
        <v>292.23614232186719</v>
      </c>
      <c r="P512" s="47">
        <f t="shared" si="111"/>
        <v>260.59125250508237</v>
      </c>
      <c r="Q512" s="106">
        <f t="shared" si="112"/>
        <v>0.1082853392648857</v>
      </c>
      <c r="S512" s="6">
        <f t="shared" si="122"/>
        <v>0.20183448773180671</v>
      </c>
      <c r="T512" s="73">
        <f t="shared" si="122"/>
        <v>0.17997877175241361</v>
      </c>
      <c r="U512" s="110">
        <f t="shared" si="113"/>
        <v>0.1082853392648857</v>
      </c>
      <c r="Y512" s="115">
        <f t="shared" si="114"/>
        <v>4.1304959395085071E-2</v>
      </c>
      <c r="Z512" s="157">
        <f t="shared" si="115"/>
        <v>8.4611129132883076E-3</v>
      </c>
      <c r="AA512" s="158"/>
      <c r="AE512" s="117">
        <f t="shared" si="117"/>
        <v>0.36643458607300755</v>
      </c>
      <c r="AF512" s="85">
        <f>IF(J512&gt;0,J512/630,Tabla13[[#This Row],[Cargabilidad Antes]]-0.02)</f>
        <v>0.32956246523735566</v>
      </c>
      <c r="AG512" s="119">
        <f t="shared" si="116"/>
        <v>3.6872120835651889E-2</v>
      </c>
      <c r="AJ512" s="15">
        <f t="shared" si="123"/>
        <v>27.281035333311074</v>
      </c>
      <c r="AK512" s="47">
        <f t="shared" si="123"/>
        <v>26.813776732963877</v>
      </c>
      <c r="AL512" s="15">
        <f t="shared" si="119"/>
        <v>0.46725860034719702</v>
      </c>
      <c r="AM512" s="84">
        <f t="shared" si="118"/>
        <v>1.7127597784995285E-2</v>
      </c>
    </row>
    <row r="513" spans="2:39" x14ac:dyDescent="0.25">
      <c r="B513" s="16" t="s">
        <v>530</v>
      </c>
      <c r="C513" s="8">
        <v>231.98</v>
      </c>
      <c r="D513" s="14">
        <v>187.64</v>
      </c>
      <c r="E513" s="8">
        <v>112.37</v>
      </c>
      <c r="F513" s="15">
        <f t="shared" si="109"/>
        <v>218.7139375988645</v>
      </c>
      <c r="G513" s="8">
        <v>0.85</v>
      </c>
      <c r="H513" s="8">
        <v>457.39</v>
      </c>
      <c r="I513" s="75">
        <f>'Datos y Cálculos'!R513</f>
        <v>52.370000000000005</v>
      </c>
      <c r="J513" s="47">
        <f>'Datos y Cálculos'!S513</f>
        <v>194.81115599472221</v>
      </c>
      <c r="K513" s="6">
        <f>'Datos y Cálculos'!T513</f>
        <v>0.96318919233292521</v>
      </c>
      <c r="L513" s="73">
        <f t="shared" si="120"/>
        <v>274.5098929309292</v>
      </c>
      <c r="M513" s="75">
        <f t="shared" si="121"/>
        <v>244.50928990151098</v>
      </c>
      <c r="O513" s="15">
        <f t="shared" si="110"/>
        <v>277.06906524486288</v>
      </c>
      <c r="P513" s="47">
        <f t="shared" si="111"/>
        <v>244.50928990151098</v>
      </c>
      <c r="Q513" s="106">
        <f t="shared" si="112"/>
        <v>0.11751501494609962</v>
      </c>
      <c r="S513" s="6">
        <f t="shared" si="122"/>
        <v>0.19135926311412624</v>
      </c>
      <c r="T513" s="73">
        <f t="shared" si="122"/>
        <v>0.1688716764491951</v>
      </c>
      <c r="U513" s="110">
        <f t="shared" si="113"/>
        <v>0.11751501494609951</v>
      </c>
      <c r="Y513" s="115">
        <f t="shared" si="114"/>
        <v>3.7074995207939505E-2</v>
      </c>
      <c r="Z513" s="157">
        <f t="shared" si="115"/>
        <v>8.2017397514491889E-3</v>
      </c>
      <c r="AA513" s="158"/>
      <c r="AE513" s="117">
        <f t="shared" si="117"/>
        <v>0.34716498031565796</v>
      </c>
      <c r="AF513" s="85">
        <f>IF(J513&gt;0,J513/630,Tabla13[[#This Row],[Cargabilidad Antes]]-0.02)</f>
        <v>0.3092240571344797</v>
      </c>
      <c r="AG513" s="119">
        <f t="shared" si="116"/>
        <v>3.7940923181178254E-2</v>
      </c>
      <c r="AJ513" s="15">
        <f t="shared" si="123"/>
        <v>27.050407770183284</v>
      </c>
      <c r="AK513" s="47">
        <f t="shared" si="123"/>
        <v>26.596816048294368</v>
      </c>
      <c r="AL513" s="15">
        <f t="shared" si="119"/>
        <v>0.45359172188891606</v>
      </c>
      <c r="AM513" s="84">
        <f t="shared" si="118"/>
        <v>1.6768387587446809E-2</v>
      </c>
    </row>
    <row r="514" spans="2:39" x14ac:dyDescent="0.25">
      <c r="B514" s="16" t="s">
        <v>531</v>
      </c>
      <c r="C514" s="8">
        <v>227.04</v>
      </c>
      <c r="D514" s="14">
        <v>187.64</v>
      </c>
      <c r="E514" s="8">
        <v>113.12</v>
      </c>
      <c r="F514" s="15">
        <f t="shared" si="109"/>
        <v>219.10021451381556</v>
      </c>
      <c r="G514" s="8">
        <v>0.85</v>
      </c>
      <c r="H514" s="8">
        <v>458.05</v>
      </c>
      <c r="I514" s="75">
        <f>'Datos y Cálculos'!R514</f>
        <v>53.120000000000005</v>
      </c>
      <c r="J514" s="47">
        <f>'Datos y Cálculos'!S514</f>
        <v>195.01411230985309</v>
      </c>
      <c r="K514" s="6">
        <f>'Datos y Cálculos'!T514</f>
        <v>0.9621867760106686</v>
      </c>
      <c r="L514" s="73">
        <f t="shared" si="120"/>
        <v>274.99471267186124</v>
      </c>
      <c r="M514" s="75">
        <f t="shared" si="121"/>
        <v>244.76402225623826</v>
      </c>
      <c r="O514" s="15">
        <f t="shared" si="110"/>
        <v>277.06906524486288</v>
      </c>
      <c r="P514" s="47">
        <f t="shared" si="111"/>
        <v>244.76402225623829</v>
      </c>
      <c r="Q514" s="106">
        <f t="shared" si="112"/>
        <v>0.11659563278951635</v>
      </c>
      <c r="S514" s="6">
        <f t="shared" si="122"/>
        <v>0.19135926311412624</v>
      </c>
      <c r="T514" s="73">
        <f t="shared" si="122"/>
        <v>0.16904760874119915</v>
      </c>
      <c r="U514" s="110">
        <f t="shared" si="113"/>
        <v>0.11659563278951623</v>
      </c>
      <c r="Y514" s="115">
        <f t="shared" si="114"/>
        <v>3.7206069262759919E-2</v>
      </c>
      <c r="Z514" s="157">
        <f t="shared" si="115"/>
        <v>8.1703309227752954E-3</v>
      </c>
      <c r="AA514" s="158"/>
      <c r="AE514" s="117">
        <f t="shared" si="117"/>
        <v>0.34777811827589772</v>
      </c>
      <c r="AF514" s="85">
        <f>IF(J514&gt;0,J514/630,Tabla13[[#This Row],[Cargabilidad Antes]]-0.02)</f>
        <v>0.30954621001563981</v>
      </c>
      <c r="AG514" s="119">
        <f t="shared" si="116"/>
        <v>3.8231908260257907E-2</v>
      </c>
      <c r="AJ514" s="15">
        <f t="shared" si="123"/>
        <v>27.050407770183284</v>
      </c>
      <c r="AK514" s="47">
        <f t="shared" si="123"/>
        <v>26.60014494100033</v>
      </c>
      <c r="AL514" s="15">
        <f t="shared" si="119"/>
        <v>0.45026282918295379</v>
      </c>
      <c r="AM514" s="84">
        <f t="shared" si="118"/>
        <v>1.664532501721705E-2</v>
      </c>
    </row>
    <row r="515" spans="2:39" x14ac:dyDescent="0.25">
      <c r="B515" s="16" t="s">
        <v>532</v>
      </c>
      <c r="C515" s="8">
        <v>319.27999999999997</v>
      </c>
      <c r="D515" s="14">
        <v>203.92</v>
      </c>
      <c r="E515" s="8">
        <v>111.29</v>
      </c>
      <c r="F515" s="15">
        <f t="shared" si="109"/>
        <v>232.31192500601426</v>
      </c>
      <c r="G515" s="8">
        <v>0.87</v>
      </c>
      <c r="H515" s="8">
        <v>457.93</v>
      </c>
      <c r="I515" s="75">
        <f>'Datos y Cálculos'!R515</f>
        <v>51.290000000000006</v>
      </c>
      <c r="J515" s="47">
        <f>'Datos y Cálculos'!S515</f>
        <v>210.27132591012023</v>
      </c>
      <c r="K515" s="6">
        <f>'Datos y Cálculos'!T515</f>
        <v>0.96979461710896764</v>
      </c>
      <c r="L515" s="73">
        <f t="shared" si="120"/>
        <v>291.57685312648368</v>
      </c>
      <c r="M515" s="75">
        <f t="shared" si="121"/>
        <v>263.91349264579878</v>
      </c>
      <c r="O515" s="15">
        <f t="shared" si="110"/>
        <v>294.18607419577336</v>
      </c>
      <c r="P515" s="47">
        <f t="shared" si="111"/>
        <v>263.91349264579878</v>
      </c>
      <c r="Q515" s="106">
        <f t="shared" si="112"/>
        <v>0.10290283669181755</v>
      </c>
      <c r="S515" s="6">
        <f t="shared" si="122"/>
        <v>0.20318121883000298</v>
      </c>
      <c r="T515" s="73">
        <f t="shared" si="122"/>
        <v>0.18227329504989476</v>
      </c>
      <c r="U515" s="110">
        <f t="shared" si="113"/>
        <v>0.10290283669181743</v>
      </c>
      <c r="Y515" s="115">
        <f t="shared" si="114"/>
        <v>4.1828394149338373E-2</v>
      </c>
      <c r="Z515" s="157">
        <f t="shared" si="115"/>
        <v>8.1656002181818791E-3</v>
      </c>
      <c r="AA515" s="158"/>
      <c r="AE515" s="117">
        <f t="shared" si="117"/>
        <v>0.36874908731113376</v>
      </c>
      <c r="AF515" s="85">
        <f>IF(J515&gt;0,J515/630,Tabla13[[#This Row],[Cargabilidad Antes]]-0.02)</f>
        <v>0.3337640093811432</v>
      </c>
      <c r="AG515" s="119">
        <f t="shared" si="116"/>
        <v>3.498507792999056E-2</v>
      </c>
      <c r="AJ515" s="15">
        <f t="shared" si="123"/>
        <v>27.311577090029942</v>
      </c>
      <c r="AK515" s="47">
        <f t="shared" si="123"/>
        <v>26.860318685910901</v>
      </c>
      <c r="AL515" s="15">
        <f t="shared" si="119"/>
        <v>0.4512584041190415</v>
      </c>
      <c r="AM515" s="84">
        <f t="shared" si="118"/>
        <v>1.6522605144020486E-2</v>
      </c>
    </row>
    <row r="516" spans="2:39" x14ac:dyDescent="0.25">
      <c r="B516" s="16" t="s">
        <v>533</v>
      </c>
      <c r="C516" s="8">
        <v>325.08</v>
      </c>
      <c r="D516" s="14">
        <v>200.48</v>
      </c>
      <c r="E516" s="8">
        <v>110.86</v>
      </c>
      <c r="F516" s="15">
        <f t="shared" ref="F516:F578" si="124">SQRT((D516)^2+(E516)^2)</f>
        <v>229.08987319390613</v>
      </c>
      <c r="G516" s="8">
        <v>0.87</v>
      </c>
      <c r="H516" s="8">
        <v>457.86</v>
      </c>
      <c r="I516" s="75">
        <f>'Datos y Cálculos'!R516</f>
        <v>50.86</v>
      </c>
      <c r="J516" s="47">
        <f>'Datos y Cálculos'!S516</f>
        <v>206.83077623990098</v>
      </c>
      <c r="K516" s="6">
        <f>'Datos y Cálculos'!T516</f>
        <v>0.96929481987470378</v>
      </c>
      <c r="L516" s="73">
        <f t="shared" si="120"/>
        <v>287.53282599373682</v>
      </c>
      <c r="M516" s="75">
        <f t="shared" si="121"/>
        <v>259.59522682349149</v>
      </c>
      <c r="O516" s="15">
        <f t="shared" ref="O516:O578" si="125">(D516)/(SQRT(3)*0.46*G516)</f>
        <v>289.22334324621733</v>
      </c>
      <c r="P516" s="47">
        <f t="shared" ref="P516:P578" si="126">(D516)/(SQRT(3)*0.46*K516)</f>
        <v>259.59522682349154</v>
      </c>
      <c r="Q516" s="106">
        <f t="shared" si="112"/>
        <v>0.10244026671631135</v>
      </c>
      <c r="S516" s="6">
        <f t="shared" si="122"/>
        <v>0.19975368159591506</v>
      </c>
      <c r="T516" s="73">
        <f t="shared" si="122"/>
        <v>0.17929086117566437</v>
      </c>
      <c r="U516" s="110">
        <f t="shared" si="113"/>
        <v>0.10244026671631146</v>
      </c>
      <c r="Y516" s="115">
        <f t="shared" si="114"/>
        <v>4.0676162003780714E-2</v>
      </c>
      <c r="Z516" s="157">
        <f t="shared" si="115"/>
        <v>7.9068977898874571E-3</v>
      </c>
      <c r="AA516" s="158"/>
      <c r="AE516" s="117">
        <f t="shared" si="117"/>
        <v>0.36363471935540653</v>
      </c>
      <c r="AF516" s="85">
        <f>IF(J516&gt;0,J516/630,Tabla13[[#This Row],[Cargabilidad Antes]]-0.02)</f>
        <v>0.32830281942841427</v>
      </c>
      <c r="AG516" s="119">
        <f t="shared" si="116"/>
        <v>3.5331899926992261E-2</v>
      </c>
      <c r="AJ516" s="15">
        <f t="shared" si="123"/>
        <v>27.234245253165579</v>
      </c>
      <c r="AK516" s="47">
        <f t="shared" si="123"/>
        <v>26.799938081985577</v>
      </c>
      <c r="AL516" s="15">
        <f t="shared" si="119"/>
        <v>0.43430717118000217</v>
      </c>
      <c r="AM516" s="84">
        <f t="shared" si="118"/>
        <v>1.5947097749276495E-2</v>
      </c>
    </row>
    <row r="517" spans="2:39" x14ac:dyDescent="0.25">
      <c r="B517" s="16" t="s">
        <v>534</v>
      </c>
      <c r="C517" s="8">
        <v>369.14</v>
      </c>
      <c r="D517" s="14">
        <v>210.88</v>
      </c>
      <c r="E517" s="8">
        <v>110.14</v>
      </c>
      <c r="F517" s="15">
        <f t="shared" si="124"/>
        <v>237.91005443234215</v>
      </c>
      <c r="G517" s="8">
        <v>0.88</v>
      </c>
      <c r="H517" s="8">
        <v>457.84</v>
      </c>
      <c r="I517" s="75">
        <f>'Datos y Cálculos'!R517</f>
        <v>50.14</v>
      </c>
      <c r="J517" s="47">
        <f>'Datos y Cálculos'!S517</f>
        <v>216.75883834344563</v>
      </c>
      <c r="K517" s="6">
        <f>'Datos y Cálculos'!T517</f>
        <v>0.97287843767583371</v>
      </c>
      <c r="L517" s="73">
        <f t="shared" si="120"/>
        <v>298.60311732485059</v>
      </c>
      <c r="M517" s="75">
        <f t="shared" si="121"/>
        <v>272.05602971047591</v>
      </c>
      <c r="O517" s="15">
        <f t="shared" si="125"/>
        <v>300.76982402842953</v>
      </c>
      <c r="P517" s="47">
        <f t="shared" si="126"/>
        <v>272.05602971047591</v>
      </c>
      <c r="Q517" s="106">
        <f t="shared" ref="Q517:Q578" si="127">(1-P517/O517)</f>
        <v>9.5467670038732022E-2</v>
      </c>
      <c r="S517" s="6">
        <f t="shared" si="122"/>
        <v>0.2077283216088405</v>
      </c>
      <c r="T517" s="73">
        <f t="shared" si="122"/>
        <v>0.18789698274378813</v>
      </c>
      <c r="U517" s="110">
        <f t="shared" ref="U517:U578" si="128">(1-T517/S517)</f>
        <v>9.5467670038731911E-2</v>
      </c>
      <c r="Y517" s="115">
        <f t="shared" ref="Y517:Y578" si="129">($AC$3)*(((D517)^2+(E517)^2)/(460)^2)</f>
        <v>4.3868600264650288E-2</v>
      </c>
      <c r="Z517" s="157">
        <f t="shared" ref="Z517:Z578" si="130">(Y517)*(1-(((G517)^2/(K517)^2)))</f>
        <v>7.9762443524352099E-3</v>
      </c>
      <c r="AA517" s="158"/>
      <c r="AE517" s="117">
        <f t="shared" si="117"/>
        <v>0.37763500703546371</v>
      </c>
      <c r="AF517" s="85">
        <f>IF(J517&gt;0,J517/630,Tabla13[[#This Row],[Cargabilidad Antes]]-0.02)</f>
        <v>0.34406164816419943</v>
      </c>
      <c r="AG517" s="119">
        <f t="shared" ref="AG517:AG577" si="131">AE517-AF517</f>
        <v>3.3573358871264281E-2</v>
      </c>
      <c r="AJ517" s="15">
        <f t="shared" si="123"/>
        <v>27.416198906145631</v>
      </c>
      <c r="AK517" s="47">
        <f t="shared" si="123"/>
        <v>26.976882566822312</v>
      </c>
      <c r="AL517" s="15">
        <f t="shared" si="119"/>
        <v>0.43931633932331948</v>
      </c>
      <c r="AM517" s="84">
        <f t="shared" si="118"/>
        <v>1.6023969654846759E-2</v>
      </c>
    </row>
    <row r="518" spans="2:39" x14ac:dyDescent="0.25">
      <c r="B518" s="16" t="s">
        <v>535</v>
      </c>
      <c r="C518" s="8">
        <v>241.54</v>
      </c>
      <c r="D518" s="14">
        <v>197</v>
      </c>
      <c r="E518" s="8">
        <v>111.63</v>
      </c>
      <c r="F518" s="15">
        <f t="shared" si="124"/>
        <v>226.42936404097415</v>
      </c>
      <c r="G518" s="8">
        <v>0.86</v>
      </c>
      <c r="H518" s="8">
        <v>457.84</v>
      </c>
      <c r="I518" s="75">
        <f>'Datos y Cálculos'!R518</f>
        <v>51.629999999999995</v>
      </c>
      <c r="J518" s="47">
        <f>'Datos y Cálculos'!S518</f>
        <v>203.65327618282993</v>
      </c>
      <c r="K518" s="6">
        <f>'Datos y Cálculos'!T518</f>
        <v>0.96733037490220908</v>
      </c>
      <c r="L518" s="73">
        <f t="shared" si="120"/>
        <v>284.19359626411347</v>
      </c>
      <c r="M518" s="75">
        <f t="shared" si="121"/>
        <v>255.60711701196971</v>
      </c>
      <c r="O518" s="15">
        <f t="shared" si="125"/>
        <v>287.50759107774587</v>
      </c>
      <c r="P518" s="47">
        <f t="shared" si="126"/>
        <v>255.60711701196973</v>
      </c>
      <c r="Q518" s="106">
        <f t="shared" si="127"/>
        <v>0.11095524102927012</v>
      </c>
      <c r="S518" s="6">
        <f t="shared" si="122"/>
        <v>0.1985686879902413</v>
      </c>
      <c r="T518" s="73">
        <f t="shared" si="122"/>
        <v>0.17653645135341814</v>
      </c>
      <c r="U518" s="110">
        <f t="shared" si="128"/>
        <v>0.11095524102927012</v>
      </c>
      <c r="Y518" s="115">
        <f t="shared" si="129"/>
        <v>3.9736872077504724E-2</v>
      </c>
      <c r="Z518" s="157">
        <f t="shared" si="130"/>
        <v>8.3288252028349448E-3</v>
      </c>
      <c r="AA518" s="158"/>
      <c r="AE518" s="117">
        <f t="shared" ref="AE518:AE578" si="132">F518/630</f>
        <v>0.35941168895392722</v>
      </c>
      <c r="AF518" s="85">
        <f>IF(J518&gt;0,J518/630,Tabla13[[#This Row],[Cargabilidad Antes]]-0.02)</f>
        <v>0.32325916854417447</v>
      </c>
      <c r="AG518" s="119">
        <f t="shared" si="131"/>
        <v>3.6152520409752753E-2</v>
      </c>
      <c r="AJ518" s="15">
        <f t="shared" si="123"/>
        <v>27.207815569640182</v>
      </c>
      <c r="AK518" s="47">
        <f t="shared" si="123"/>
        <v>26.74505871440093</v>
      </c>
      <c r="AL518" s="15">
        <f t="shared" si="119"/>
        <v>0.46275685523925247</v>
      </c>
      <c r="AM518" s="84">
        <f t="shared" ref="AM518:AM578" si="133">(1-AK518/AJ518)</f>
        <v>1.7008232581362415E-2</v>
      </c>
    </row>
    <row r="519" spans="2:39" x14ac:dyDescent="0.25">
      <c r="B519" s="16" t="s">
        <v>536</v>
      </c>
      <c r="C519" s="8">
        <v>274.39999999999998</v>
      </c>
      <c r="D519" s="14">
        <v>212.27</v>
      </c>
      <c r="E519" s="8">
        <v>112.32</v>
      </c>
      <c r="F519" s="15">
        <f t="shared" si="124"/>
        <v>240.15481527548016</v>
      </c>
      <c r="G519" s="8">
        <v>0.88</v>
      </c>
      <c r="H519" s="8">
        <v>458.14</v>
      </c>
      <c r="I519" s="75">
        <f>'Datos y Cálculos'!R519</f>
        <v>52.319999999999993</v>
      </c>
      <c r="J519" s="47">
        <f>'Datos y Cálculos'!S519</f>
        <v>218.62281514059782</v>
      </c>
      <c r="K519" s="6">
        <f>'Datos y Cálculos'!T519</f>
        <v>0.97094166436146079</v>
      </c>
      <c r="L519" s="73">
        <f t="shared" si="120"/>
        <v>301.42053749235504</v>
      </c>
      <c r="M519" s="75">
        <f t="shared" si="121"/>
        <v>274.3955242878651</v>
      </c>
      <c r="O519" s="15">
        <f t="shared" si="125"/>
        <v>302.75232618794928</v>
      </c>
      <c r="P519" s="47">
        <f t="shared" si="126"/>
        <v>274.3955242878651</v>
      </c>
      <c r="Q519" s="106">
        <f t="shared" si="127"/>
        <v>9.3663365884363858E-2</v>
      </c>
      <c r="S519" s="6">
        <f t="shared" si="122"/>
        <v>0.20909754755267726</v>
      </c>
      <c r="T519" s="73">
        <f t="shared" si="122"/>
        <v>0.1895127674507277</v>
      </c>
      <c r="U519" s="110">
        <f t="shared" si="128"/>
        <v>9.3663365884363747E-2</v>
      </c>
      <c r="Y519" s="115">
        <f t="shared" si="129"/>
        <v>4.470033548771267E-2</v>
      </c>
      <c r="Z519" s="157">
        <f t="shared" si="130"/>
        <v>7.9814194856407013E-3</v>
      </c>
      <c r="AA519" s="158"/>
      <c r="AE519" s="117">
        <f t="shared" si="132"/>
        <v>0.38119811948488913</v>
      </c>
      <c r="AF519" s="85">
        <f>IF(J519&gt;0,J519/630,Tabla13[[#This Row],[Cargabilidad Antes]]-0.02)</f>
        <v>0.34702034149301242</v>
      </c>
      <c r="AG519" s="119">
        <f t="shared" si="131"/>
        <v>3.4177777991876712E-2</v>
      </c>
      <c r="AJ519" s="15">
        <f t="shared" si="123"/>
        <v>27.448156277035643</v>
      </c>
      <c r="AK519" s="47">
        <f t="shared" si="123"/>
        <v>27.011028412105031</v>
      </c>
      <c r="AL519" s="15">
        <f t="shared" ref="AL519:AL578" si="134">AJ519-AK519</f>
        <v>0.43712786493061273</v>
      </c>
      <c r="AM519" s="84">
        <f t="shared" si="133"/>
        <v>1.5925582050708931E-2</v>
      </c>
    </row>
    <row r="520" spans="2:39" x14ac:dyDescent="0.25">
      <c r="B520" s="16" t="s">
        <v>537</v>
      </c>
      <c r="C520" s="8">
        <v>230.96</v>
      </c>
      <c r="D520" s="14">
        <v>196.33</v>
      </c>
      <c r="E520" s="8">
        <v>110.61</v>
      </c>
      <c r="F520" s="15">
        <f t="shared" si="124"/>
        <v>225.34427217038379</v>
      </c>
      <c r="G520" s="8">
        <v>0.86</v>
      </c>
      <c r="H520" s="8">
        <v>458.39</v>
      </c>
      <c r="I520" s="75">
        <f>'Datos y Cálculos'!R520</f>
        <v>50.61</v>
      </c>
      <c r="J520" s="47">
        <f>'Datos y Cálculos'!S520</f>
        <v>202.74822070735914</v>
      </c>
      <c r="K520" s="6">
        <f>'Datos y Cálculos'!T520</f>
        <v>0.96834388639778501</v>
      </c>
      <c r="L520" s="73">
        <f t="shared" si="120"/>
        <v>282.83168738676386</v>
      </c>
      <c r="M520" s="75">
        <f t="shared" si="121"/>
        <v>254.47117348502491</v>
      </c>
      <c r="O520" s="15">
        <f t="shared" si="125"/>
        <v>286.52977338220234</v>
      </c>
      <c r="P520" s="47">
        <f t="shared" si="126"/>
        <v>254.47117348502491</v>
      </c>
      <c r="Q520" s="106">
        <f t="shared" si="127"/>
        <v>0.11188575455442962</v>
      </c>
      <c r="S520" s="6">
        <f t="shared" si="122"/>
        <v>0.19789335285849788</v>
      </c>
      <c r="T520" s="73">
        <f t="shared" si="122"/>
        <v>0.17575190575261884</v>
      </c>
      <c r="U520" s="110">
        <f t="shared" si="128"/>
        <v>0.11188575455442962</v>
      </c>
      <c r="Y520" s="115">
        <f t="shared" si="129"/>
        <v>3.9356931587901704E-2</v>
      </c>
      <c r="Z520" s="157">
        <f t="shared" si="130"/>
        <v>8.3142732942342867E-3</v>
      </c>
      <c r="AA520" s="158"/>
      <c r="AE520" s="117">
        <f t="shared" si="132"/>
        <v>0.35768932090537109</v>
      </c>
      <c r="AF520" s="85">
        <f>IF(J520&gt;0,J520/630,Tabla13[[#This Row],[Cargabilidad Antes]]-0.02)</f>
        <v>0.32182257255136371</v>
      </c>
      <c r="AG520" s="119">
        <f t="shared" si="131"/>
        <v>3.5866748354007383E-2</v>
      </c>
      <c r="AJ520" s="15">
        <f t="shared" si="123"/>
        <v>27.192823478484407</v>
      </c>
      <c r="AK520" s="47">
        <f t="shared" si="123"/>
        <v>26.729582749328141</v>
      </c>
      <c r="AL520" s="15">
        <f t="shared" si="134"/>
        <v>0.46324072915626502</v>
      </c>
      <c r="AM520" s="84">
        <f t="shared" si="133"/>
        <v>1.7035403827145523E-2</v>
      </c>
    </row>
    <row r="521" spans="2:39" x14ac:dyDescent="0.25">
      <c r="B521" s="16" t="s">
        <v>538</v>
      </c>
      <c r="C521" s="8">
        <v>377.8</v>
      </c>
      <c r="D521" s="14">
        <v>204.8</v>
      </c>
      <c r="E521" s="8">
        <v>112.11</v>
      </c>
      <c r="F521" s="15">
        <f t="shared" si="124"/>
        <v>233.47739098251034</v>
      </c>
      <c r="G521" s="8">
        <v>0.87</v>
      </c>
      <c r="H521" s="8">
        <v>457.71</v>
      </c>
      <c r="I521" s="75">
        <f>'Datos y Cálculos'!R521</f>
        <v>52.11</v>
      </c>
      <c r="J521" s="47">
        <f>'Datos y Cálculos'!S521</f>
        <v>211.32555950476035</v>
      </c>
      <c r="K521" s="6">
        <f>'Datos y Cálculos'!T521</f>
        <v>0.96912082229876528</v>
      </c>
      <c r="L521" s="73">
        <f t="shared" ref="L521:L578" si="135">(F521)/(SQRT(3)*0.46)</f>
        <v>293.03964029009535</v>
      </c>
      <c r="M521" s="75">
        <f t="shared" ref="M521:M578" si="136">(J521)/(SQRT(3)*0.46)</f>
        <v>265.23667101461234</v>
      </c>
      <c r="O521" s="15">
        <f t="shared" si="125"/>
        <v>295.45561002007838</v>
      </c>
      <c r="P521" s="47">
        <f t="shared" si="126"/>
        <v>265.23667101461234</v>
      </c>
      <c r="Q521" s="106">
        <f t="shared" si="127"/>
        <v>0.1022791173381763</v>
      </c>
      <c r="S521" s="6">
        <f t="shared" si="122"/>
        <v>0.20405803068058362</v>
      </c>
      <c r="T521" s="73">
        <f t="shared" si="122"/>
        <v>0.18318715541680705</v>
      </c>
      <c r="U521" s="110">
        <f t="shared" si="128"/>
        <v>0.10227911733817618</v>
      </c>
      <c r="Y521" s="115">
        <f t="shared" si="129"/>
        <v>4.2249137544423443E-2</v>
      </c>
      <c r="Z521" s="157">
        <f t="shared" si="130"/>
        <v>8.2004400109619621E-3</v>
      </c>
      <c r="AA521" s="158"/>
      <c r="AE521" s="117">
        <f t="shared" si="132"/>
        <v>0.37059903330557198</v>
      </c>
      <c r="AF521" s="85">
        <f>IF(J521&gt;0,J521/630,Tabla13[[#This Row],[Cargabilidad Antes]]-0.02)</f>
        <v>0.33543739603930212</v>
      </c>
      <c r="AG521" s="119">
        <f t="shared" si="131"/>
        <v>3.5161637266269863E-2</v>
      </c>
      <c r="AJ521" s="15">
        <f t="shared" si="123"/>
        <v>27.33157098003036</v>
      </c>
      <c r="AK521" s="47">
        <f t="shared" si="123"/>
        <v>26.879019541958165</v>
      </c>
      <c r="AL521" s="15">
        <f t="shared" si="134"/>
        <v>0.45255143807219511</v>
      </c>
      <c r="AM521" s="84">
        <f t="shared" si="133"/>
        <v>1.6557827517593049E-2</v>
      </c>
    </row>
    <row r="522" spans="2:39" x14ac:dyDescent="0.25">
      <c r="B522" s="16" t="s">
        <v>539</v>
      </c>
      <c r="C522" s="8">
        <v>289.10000000000002</v>
      </c>
      <c r="D522" s="14">
        <v>197.09</v>
      </c>
      <c r="E522" s="8">
        <v>114.28</v>
      </c>
      <c r="F522" s="15">
        <f t="shared" si="124"/>
        <v>227.82534209345545</v>
      </c>
      <c r="G522" s="8">
        <v>0.86</v>
      </c>
      <c r="H522" s="8">
        <v>461.9</v>
      </c>
      <c r="I522" s="75">
        <f>'Datos y Cálculos'!R522</f>
        <v>54.28</v>
      </c>
      <c r="J522" s="47">
        <f>'Datos y Cálculos'!S522</f>
        <v>204.42794941005499</v>
      </c>
      <c r="K522" s="6">
        <f>'Datos y Cálculos'!T522</f>
        <v>0.96410496005447843</v>
      </c>
      <c r="L522" s="73">
        <f t="shared" si="135"/>
        <v>285.94570127364148</v>
      </c>
      <c r="M522" s="75">
        <f t="shared" si="136"/>
        <v>256.57941656908361</v>
      </c>
      <c r="O522" s="15">
        <f t="shared" si="125"/>
        <v>287.63893972341594</v>
      </c>
      <c r="P522" s="47">
        <f t="shared" si="126"/>
        <v>256.57941656908361</v>
      </c>
      <c r="Q522" s="106">
        <f t="shared" si="127"/>
        <v>0.10798094021691973</v>
      </c>
      <c r="S522" s="6">
        <f t="shared" si="122"/>
        <v>0.19865940464972928</v>
      </c>
      <c r="T522" s="73">
        <f t="shared" si="122"/>
        <v>0.17720797535271798</v>
      </c>
      <c r="U522" s="110">
        <f t="shared" si="128"/>
        <v>0.10798094021691984</v>
      </c>
      <c r="Y522" s="115">
        <f t="shared" si="129"/>
        <v>4.0228352485822308E-2</v>
      </c>
      <c r="Z522" s="157">
        <f t="shared" si="130"/>
        <v>8.2187327482180737E-3</v>
      </c>
      <c r="AA522" s="158"/>
      <c r="AE522" s="117">
        <f t="shared" si="132"/>
        <v>0.36162752713246898</v>
      </c>
      <c r="AF522" s="85">
        <f>IF(J522&gt;0,J522/630,Tabla13[[#This Row],[Cargabilidad Antes]]-0.02)</f>
        <v>0.32448880858738888</v>
      </c>
      <c r="AG522" s="119">
        <f t="shared" si="131"/>
        <v>3.7138718545080107E-2</v>
      </c>
      <c r="AJ522" s="15">
        <f t="shared" si="123"/>
        <v>27.209833323857129</v>
      </c>
      <c r="AK522" s="47">
        <f t="shared" si="123"/>
        <v>26.758359962791967</v>
      </c>
      <c r="AL522" s="15">
        <f t="shared" si="134"/>
        <v>0.45147336106516178</v>
      </c>
      <c r="AM522" s="84">
        <f t="shared" si="133"/>
        <v>1.6592286902004538E-2</v>
      </c>
    </row>
    <row r="523" spans="2:39" x14ac:dyDescent="0.25">
      <c r="B523" s="16" t="s">
        <v>540</v>
      </c>
      <c r="C523" s="8">
        <v>229.36</v>
      </c>
      <c r="D523" s="14">
        <v>202.22</v>
      </c>
      <c r="E523" s="8">
        <v>112.02</v>
      </c>
      <c r="F523" s="15">
        <f t="shared" si="124"/>
        <v>231.17397950461466</v>
      </c>
      <c r="G523" s="8">
        <v>0.87</v>
      </c>
      <c r="H523" s="8">
        <v>457.89</v>
      </c>
      <c r="I523" s="75">
        <f>'Datos y Cálculos'!R523</f>
        <v>52.019999999999996</v>
      </c>
      <c r="J523" s="47">
        <f>'Datos y Cálculos'!S523</f>
        <v>208.80375667118633</v>
      </c>
      <c r="K523" s="6">
        <f>'Datos y Cálculos'!T523</f>
        <v>0.96846916561202434</v>
      </c>
      <c r="L523" s="73">
        <f t="shared" si="135"/>
        <v>290.14860716657893</v>
      </c>
      <c r="M523" s="75">
        <f t="shared" si="136"/>
        <v>262.07153287372728</v>
      </c>
      <c r="O523" s="15">
        <f t="shared" si="125"/>
        <v>291.73356180791137</v>
      </c>
      <c r="P523" s="47">
        <f t="shared" si="126"/>
        <v>262.07153287372728</v>
      </c>
      <c r="Q523" s="106">
        <f t="shared" si="127"/>
        <v>0.1016750652559979</v>
      </c>
      <c r="S523" s="6">
        <f t="shared" si="122"/>
        <v>0.20148737775501768</v>
      </c>
      <c r="T523" s="73">
        <f t="shared" si="122"/>
        <v>0.18100113547351634</v>
      </c>
      <c r="U523" s="110">
        <f t="shared" si="128"/>
        <v>0.10167506525599801</v>
      </c>
      <c r="Y523" s="115">
        <f t="shared" si="129"/>
        <v>4.1419617406427224E-2</v>
      </c>
      <c r="Z523" s="157">
        <f t="shared" si="130"/>
        <v>7.9944961019138804E-3</v>
      </c>
      <c r="AA523" s="158"/>
      <c r="AE523" s="117">
        <f t="shared" si="132"/>
        <v>0.36694282461049949</v>
      </c>
      <c r="AF523" s="85">
        <f>IF(J523&gt;0,J523/630,Tabla13[[#This Row],[Cargabilidad Antes]]-0.02)</f>
        <v>0.33143453439870846</v>
      </c>
      <c r="AG523" s="119">
        <f t="shared" si="131"/>
        <v>3.5508290211791027E-2</v>
      </c>
      <c r="AJ523" s="15">
        <f t="shared" si="123"/>
        <v>27.27319634308575</v>
      </c>
      <c r="AK523" s="47">
        <f t="shared" si="123"/>
        <v>26.834441462147037</v>
      </c>
      <c r="AL523" s="15">
        <f t="shared" si="134"/>
        <v>0.4387548809387134</v>
      </c>
      <c r="AM523" s="84">
        <f t="shared" si="133"/>
        <v>1.6087402276555918E-2</v>
      </c>
    </row>
    <row r="524" spans="2:39" x14ac:dyDescent="0.25">
      <c r="B524" s="16" t="s">
        <v>541</v>
      </c>
      <c r="C524" s="8">
        <v>226.54</v>
      </c>
      <c r="D524" s="14">
        <v>197.62</v>
      </c>
      <c r="E524" s="8">
        <v>113.01</v>
      </c>
      <c r="F524" s="15">
        <f t="shared" si="124"/>
        <v>227.65088293261681</v>
      </c>
      <c r="G524" s="8">
        <v>0.86</v>
      </c>
      <c r="H524" s="8">
        <v>458.03</v>
      </c>
      <c r="I524" s="75">
        <f>'Datos y Cálculos'!R524</f>
        <v>53.010000000000005</v>
      </c>
      <c r="J524" s="47">
        <f>'Datos y Cálculos'!S524</f>
        <v>204.60626701056839</v>
      </c>
      <c r="K524" s="6">
        <f>'Datos y Cálculos'!T524</f>
        <v>0.96585506830928336</v>
      </c>
      <c r="L524" s="73">
        <f t="shared" si="135"/>
        <v>285.72673596174417</v>
      </c>
      <c r="M524" s="75">
        <f t="shared" si="136"/>
        <v>256.80322464442634</v>
      </c>
      <c r="O524" s="15">
        <f t="shared" si="125"/>
        <v>288.41243730347281</v>
      </c>
      <c r="P524" s="47">
        <f t="shared" si="126"/>
        <v>256.80322464442634</v>
      </c>
      <c r="Q524" s="106">
        <f t="shared" si="127"/>
        <v>0.10959725923950603</v>
      </c>
      <c r="S524" s="6">
        <f t="shared" si="122"/>
        <v>0.19919362497782483</v>
      </c>
      <c r="T524" s="73">
        <f t="shared" si="122"/>
        <v>0.17736254962227321</v>
      </c>
      <c r="U524" s="110">
        <f t="shared" si="128"/>
        <v>0.10959725923950603</v>
      </c>
      <c r="Y524" s="115">
        <f t="shared" si="129"/>
        <v>4.01667656805293E-2</v>
      </c>
      <c r="Z524" s="157">
        <f t="shared" si="130"/>
        <v>8.3218693770407987E-3</v>
      </c>
      <c r="AA524" s="158"/>
      <c r="AE524" s="117">
        <f t="shared" si="132"/>
        <v>0.36135060782955047</v>
      </c>
      <c r="AF524" s="85">
        <f>IF(J524&gt;0,J524/630,Tabla13[[#This Row],[Cargabilidad Antes]]-0.02)</f>
        <v>0.3247718523977276</v>
      </c>
      <c r="AG524" s="119">
        <f t="shared" si="131"/>
        <v>3.6578755431822874E-2</v>
      </c>
      <c r="AJ524" s="15">
        <f t="shared" si="123"/>
        <v>27.221734348059016</v>
      </c>
      <c r="AK524" s="47">
        <f t="shared" si="123"/>
        <v>26.761428851169221</v>
      </c>
      <c r="AL524" s="15">
        <f t="shared" si="134"/>
        <v>0.46030549688979505</v>
      </c>
      <c r="AM524" s="84">
        <f t="shared" si="133"/>
        <v>1.6909484568628064E-2</v>
      </c>
    </row>
    <row r="525" spans="2:39" x14ac:dyDescent="0.25">
      <c r="B525" s="16" t="s">
        <v>542</v>
      </c>
      <c r="C525" s="8">
        <v>320.77999999999997</v>
      </c>
      <c r="D525" s="14">
        <v>194.87</v>
      </c>
      <c r="E525" s="8">
        <v>114.28</v>
      </c>
      <c r="F525" s="15">
        <f t="shared" si="124"/>
        <v>225.90758132475327</v>
      </c>
      <c r="G525" s="8">
        <v>0.85</v>
      </c>
      <c r="H525" s="8">
        <v>458.79</v>
      </c>
      <c r="I525" s="75">
        <f>'Datos y Cálculos'!R525</f>
        <v>54.28</v>
      </c>
      <c r="J525" s="47">
        <f>'Datos y Cálculos'!S525</f>
        <v>202.28849522402408</v>
      </c>
      <c r="K525" s="6">
        <f>'Datos y Cálculos'!T525</f>
        <v>0.96332715206661423</v>
      </c>
      <c r="L525" s="73">
        <f t="shared" si="135"/>
        <v>283.53870193439911</v>
      </c>
      <c r="M525" s="75">
        <f t="shared" si="136"/>
        <v>253.8941677642492</v>
      </c>
      <c r="O525" s="15">
        <f t="shared" si="125"/>
        <v>287.74487712783218</v>
      </c>
      <c r="P525" s="47">
        <f t="shared" si="126"/>
        <v>253.8941677642492</v>
      </c>
      <c r="Q525" s="106">
        <f t="shared" si="127"/>
        <v>0.11764139713439492</v>
      </c>
      <c r="S525" s="6">
        <f t="shared" si="122"/>
        <v>0.19873257089666266</v>
      </c>
      <c r="T525" s="73">
        <f t="shared" si="122"/>
        <v>0.17535339360026908</v>
      </c>
      <c r="U525" s="110">
        <f t="shared" si="128"/>
        <v>0.11764139713439492</v>
      </c>
      <c r="Y525" s="115">
        <f t="shared" si="129"/>
        <v>3.9553944183364845E-2</v>
      </c>
      <c r="Z525" s="157">
        <f t="shared" si="130"/>
        <v>8.7589557677493646E-3</v>
      </c>
      <c r="AA525" s="158"/>
      <c r="AE525" s="117">
        <f t="shared" si="132"/>
        <v>0.3585834624202433</v>
      </c>
      <c r="AF525" s="85">
        <f>IF(J525&gt;0,J525/630,Tabla13[[#This Row],[Cargabilidad Antes]]-0.02)</f>
        <v>0.32109284956194295</v>
      </c>
      <c r="AG525" s="119">
        <f t="shared" si="131"/>
        <v>3.7490612858300354E-2</v>
      </c>
      <c r="AJ525" s="15">
        <f t="shared" si="123"/>
        <v>27.211461386573482</v>
      </c>
      <c r="AK525" s="47">
        <f t="shared" si="123"/>
        <v>26.72174808826658</v>
      </c>
      <c r="AL525" s="15">
        <f t="shared" si="134"/>
        <v>0.4897132983069028</v>
      </c>
      <c r="AM525" s="84">
        <f t="shared" si="133"/>
        <v>1.7996582078040668E-2</v>
      </c>
    </row>
    <row r="526" spans="2:39" x14ac:dyDescent="0.25">
      <c r="B526" s="16" t="s">
        <v>543</v>
      </c>
      <c r="C526" s="8">
        <v>325.16000000000003</v>
      </c>
      <c r="D526" s="14">
        <v>201.38</v>
      </c>
      <c r="E526" s="8">
        <v>115.15</v>
      </c>
      <c r="F526" s="15">
        <f t="shared" si="124"/>
        <v>231.97721202738859</v>
      </c>
      <c r="G526" s="8">
        <v>0.86</v>
      </c>
      <c r="H526" s="8">
        <v>458.8</v>
      </c>
      <c r="I526" s="75">
        <f>'Datos y Cálculos'!R526</f>
        <v>55.150000000000006</v>
      </c>
      <c r="J526" s="47">
        <f>'Datos y Cálculos'!S526</f>
        <v>208.79517930258831</v>
      </c>
      <c r="K526" s="6">
        <f>'Datos y Cálculos'!T526</f>
        <v>0.96448586922669244</v>
      </c>
      <c r="L526" s="73">
        <f t="shared" si="135"/>
        <v>291.15675176059068</v>
      </c>
      <c r="M526" s="75">
        <f t="shared" si="136"/>
        <v>262.06076733879468</v>
      </c>
      <c r="O526" s="15">
        <f t="shared" si="125"/>
        <v>293.89989183368766</v>
      </c>
      <c r="P526" s="47">
        <f t="shared" si="126"/>
        <v>262.06076733879468</v>
      </c>
      <c r="Q526" s="106">
        <f t="shared" si="127"/>
        <v>0.10833322971384463</v>
      </c>
      <c r="S526" s="6">
        <f t="shared" si="122"/>
        <v>0.20298356541865381</v>
      </c>
      <c r="T526" s="73">
        <f t="shared" si="122"/>
        <v>0.18099370019801955</v>
      </c>
      <c r="U526" s="110">
        <f t="shared" si="128"/>
        <v>0.10833322971384474</v>
      </c>
      <c r="Y526" s="115">
        <f t="shared" si="129"/>
        <v>4.1707949015122869E-2</v>
      </c>
      <c r="Z526" s="157">
        <f t="shared" si="130"/>
        <v>8.5472254556193134E-3</v>
      </c>
      <c r="AA526" s="158"/>
      <c r="AE526" s="117">
        <f t="shared" si="132"/>
        <v>0.36821779686887079</v>
      </c>
      <c r="AF526" s="85">
        <f>IF(J526&gt;0,J526/630,Tabla13[[#This Row],[Cargabilidad Antes]]-0.02)</f>
        <v>0.33142091952791797</v>
      </c>
      <c r="AG526" s="119">
        <f t="shared" si="131"/>
        <v>3.6796877340952827E-2</v>
      </c>
      <c r="AJ526" s="15">
        <f t="shared" si="123"/>
        <v>27.307081902239673</v>
      </c>
      <c r="AK526" s="47">
        <f t="shared" si="123"/>
        <v>26.834290752622806</v>
      </c>
      <c r="AL526" s="15">
        <f t="shared" si="134"/>
        <v>0.4727911496168673</v>
      </c>
      <c r="AM526" s="84">
        <f t="shared" si="133"/>
        <v>1.7313865733053269E-2</v>
      </c>
    </row>
    <row r="527" spans="2:39" x14ac:dyDescent="0.25">
      <c r="B527" s="16" t="s">
        <v>544</v>
      </c>
      <c r="C527" s="8">
        <v>231</v>
      </c>
      <c r="D527" s="14">
        <v>196.92</v>
      </c>
      <c r="E527" s="8">
        <v>113.61</v>
      </c>
      <c r="F527" s="15">
        <f t="shared" si="124"/>
        <v>227.34273355442878</v>
      </c>
      <c r="G527" s="8">
        <v>0.86</v>
      </c>
      <c r="H527" s="8">
        <v>459.13</v>
      </c>
      <c r="I527" s="75">
        <f>'Datos y Cálculos'!R527</f>
        <v>53.61</v>
      </c>
      <c r="J527" s="47">
        <f>'Datos y Cálculos'!S527</f>
        <v>204.08703657998464</v>
      </c>
      <c r="K527" s="6">
        <f>'Datos y Cálculos'!T527</f>
        <v>0.96488245064416045</v>
      </c>
      <c r="L527" s="73">
        <f t="shared" si="135"/>
        <v>285.33997481729313</v>
      </c>
      <c r="M527" s="75">
        <f t="shared" si="136"/>
        <v>256.15153371210249</v>
      </c>
      <c r="O527" s="15">
        <f t="shared" si="125"/>
        <v>287.3908367260392</v>
      </c>
      <c r="P527" s="47">
        <f t="shared" si="126"/>
        <v>256.15153371210249</v>
      </c>
      <c r="Q527" s="106">
        <f t="shared" si="127"/>
        <v>0.10869971836894776</v>
      </c>
      <c r="S527" s="6">
        <f t="shared" si="122"/>
        <v>0.19848805095958538</v>
      </c>
      <c r="T527" s="73">
        <f t="shared" si="122"/>
        <v>0.17691245572067713</v>
      </c>
      <c r="U527" s="110">
        <f t="shared" si="128"/>
        <v>0.10869971836894765</v>
      </c>
      <c r="Y527" s="115">
        <f t="shared" si="129"/>
        <v>4.0058099404536862E-2</v>
      </c>
      <c r="Z527" s="157">
        <f t="shared" si="130"/>
        <v>8.2352966154014377E-3</v>
      </c>
      <c r="AA527" s="158"/>
      <c r="AE527" s="117">
        <f t="shared" si="132"/>
        <v>0.36086148183242661</v>
      </c>
      <c r="AF527" s="85">
        <f>IF(J527&gt;0,J527/630,Tabla13[[#This Row],[Cargabilidad Antes]]-0.02)</f>
        <v>0.32394767711108674</v>
      </c>
      <c r="AG527" s="119">
        <f t="shared" si="131"/>
        <v>3.6913804721339871E-2</v>
      </c>
      <c r="AJ527" s="15">
        <f t="shared" si="123"/>
        <v>27.20602278403026</v>
      </c>
      <c r="AK527" s="47">
        <f t="shared" si="123"/>
        <v>26.752500219633077</v>
      </c>
      <c r="AL527" s="15">
        <f t="shared" si="134"/>
        <v>0.45352256439718275</v>
      </c>
      <c r="AM527" s="84">
        <f t="shared" si="133"/>
        <v>1.6669932536533705E-2</v>
      </c>
    </row>
    <row r="528" spans="2:39" x14ac:dyDescent="0.25">
      <c r="B528" s="16" t="s">
        <v>545</v>
      </c>
      <c r="C528" s="8">
        <v>305.64</v>
      </c>
      <c r="D528" s="14">
        <v>203.73</v>
      </c>
      <c r="E528" s="8">
        <v>112.72</v>
      </c>
      <c r="F528" s="15">
        <f t="shared" si="124"/>
        <v>232.83408534834413</v>
      </c>
      <c r="G528" s="8">
        <v>0.87</v>
      </c>
      <c r="H528" s="8">
        <v>458.77</v>
      </c>
      <c r="I528" s="75">
        <f>'Datos y Cálculos'!R528</f>
        <v>52.72</v>
      </c>
      <c r="J528" s="47">
        <f>'Datos y Cálculos'!S528</f>
        <v>210.44075484563345</v>
      </c>
      <c r="K528" s="6">
        <f>'Datos y Cálculos'!T528</f>
        <v>0.96811095431321725</v>
      </c>
      <c r="L528" s="73">
        <f t="shared" si="135"/>
        <v>292.23222141823214</v>
      </c>
      <c r="M528" s="75">
        <f t="shared" si="136"/>
        <v>264.12614447520548</v>
      </c>
      <c r="O528" s="15">
        <f t="shared" si="125"/>
        <v>293.91196987007112</v>
      </c>
      <c r="P528" s="47">
        <f t="shared" si="126"/>
        <v>264.12614447520548</v>
      </c>
      <c r="Q528" s="106">
        <f t="shared" si="127"/>
        <v>0.1013426755229907</v>
      </c>
      <c r="S528" s="6">
        <f t="shared" si="122"/>
        <v>0.2029919071804458</v>
      </c>
      <c r="T528" s="73">
        <f t="shared" si="122"/>
        <v>0.18242016419726484</v>
      </c>
      <c r="U528" s="110">
        <f t="shared" si="128"/>
        <v>0.1013426755229907</v>
      </c>
      <c r="Y528" s="115">
        <f t="shared" si="129"/>
        <v>4.2016638247637052E-2</v>
      </c>
      <c r="Z528" s="157">
        <f t="shared" si="130"/>
        <v>8.0846320015186823E-3</v>
      </c>
      <c r="AA528" s="158"/>
      <c r="AE528" s="117">
        <f t="shared" si="132"/>
        <v>0.36957791325133987</v>
      </c>
      <c r="AF528" s="85">
        <f>IF(J528&gt;0,J528/630,Tabla13[[#This Row],[Cargabilidad Antes]]-0.02)</f>
        <v>0.33403294419941815</v>
      </c>
      <c r="AG528" s="119">
        <f t="shared" si="131"/>
        <v>3.5544969051921727E-2</v>
      </c>
      <c r="AJ528" s="15">
        <f t="shared" si="123"/>
        <v>27.307271528656667</v>
      </c>
      <c r="AK528" s="47">
        <f t="shared" si="123"/>
        <v>26.863317847097679</v>
      </c>
      <c r="AL528" s="15">
        <f t="shared" si="134"/>
        <v>0.44395368155898751</v>
      </c>
      <c r="AM528" s="84">
        <f t="shared" si="133"/>
        <v>1.6257709273264309E-2</v>
      </c>
    </row>
    <row r="529" spans="2:39" x14ac:dyDescent="0.25">
      <c r="B529" s="16" t="s">
        <v>546</v>
      </c>
      <c r="C529" s="8">
        <v>318.38</v>
      </c>
      <c r="D529" s="14">
        <v>192.55</v>
      </c>
      <c r="E529" s="8">
        <v>112.38</v>
      </c>
      <c r="F529" s="15">
        <f t="shared" si="124"/>
        <v>222.94565907413403</v>
      </c>
      <c r="G529" s="8">
        <v>0.86</v>
      </c>
      <c r="H529" s="8">
        <v>459.62</v>
      </c>
      <c r="I529" s="75">
        <f>'Datos y Cálculos'!R529</f>
        <v>52.379999999999995</v>
      </c>
      <c r="J529" s="47">
        <f>'Datos y Cálculos'!S529</f>
        <v>199.5474051447425</v>
      </c>
      <c r="K529" s="6">
        <f>'Datos y Cálculos'!T529</f>
        <v>0.96493361996029514</v>
      </c>
      <c r="L529" s="73">
        <f t="shared" si="135"/>
        <v>279.8211658284996</v>
      </c>
      <c r="M529" s="75">
        <f t="shared" si="136"/>
        <v>250.45380016610522</v>
      </c>
      <c r="O529" s="15">
        <f t="shared" si="125"/>
        <v>281.01313026406081</v>
      </c>
      <c r="P529" s="47">
        <f t="shared" si="126"/>
        <v>250.45380016610522</v>
      </c>
      <c r="Q529" s="106">
        <f t="shared" si="127"/>
        <v>0.10874698299413899</v>
      </c>
      <c r="S529" s="6">
        <f t="shared" si="122"/>
        <v>0.19408325316000494</v>
      </c>
      <c r="T529" s="73">
        <f t="shared" si="122"/>
        <v>0.1729772849291667</v>
      </c>
      <c r="U529" s="110">
        <f t="shared" si="128"/>
        <v>0.1087469829941391</v>
      </c>
      <c r="Y529" s="115">
        <f t="shared" si="129"/>
        <v>3.8523543344045369E-2</v>
      </c>
      <c r="Z529" s="157">
        <f t="shared" si="130"/>
        <v>7.9230624114892331E-3</v>
      </c>
      <c r="AA529" s="158"/>
      <c r="AE529" s="117">
        <f t="shared" si="132"/>
        <v>0.3538819985303715</v>
      </c>
      <c r="AF529" s="85">
        <f>IF(J529&gt;0,J529/630,Tabla13[[#This Row],[Cargabilidad Antes]]-0.02)</f>
        <v>0.31674191292816267</v>
      </c>
      <c r="AG529" s="119">
        <f t="shared" si="131"/>
        <v>3.7140085602208828E-2</v>
      </c>
      <c r="AJ529" s="15">
        <f t="shared" si="123"/>
        <v>27.109198167222381</v>
      </c>
      <c r="AK529" s="47">
        <f t="shared" si="123"/>
        <v>26.675403472693468</v>
      </c>
      <c r="AL529" s="15">
        <f t="shared" si="134"/>
        <v>0.43379469452891328</v>
      </c>
      <c r="AM529" s="84">
        <f t="shared" si="133"/>
        <v>1.6001753052711565E-2</v>
      </c>
    </row>
    <row r="530" spans="2:39" x14ac:dyDescent="0.25">
      <c r="B530" s="16" t="s">
        <v>547</v>
      </c>
      <c r="C530" s="8">
        <v>280.27999999999997</v>
      </c>
      <c r="D530" s="14">
        <v>203</v>
      </c>
      <c r="E530" s="8">
        <v>113.96</v>
      </c>
      <c r="F530" s="15">
        <f t="shared" si="124"/>
        <v>232.80008934706188</v>
      </c>
      <c r="G530" s="8">
        <v>0.86</v>
      </c>
      <c r="H530" s="8">
        <v>460.19</v>
      </c>
      <c r="I530" s="75">
        <f>'Datos y Cálculos'!R530</f>
        <v>53.959999999999994</v>
      </c>
      <c r="J530" s="47">
        <f>'Datos y Cálculos'!S530</f>
        <v>210.04923613286479</v>
      </c>
      <c r="K530" s="6">
        <f>'Datos y Cálculos'!T530</f>
        <v>0.96644007727594938</v>
      </c>
      <c r="L530" s="73">
        <f t="shared" si="135"/>
        <v>292.18955272151112</v>
      </c>
      <c r="M530" s="75">
        <f t="shared" si="136"/>
        <v>263.63474570518429</v>
      </c>
      <c r="O530" s="15">
        <f t="shared" si="125"/>
        <v>296.26416745574829</v>
      </c>
      <c r="P530" s="47">
        <f t="shared" si="126"/>
        <v>263.63474570518429</v>
      </c>
      <c r="Q530" s="106">
        <f t="shared" si="127"/>
        <v>0.11013624101347907</v>
      </c>
      <c r="S530" s="6">
        <f t="shared" si="122"/>
        <v>0.20461646528943647</v>
      </c>
      <c r="T530" s="73">
        <f t="shared" si="122"/>
        <v>0.18208077695299293</v>
      </c>
      <c r="U530" s="110">
        <f t="shared" si="128"/>
        <v>0.11013624101347896</v>
      </c>
      <c r="Y530" s="115">
        <f t="shared" si="129"/>
        <v>4.2004369482041587E-2</v>
      </c>
      <c r="Z530" s="157">
        <f t="shared" si="130"/>
        <v>8.7428940734540061E-3</v>
      </c>
      <c r="AA530" s="158"/>
      <c r="AE530" s="117">
        <f t="shared" si="132"/>
        <v>0.36952395134454269</v>
      </c>
      <c r="AF530" s="85">
        <f>IF(J530&gt;0,J530/630,Tabla13[[#This Row],[Cargabilidad Antes]]-0.02)</f>
        <v>0.33341148592518222</v>
      </c>
      <c r="AG530" s="119">
        <f t="shared" si="131"/>
        <v>3.6112465419360473E-2</v>
      </c>
      <c r="AJ530" s="15">
        <f t="shared" si="123"/>
        <v>27.34434981085063</v>
      </c>
      <c r="AK530" s="47">
        <f t="shared" si="123"/>
        <v>26.856391002752062</v>
      </c>
      <c r="AL530" s="15">
        <f t="shared" si="134"/>
        <v>0.4879588080985684</v>
      </c>
      <c r="AM530" s="84">
        <f t="shared" si="133"/>
        <v>1.7844959250226555E-2</v>
      </c>
    </row>
    <row r="531" spans="2:39" x14ac:dyDescent="0.25">
      <c r="B531" s="16" t="s">
        <v>548</v>
      </c>
      <c r="C531" s="8">
        <v>320.60000000000002</v>
      </c>
      <c r="D531" s="14">
        <v>195.13</v>
      </c>
      <c r="E531" s="8">
        <v>115.14</v>
      </c>
      <c r="F531" s="15">
        <f t="shared" si="124"/>
        <v>226.56773049134776</v>
      </c>
      <c r="G531" s="8">
        <v>0.85</v>
      </c>
      <c r="H531" s="8">
        <v>459.92</v>
      </c>
      <c r="I531" s="75">
        <f>'Datos y Cálculos'!R531</f>
        <v>55.14</v>
      </c>
      <c r="J531" s="47">
        <f>'Datos y Cálculos'!S531</f>
        <v>202.77114316391274</v>
      </c>
      <c r="K531" s="6">
        <f>'Datos y Cálculos'!T531</f>
        <v>0.96231641719484751</v>
      </c>
      <c r="L531" s="73">
        <f t="shared" si="135"/>
        <v>284.36726128013527</v>
      </c>
      <c r="M531" s="75">
        <f t="shared" si="136"/>
        <v>254.49994367298515</v>
      </c>
      <c r="O531" s="15">
        <f t="shared" si="125"/>
        <v>288.128792907856</v>
      </c>
      <c r="P531" s="47">
        <f t="shared" si="126"/>
        <v>254.49994367298515</v>
      </c>
      <c r="Q531" s="106">
        <f t="shared" si="127"/>
        <v>0.11671464311317681</v>
      </c>
      <c r="S531" s="6">
        <f t="shared" si="122"/>
        <v>0.19899772442687838</v>
      </c>
      <c r="T531" s="73">
        <f t="shared" si="122"/>
        <v>0.17577177604006097</v>
      </c>
      <c r="U531" s="110">
        <f t="shared" si="128"/>
        <v>0.11671464311317681</v>
      </c>
      <c r="Y531" s="115">
        <f t="shared" si="129"/>
        <v>3.9785451729678636E-2</v>
      </c>
      <c r="Z531" s="157">
        <f t="shared" si="130"/>
        <v>8.7451199253718616E-3</v>
      </c>
      <c r="AA531" s="158"/>
      <c r="AE531" s="117">
        <f t="shared" si="132"/>
        <v>0.35963131824023453</v>
      </c>
      <c r="AF531" s="85">
        <f>IF(J531&gt;0,J531/630,Tabla13[[#This Row],[Cargabilidad Antes]]-0.02)</f>
        <v>0.32185895740303611</v>
      </c>
      <c r="AG531" s="119">
        <f t="shared" si="131"/>
        <v>3.7772360837198427E-2</v>
      </c>
      <c r="AJ531" s="15">
        <f t="shared" si="123"/>
        <v>27.217366487781469</v>
      </c>
      <c r="AK531" s="47">
        <f t="shared" si="123"/>
        <v>26.729973860297878</v>
      </c>
      <c r="AL531" s="15">
        <f t="shared" si="134"/>
        <v>0.48739262748359025</v>
      </c>
      <c r="AM531" s="84">
        <f t="shared" si="133"/>
        <v>1.7907413184240051E-2</v>
      </c>
    </row>
    <row r="532" spans="2:39" x14ac:dyDescent="0.25">
      <c r="B532" s="16" t="s">
        <v>549</v>
      </c>
      <c r="C532" s="8">
        <v>287.56</v>
      </c>
      <c r="D532" s="14">
        <v>204.79</v>
      </c>
      <c r="E532" s="8">
        <v>114.54</v>
      </c>
      <c r="F532" s="15">
        <f t="shared" si="124"/>
        <v>234.64516977768793</v>
      </c>
      <c r="G532" s="8">
        <v>0.86</v>
      </c>
      <c r="H532" s="8">
        <v>460.79</v>
      </c>
      <c r="I532" s="75">
        <f>'Datos y Cálculos'!R532</f>
        <v>54.540000000000006</v>
      </c>
      <c r="J532" s="47">
        <f>'Datos y Cálculos'!S532</f>
        <v>211.92818524207675</v>
      </c>
      <c r="K532" s="6">
        <f>'Datos y Cálculos'!T532</f>
        <v>0.96631790512468596</v>
      </c>
      <c r="L532" s="73">
        <f t="shared" si="135"/>
        <v>294.50533029389908</v>
      </c>
      <c r="M532" s="75">
        <f t="shared" si="136"/>
        <v>265.9930321703954</v>
      </c>
      <c r="O532" s="15">
        <f t="shared" si="125"/>
        <v>298.87654607518567</v>
      </c>
      <c r="P532" s="47">
        <f t="shared" si="126"/>
        <v>265.9930321703954</v>
      </c>
      <c r="Q532" s="106">
        <f t="shared" si="127"/>
        <v>0.11002373500568385</v>
      </c>
      <c r="S532" s="6">
        <f t="shared" si="122"/>
        <v>0.20642071885036303</v>
      </c>
      <c r="T532" s="73">
        <f t="shared" si="122"/>
        <v>0.18370954037988793</v>
      </c>
      <c r="U532" s="110">
        <f t="shared" si="128"/>
        <v>0.11002373500568385</v>
      </c>
      <c r="Y532" s="115">
        <f t="shared" si="129"/>
        <v>4.2672827669187147E-2</v>
      </c>
      <c r="Z532" s="157">
        <f t="shared" si="130"/>
        <v>8.8734837032411959E-3</v>
      </c>
      <c r="AA532" s="158"/>
      <c r="AE532" s="117">
        <f t="shared" si="132"/>
        <v>0.37245265044077447</v>
      </c>
      <c r="AF532" s="85">
        <f>IF(J532&gt;0,J532/630,Tabla13[[#This Row],[Cargabilidad Antes]]-0.02)</f>
        <v>0.33639394482869328</v>
      </c>
      <c r="AG532" s="119">
        <f t="shared" si="131"/>
        <v>3.6058705612081188E-2</v>
      </c>
      <c r="AJ532" s="15">
        <f t="shared" si="123"/>
        <v>27.385875795775441</v>
      </c>
      <c r="AK532" s="47">
        <f t="shared" si="123"/>
        <v>26.889751419957292</v>
      </c>
      <c r="AL532" s="15">
        <f t="shared" si="134"/>
        <v>0.49612437581814817</v>
      </c>
      <c r="AM532" s="84">
        <f t="shared" si="133"/>
        <v>1.8116067549487691E-2</v>
      </c>
    </row>
    <row r="533" spans="2:39" x14ac:dyDescent="0.25">
      <c r="B533" s="16" t="s">
        <v>550</v>
      </c>
      <c r="C533" s="8">
        <v>333.12</v>
      </c>
      <c r="D533" s="14">
        <v>193.25</v>
      </c>
      <c r="E533" s="8">
        <v>114.91</v>
      </c>
      <c r="F533" s="15">
        <f t="shared" si="124"/>
        <v>224.83298379019035</v>
      </c>
      <c r="G533" s="8">
        <v>0.85</v>
      </c>
      <c r="H533" s="8">
        <v>460.67</v>
      </c>
      <c r="I533" s="75">
        <f>'Datos y Cálculos'!R533</f>
        <v>54.91</v>
      </c>
      <c r="J533" s="47">
        <f>'Datos y Cálculos'!S533</f>
        <v>200.89965306092492</v>
      </c>
      <c r="K533" s="6">
        <f>'Datos y Cálculos'!T533</f>
        <v>0.96192301507556566</v>
      </c>
      <c r="L533" s="73">
        <f t="shared" si="135"/>
        <v>282.18996459559384</v>
      </c>
      <c r="M533" s="75">
        <f t="shared" si="136"/>
        <v>252.15101907571182</v>
      </c>
      <c r="O533" s="15">
        <f t="shared" si="125"/>
        <v>285.35278649845316</v>
      </c>
      <c r="P533" s="47">
        <f t="shared" si="126"/>
        <v>252.15101907571182</v>
      </c>
      <c r="Q533" s="106">
        <f t="shared" si="127"/>
        <v>0.11635340180188258</v>
      </c>
      <c r="S533" s="6">
        <f t="shared" ref="S533:T578" si="137">(SQRT(3)*(O533)*((($W$3)*($W$5))/(($W$4)*($W$6))))</f>
        <v>0.19708046043916486</v>
      </c>
      <c r="T533" s="73">
        <f t="shared" si="137"/>
        <v>0.17414947843838671</v>
      </c>
      <c r="U533" s="110">
        <f t="shared" si="128"/>
        <v>0.11635340180188247</v>
      </c>
      <c r="Y533" s="115">
        <f t="shared" si="129"/>
        <v>3.9178538650283548E-2</v>
      </c>
      <c r="Z533" s="157">
        <f t="shared" si="130"/>
        <v>8.5867089722293771E-3</v>
      </c>
      <c r="AA533" s="158"/>
      <c r="AE533" s="117">
        <f t="shared" si="132"/>
        <v>0.35687775204792122</v>
      </c>
      <c r="AF533" s="85">
        <f>IF(J533&gt;0,J533/630,Tabla13[[#This Row],[Cargabilidad Antes]]-0.02)</f>
        <v>0.31888833819194434</v>
      </c>
      <c r="AG533" s="119">
        <f t="shared" si="131"/>
        <v>3.7989413855976872E-2</v>
      </c>
      <c r="AJ533" s="15">
        <f t="shared" ref="AJ533:AK578" si="138">$AO$4+($AO$5-$AO$4)*((O533/($AO$6*$AO$7))^2)</f>
        <v>27.174845426347002</v>
      </c>
      <c r="AK533" s="47">
        <f t="shared" si="138"/>
        <v>26.698187404404912</v>
      </c>
      <c r="AL533" s="15">
        <f t="shared" si="134"/>
        <v>0.4766580219420895</v>
      </c>
      <c r="AM533" s="84">
        <f t="shared" si="133"/>
        <v>1.7540413366250562E-2</v>
      </c>
    </row>
    <row r="534" spans="2:39" x14ac:dyDescent="0.25">
      <c r="B534" s="16" t="s">
        <v>551</v>
      </c>
      <c r="C534" s="8">
        <v>300.33999999999997</v>
      </c>
      <c r="D534" s="14">
        <v>200.94</v>
      </c>
      <c r="E534" s="8">
        <v>113.43</v>
      </c>
      <c r="F534" s="15">
        <f t="shared" si="124"/>
        <v>230.74498586101498</v>
      </c>
      <c r="G534" s="8">
        <v>0.86</v>
      </c>
      <c r="H534" s="8">
        <v>460.84</v>
      </c>
      <c r="I534" s="75">
        <f>'Datos y Cálculos'!R534</f>
        <v>53.430000000000007</v>
      </c>
      <c r="J534" s="47">
        <f>'Datos y Cálculos'!S534</f>
        <v>207.92221742757556</v>
      </c>
      <c r="K534" s="6">
        <f>'Datos y Cálculos'!T534</f>
        <v>0.96641908924423803</v>
      </c>
      <c r="L534" s="73">
        <f t="shared" si="135"/>
        <v>289.61017326307262</v>
      </c>
      <c r="M534" s="75">
        <f t="shared" si="136"/>
        <v>260.96510478764054</v>
      </c>
      <c r="O534" s="15">
        <f t="shared" si="125"/>
        <v>293.25774289930081</v>
      </c>
      <c r="P534" s="47">
        <f t="shared" si="126"/>
        <v>260.96510478764054</v>
      </c>
      <c r="Q534" s="106">
        <f t="shared" si="127"/>
        <v>0.11011691555830105</v>
      </c>
      <c r="S534" s="6">
        <f t="shared" si="137"/>
        <v>0.20254006175004613</v>
      </c>
      <c r="T534" s="73">
        <f t="shared" si="137"/>
        <v>0.18023697487314325</v>
      </c>
      <c r="U534" s="110">
        <f t="shared" si="128"/>
        <v>0.11011691555830094</v>
      </c>
      <c r="Y534" s="115">
        <f t="shared" si="129"/>
        <v>4.1266033809073732E-2</v>
      </c>
      <c r="Z534" s="157">
        <f t="shared" si="130"/>
        <v>8.5877957264901463E-3</v>
      </c>
      <c r="AA534" s="158"/>
      <c r="AE534" s="117">
        <f t="shared" si="132"/>
        <v>0.36626188231907142</v>
      </c>
      <c r="AF534" s="85">
        <f>IF(J534&gt;0,J534/630,Tabla13[[#This Row],[Cargabilidad Antes]]-0.02)</f>
        <v>0.33003526575805647</v>
      </c>
      <c r="AG534" s="119">
        <f t="shared" si="131"/>
        <v>3.6226616561014946E-2</v>
      </c>
      <c r="AJ534" s="15">
        <f t="shared" si="138"/>
        <v>27.297011318653642</v>
      </c>
      <c r="AK534" s="47">
        <f t="shared" si="138"/>
        <v>26.818984666581844</v>
      </c>
      <c r="AL534" s="15">
        <f t="shared" si="134"/>
        <v>0.47802665207179729</v>
      </c>
      <c r="AM534" s="84">
        <f t="shared" si="133"/>
        <v>1.7512050916179689E-2</v>
      </c>
    </row>
    <row r="535" spans="2:39" x14ac:dyDescent="0.25">
      <c r="B535" s="16" t="s">
        <v>552</v>
      </c>
      <c r="C535" s="8">
        <v>273.98</v>
      </c>
      <c r="D535" s="14">
        <v>191.22</v>
      </c>
      <c r="E535" s="8">
        <v>114.13</v>
      </c>
      <c r="F535" s="15">
        <f t="shared" si="124"/>
        <v>222.6897961290548</v>
      </c>
      <c r="G535" s="8">
        <v>0.85</v>
      </c>
      <c r="H535" s="8">
        <v>460.98</v>
      </c>
      <c r="I535" s="75">
        <f>'Datos y Cálculos'!R535</f>
        <v>54.129999999999995</v>
      </c>
      <c r="J535" s="47">
        <f>'Datos y Cálculos'!S535</f>
        <v>198.73385544491407</v>
      </c>
      <c r="K535" s="6">
        <f>'Datos y Cálculos'!T535</f>
        <v>0.96219136680012329</v>
      </c>
      <c r="L535" s="73">
        <f t="shared" si="135"/>
        <v>279.50002987150583</v>
      </c>
      <c r="M535" s="75">
        <f t="shared" si="136"/>
        <v>249.43270638742027</v>
      </c>
      <c r="O535" s="15">
        <f t="shared" si="125"/>
        <v>282.35529021595971</v>
      </c>
      <c r="P535" s="47">
        <f t="shared" si="126"/>
        <v>249.43270638742027</v>
      </c>
      <c r="Q535" s="106">
        <f t="shared" si="127"/>
        <v>0.11659984767191212</v>
      </c>
      <c r="S535" s="6">
        <f t="shared" si="137"/>
        <v>0.19501022326094236</v>
      </c>
      <c r="T535" s="73">
        <f t="shared" si="137"/>
        <v>0.1722720609342509</v>
      </c>
      <c r="U535" s="110">
        <f t="shared" si="128"/>
        <v>0.11659984767191212</v>
      </c>
      <c r="Y535" s="115">
        <f t="shared" si="129"/>
        <v>3.8435171215500941E-2</v>
      </c>
      <c r="Z535" s="157">
        <f t="shared" si="130"/>
        <v>8.4405239069001697E-3</v>
      </c>
      <c r="AA535" s="158"/>
      <c r="AE535" s="117">
        <f t="shared" si="132"/>
        <v>0.35347586687151555</v>
      </c>
      <c r="AF535" s="85">
        <f>IF(J535&gt;0,J535/630,Tabla13[[#This Row],[Cargabilidad Antes]]-0.02)</f>
        <v>0.31545056419827633</v>
      </c>
      <c r="AG535" s="119">
        <f t="shared" si="131"/>
        <v>3.8025302673239225E-2</v>
      </c>
      <c r="AJ535" s="15">
        <f t="shared" si="138"/>
        <v>27.129393961349862</v>
      </c>
      <c r="AK535" s="47">
        <f t="shared" si="138"/>
        <v>26.661770166019043</v>
      </c>
      <c r="AL535" s="15">
        <f t="shared" si="134"/>
        <v>0.46762379533081955</v>
      </c>
      <c r="AM535" s="84">
        <f t="shared" si="133"/>
        <v>1.7236794747314432E-2</v>
      </c>
    </row>
    <row r="536" spans="2:39" x14ac:dyDescent="0.25">
      <c r="B536" s="16" t="s">
        <v>553</v>
      </c>
      <c r="C536" s="8">
        <v>271.18</v>
      </c>
      <c r="D536" s="14">
        <v>197.55</v>
      </c>
      <c r="E536" s="8">
        <v>117.8</v>
      </c>
      <c r="F536" s="15">
        <f t="shared" si="124"/>
        <v>230.00617926481888</v>
      </c>
      <c r="G536" s="8">
        <v>0.85</v>
      </c>
      <c r="H536" s="8">
        <v>461.02</v>
      </c>
      <c r="I536" s="75">
        <f>'Datos y Cálculos'!R536</f>
        <v>57.8</v>
      </c>
      <c r="J536" s="47">
        <f>'Datos y Cálculos'!S536</f>
        <v>205.83207354540255</v>
      </c>
      <c r="K536" s="6">
        <f>'Datos y Cálculos'!T536</f>
        <v>0.95976295917955823</v>
      </c>
      <c r="L536" s="73">
        <f t="shared" si="135"/>
        <v>288.68289024743586</v>
      </c>
      <c r="M536" s="75">
        <f t="shared" si="136"/>
        <v>258.34174580281962</v>
      </c>
      <c r="O536" s="15">
        <f t="shared" si="125"/>
        <v>291.70216286038516</v>
      </c>
      <c r="P536" s="47">
        <f t="shared" si="126"/>
        <v>258.34174580281956</v>
      </c>
      <c r="Q536" s="106">
        <f t="shared" si="127"/>
        <v>0.1143646544490402</v>
      </c>
      <c r="S536" s="6">
        <f t="shared" si="137"/>
        <v>0.20146569190042446</v>
      </c>
      <c r="T536" s="73">
        <f t="shared" si="137"/>
        <v>0.17842513766289564</v>
      </c>
      <c r="U536" s="110">
        <f t="shared" si="128"/>
        <v>0.11436465444904009</v>
      </c>
      <c r="Y536" s="115">
        <f t="shared" si="129"/>
        <v>4.1002203071833651E-2</v>
      </c>
      <c r="Z536" s="157">
        <f t="shared" si="130"/>
        <v>8.8421265156614949E-3</v>
      </c>
      <c r="AA536" s="158"/>
      <c r="AE536" s="117">
        <f t="shared" si="132"/>
        <v>0.36508917343622044</v>
      </c>
      <c r="AF536" s="85">
        <f>IF(J536&gt;0,J536/630,Tabla13[[#This Row],[Cargabilidad Antes]]-0.02)</f>
        <v>0.32671757705619453</v>
      </c>
      <c r="AG536" s="119">
        <f t="shared" si="131"/>
        <v>3.8371596380025907E-2</v>
      </c>
      <c r="AJ536" s="15">
        <f t="shared" si="138"/>
        <v>27.272707046405628</v>
      </c>
      <c r="AK536" s="47">
        <f t="shared" si="138"/>
        <v>26.782597692960699</v>
      </c>
      <c r="AL536" s="15">
        <f t="shared" si="134"/>
        <v>0.49010935344492879</v>
      </c>
      <c r="AM536" s="84">
        <f t="shared" si="133"/>
        <v>1.7970689620615543E-2</v>
      </c>
    </row>
    <row r="537" spans="2:39" x14ac:dyDescent="0.25">
      <c r="B537" s="16" t="s">
        <v>554</v>
      </c>
      <c r="C537" s="8">
        <v>334.54</v>
      </c>
      <c r="D537" s="14">
        <v>196.55</v>
      </c>
      <c r="E537" s="8">
        <v>114.88</v>
      </c>
      <c r="F537" s="15">
        <f t="shared" si="124"/>
        <v>227.66052995633655</v>
      </c>
      <c r="G537" s="8">
        <v>0.86</v>
      </c>
      <c r="H537" s="8">
        <v>460.51</v>
      </c>
      <c r="I537" s="75">
        <f>'Datos y Cálculos'!R537</f>
        <v>54.879999999999995</v>
      </c>
      <c r="J537" s="47">
        <f>'Datos y Cálculos'!S537</f>
        <v>204.06792227099291</v>
      </c>
      <c r="K537" s="6">
        <f>'Datos y Cálculos'!T537</f>
        <v>0.96315970590904809</v>
      </c>
      <c r="L537" s="73">
        <f t="shared" si="135"/>
        <v>285.73884403074732</v>
      </c>
      <c r="M537" s="75">
        <f t="shared" si="136"/>
        <v>256.12754316548995</v>
      </c>
      <c r="O537" s="15">
        <f t="shared" si="125"/>
        <v>286.85084784939573</v>
      </c>
      <c r="P537" s="47">
        <f t="shared" si="126"/>
        <v>256.12754316549001</v>
      </c>
      <c r="Q537" s="106">
        <f t="shared" si="127"/>
        <v>0.10710550418186759</v>
      </c>
      <c r="S537" s="6">
        <f t="shared" si="137"/>
        <v>0.19811510469280172</v>
      </c>
      <c r="T537" s="73">
        <f t="shared" si="137"/>
        <v>0.17689588651863569</v>
      </c>
      <c r="U537" s="110">
        <f t="shared" si="128"/>
        <v>0.10710550418186771</v>
      </c>
      <c r="Y537" s="115">
        <f t="shared" si="129"/>
        <v>4.0170169998109642E-2</v>
      </c>
      <c r="Z537" s="157">
        <f t="shared" si="130"/>
        <v>8.1440769401127863E-3</v>
      </c>
      <c r="AA537" s="158"/>
      <c r="AE537" s="117">
        <f t="shared" si="132"/>
        <v>0.36136592056561356</v>
      </c>
      <c r="AF537" s="85">
        <f>IF(J537&gt;0,J537/630,Tabla13[[#This Row],[Cargabilidad Antes]]-0.02)</f>
        <v>0.323917336938084</v>
      </c>
      <c r="AG537" s="119">
        <f t="shared" si="131"/>
        <v>3.7448583627529564E-2</v>
      </c>
      <c r="AJ537" s="15">
        <f t="shared" si="138"/>
        <v>27.197740622647359</v>
      </c>
      <c r="AK537" s="47">
        <f t="shared" si="138"/>
        <v>26.752171964956997</v>
      </c>
      <c r="AL537" s="15">
        <f t="shared" si="134"/>
        <v>0.44556865769036236</v>
      </c>
      <c r="AM537" s="84">
        <f t="shared" si="133"/>
        <v>1.6382561473482826E-2</v>
      </c>
    </row>
    <row r="538" spans="2:39" x14ac:dyDescent="0.25">
      <c r="B538" s="16" t="s">
        <v>555</v>
      </c>
      <c r="C538" s="8">
        <v>225.78</v>
      </c>
      <c r="D538" s="14">
        <v>193.66</v>
      </c>
      <c r="E538" s="8">
        <v>116.28</v>
      </c>
      <c r="F538" s="15">
        <f t="shared" si="124"/>
        <v>225.88765791870966</v>
      </c>
      <c r="G538" s="8">
        <v>0.85</v>
      </c>
      <c r="H538" s="8">
        <v>460.6</v>
      </c>
      <c r="I538" s="75">
        <f>'Datos y Cálculos'!R538</f>
        <v>56.28</v>
      </c>
      <c r="J538" s="47">
        <f>'Datos y Cálculos'!S538</f>
        <v>201.67209524373965</v>
      </c>
      <c r="K538" s="6">
        <f>'Datos y Cálculos'!T538</f>
        <v>0.96027167152671133</v>
      </c>
      <c r="L538" s="73">
        <f t="shared" si="135"/>
        <v>283.51369588256767</v>
      </c>
      <c r="M538" s="75">
        <f t="shared" si="136"/>
        <v>253.12051842828029</v>
      </c>
      <c r="O538" s="15">
        <f t="shared" si="125"/>
        <v>285.95819215156763</v>
      </c>
      <c r="P538" s="47">
        <f t="shared" si="126"/>
        <v>253.12051842828029</v>
      </c>
      <c r="Q538" s="106">
        <f t="shared" si="127"/>
        <v>0.11483382754735783</v>
      </c>
      <c r="S538" s="6">
        <f t="shared" si="137"/>
        <v>0.19749858715988966</v>
      </c>
      <c r="T538" s="73">
        <f t="shared" si="137"/>
        <v>0.17481906846112405</v>
      </c>
      <c r="U538" s="110">
        <f t="shared" si="128"/>
        <v>0.11483382754735794</v>
      </c>
      <c r="Y538" s="115">
        <f t="shared" si="129"/>
        <v>3.9546967750472589E-2</v>
      </c>
      <c r="Z538" s="157">
        <f t="shared" si="130"/>
        <v>8.5611610806596277E-3</v>
      </c>
      <c r="AA538" s="158"/>
      <c r="AE538" s="117">
        <f t="shared" si="132"/>
        <v>0.35855183796620582</v>
      </c>
      <c r="AF538" s="85">
        <f>IF(J538&gt;0,J538/630,Tabla13[[#This Row],[Cargabilidad Antes]]-0.02)</f>
        <v>0.32011443689482483</v>
      </c>
      <c r="AG538" s="119">
        <f t="shared" si="131"/>
        <v>3.8437401071380994E-2</v>
      </c>
      <c r="AJ538" s="15">
        <f t="shared" si="138"/>
        <v>27.184083537889766</v>
      </c>
      <c r="AK538" s="47">
        <f t="shared" si="138"/>
        <v>26.711271283370763</v>
      </c>
      <c r="AL538" s="15">
        <f t="shared" si="134"/>
        <v>0.47281225451900255</v>
      </c>
      <c r="AM538" s="84">
        <f t="shared" si="133"/>
        <v>1.7392981222265069E-2</v>
      </c>
    </row>
    <row r="539" spans="2:39" x14ac:dyDescent="0.25">
      <c r="B539" s="16" t="s">
        <v>556</v>
      </c>
      <c r="C539" s="8">
        <v>323.12</v>
      </c>
      <c r="D539" s="14">
        <v>201.59</v>
      </c>
      <c r="E539" s="8">
        <v>116.04</v>
      </c>
      <c r="F539" s="15">
        <f t="shared" si="124"/>
        <v>232.60225643789445</v>
      </c>
      <c r="G539" s="8">
        <v>0.86</v>
      </c>
      <c r="H539" s="8">
        <v>460.55</v>
      </c>
      <c r="I539" s="75">
        <f>'Datos y Cálculos'!R539</f>
        <v>56.040000000000006</v>
      </c>
      <c r="J539" s="47">
        <f>'Datos y Cálculos'!S539</f>
        <v>209.23434158856429</v>
      </c>
      <c r="K539" s="6">
        <f>'Datos y Cálculos'!T539</f>
        <v>0.96346516766546852</v>
      </c>
      <c r="L539" s="73">
        <f t="shared" si="135"/>
        <v>291.94125080115811</v>
      </c>
      <c r="M539" s="75">
        <f t="shared" si="136"/>
        <v>262.61196399972113</v>
      </c>
      <c r="O539" s="15">
        <f t="shared" si="125"/>
        <v>294.20637200691777</v>
      </c>
      <c r="P539" s="47">
        <f t="shared" si="126"/>
        <v>262.61196399972113</v>
      </c>
      <c r="Q539" s="106">
        <f t="shared" si="127"/>
        <v>0.10738859186385585</v>
      </c>
      <c r="S539" s="6">
        <f t="shared" si="137"/>
        <v>0.20319523762412564</v>
      </c>
      <c r="T539" s="73">
        <f t="shared" si="137"/>
        <v>0.1813743871822292</v>
      </c>
      <c r="U539" s="110">
        <f t="shared" si="128"/>
        <v>0.10738859186385585</v>
      </c>
      <c r="Y539" s="115">
        <f t="shared" si="129"/>
        <v>4.1933009408317588E-2</v>
      </c>
      <c r="Z539" s="157">
        <f t="shared" si="130"/>
        <v>8.5226692163687771E-3</v>
      </c>
      <c r="AA539" s="158"/>
      <c r="AE539" s="117">
        <f t="shared" si="132"/>
        <v>0.36920993085380072</v>
      </c>
      <c r="AF539" s="85">
        <f>IF(J539&gt;0,J539/630,Tabla13[[#This Row],[Cargabilidad Antes]]-0.02)</f>
        <v>0.33211800252153062</v>
      </c>
      <c r="AG539" s="119">
        <f t="shared" si="131"/>
        <v>3.7091928332270097E-2</v>
      </c>
      <c r="AJ539" s="15">
        <f t="shared" si="138"/>
        <v>27.311896082517972</v>
      </c>
      <c r="AK539" s="47">
        <f t="shared" si="138"/>
        <v>26.842015054374755</v>
      </c>
      <c r="AL539" s="15">
        <f t="shared" si="134"/>
        <v>0.46988102814321664</v>
      </c>
      <c r="AM539" s="84">
        <f t="shared" si="133"/>
        <v>1.7204262447526708E-2</v>
      </c>
    </row>
    <row r="540" spans="2:39" x14ac:dyDescent="0.25">
      <c r="B540" s="16" t="s">
        <v>557</v>
      </c>
      <c r="C540" s="8">
        <v>239.26</v>
      </c>
      <c r="D540" s="14">
        <v>189.55</v>
      </c>
      <c r="E540" s="8">
        <v>114.36</v>
      </c>
      <c r="F540" s="15">
        <f t="shared" si="124"/>
        <v>221.3761778060142</v>
      </c>
      <c r="G540" s="8">
        <v>0.85</v>
      </c>
      <c r="H540" s="8">
        <v>460.7</v>
      </c>
      <c r="I540" s="75">
        <f>'Datos y Cálculos'!R540</f>
        <v>54.36</v>
      </c>
      <c r="J540" s="47">
        <f>'Datos y Cálculos'!S540</f>
        <v>197.19080125604239</v>
      </c>
      <c r="K540" s="6">
        <f>'Datos y Cálculos'!T540</f>
        <v>0.96125173584481161</v>
      </c>
      <c r="L540" s="73">
        <f t="shared" si="135"/>
        <v>277.85129532276687</v>
      </c>
      <c r="M540" s="75">
        <f t="shared" si="136"/>
        <v>247.49600475411756</v>
      </c>
      <c r="O540" s="15">
        <f t="shared" si="125"/>
        <v>279.88936962888386</v>
      </c>
      <c r="P540" s="47">
        <f t="shared" si="126"/>
        <v>247.49600475411756</v>
      </c>
      <c r="Q540" s="106">
        <f t="shared" si="127"/>
        <v>0.11573631723747813</v>
      </c>
      <c r="S540" s="6">
        <f t="shared" si="137"/>
        <v>0.19330712173994158</v>
      </c>
      <c r="T540" s="73">
        <f t="shared" si="137"/>
        <v>0.17093446737398388</v>
      </c>
      <c r="U540" s="110">
        <f t="shared" si="128"/>
        <v>0.11573631723747824</v>
      </c>
      <c r="Y540" s="115">
        <f t="shared" si="129"/>
        <v>3.7983060417769388E-2</v>
      </c>
      <c r="Z540" s="157">
        <f t="shared" si="130"/>
        <v>8.2832599493976224E-3</v>
      </c>
      <c r="AA540" s="158"/>
      <c r="AE540" s="117">
        <f t="shared" si="132"/>
        <v>0.35139075842224476</v>
      </c>
      <c r="AF540" s="85">
        <f>IF(J540&gt;0,J540/630,Tabla13[[#This Row],[Cargabilidad Antes]]-0.02)</f>
        <v>0.31300127183498794</v>
      </c>
      <c r="AG540" s="119">
        <f t="shared" si="131"/>
        <v>3.8389486587256827E-2</v>
      </c>
      <c r="AJ540" s="15">
        <f t="shared" si="138"/>
        <v>27.092362693142469</v>
      </c>
      <c r="AK540" s="47">
        <f t="shared" si="138"/>
        <v>26.63606496712741</v>
      </c>
      <c r="AL540" s="15">
        <f t="shared" si="134"/>
        <v>0.45629772601505891</v>
      </c>
      <c r="AM540" s="84">
        <f t="shared" si="133"/>
        <v>1.6842300953344158E-2</v>
      </c>
    </row>
    <row r="541" spans="2:39" x14ac:dyDescent="0.25">
      <c r="B541" s="16" t="s">
        <v>558</v>
      </c>
      <c r="C541" s="8">
        <v>242.46</v>
      </c>
      <c r="D541" s="14">
        <v>208.2</v>
      </c>
      <c r="E541" s="8">
        <v>116.67</v>
      </c>
      <c r="F541" s="15">
        <f t="shared" si="124"/>
        <v>238.66111727719704</v>
      </c>
      <c r="G541" s="8">
        <v>0.86</v>
      </c>
      <c r="H541" s="8">
        <v>460.2</v>
      </c>
      <c r="I541" s="75">
        <f>'Datos y Cálculos'!R541</f>
        <v>56.67</v>
      </c>
      <c r="J541" s="47">
        <f>'Datos y Cálculos'!S541</f>
        <v>215.77471793516497</v>
      </c>
      <c r="K541" s="6">
        <f>'Datos y Cálculos'!T541</f>
        <v>0.96489524811965688</v>
      </c>
      <c r="L541" s="73">
        <f t="shared" si="135"/>
        <v>299.54578327192729</v>
      </c>
      <c r="M541" s="75">
        <f t="shared" si="136"/>
        <v>270.82085105257192</v>
      </c>
      <c r="O541" s="15">
        <f t="shared" si="125"/>
        <v>303.85320031668374</v>
      </c>
      <c r="P541" s="47">
        <f t="shared" si="126"/>
        <v>270.82085105257192</v>
      </c>
      <c r="Q541" s="106">
        <f t="shared" si="127"/>
        <v>0.10871153974907832</v>
      </c>
      <c r="S541" s="6">
        <f t="shared" si="137"/>
        <v>0.20985787228207231</v>
      </c>
      <c r="T541" s="73">
        <f t="shared" si="137"/>
        <v>0.1870438998578228</v>
      </c>
      <c r="U541" s="110">
        <f t="shared" si="128"/>
        <v>0.10871153974907832</v>
      </c>
      <c r="Y541" s="115">
        <f t="shared" si="129"/>
        <v>4.4146016727788277E-2</v>
      </c>
      <c r="Z541" s="157">
        <f t="shared" si="130"/>
        <v>9.076636499321767E-3</v>
      </c>
      <c r="AA541" s="158"/>
      <c r="AE541" s="117">
        <f t="shared" si="132"/>
        <v>0.37882717028126511</v>
      </c>
      <c r="AF541" s="85">
        <f>IF(J541&gt;0,J541/630,Tabla13[[#This Row],[Cargabilidad Antes]]-0.02)</f>
        <v>0.34249955227803963</v>
      </c>
      <c r="AG541" s="119">
        <f t="shared" si="131"/>
        <v>3.6327618003225481E-2</v>
      </c>
      <c r="AJ541" s="15">
        <f t="shared" si="138"/>
        <v>27.465992717486397</v>
      </c>
      <c r="AK541" s="47">
        <f t="shared" si="138"/>
        <v>26.958972579189087</v>
      </c>
      <c r="AL541" s="15">
        <f t="shared" si="134"/>
        <v>0.5070201382973103</v>
      </c>
      <c r="AM541" s="84">
        <f t="shared" si="133"/>
        <v>1.8459924005386985E-2</v>
      </c>
    </row>
    <row r="542" spans="2:39" x14ac:dyDescent="0.25">
      <c r="B542" s="16" t="s">
        <v>559</v>
      </c>
      <c r="C542" s="8">
        <v>315.88</v>
      </c>
      <c r="D542" s="14">
        <v>194.3</v>
      </c>
      <c r="E542" s="8">
        <v>115.98</v>
      </c>
      <c r="F542" s="15">
        <f t="shared" si="124"/>
        <v>226.28267808208389</v>
      </c>
      <c r="G542" s="8">
        <v>0.85</v>
      </c>
      <c r="H542" s="8">
        <v>460.56</v>
      </c>
      <c r="I542" s="75">
        <f>'Datos y Cálculos'!R542</f>
        <v>55.980000000000004</v>
      </c>
      <c r="J542" s="47">
        <f>'Datos y Cálculos'!S542</f>
        <v>202.20348760592634</v>
      </c>
      <c r="K542" s="6">
        <f>'Datos y Cálculos'!T542</f>
        <v>0.96091319838493883</v>
      </c>
      <c r="L542" s="73">
        <f t="shared" si="135"/>
        <v>284.00948935574036</v>
      </c>
      <c r="M542" s="75">
        <f t="shared" si="136"/>
        <v>253.78747391383203</v>
      </c>
      <c r="O542" s="15">
        <f t="shared" si="125"/>
        <v>286.90321561008773</v>
      </c>
      <c r="P542" s="47">
        <f t="shared" si="126"/>
        <v>253.787473913832</v>
      </c>
      <c r="Q542" s="106">
        <f t="shared" si="127"/>
        <v>0.11542478401936518</v>
      </c>
      <c r="S542" s="6">
        <f t="shared" si="137"/>
        <v>0.19815127277272826</v>
      </c>
      <c r="T542" s="73">
        <f t="shared" si="137"/>
        <v>0.17527970490977382</v>
      </c>
      <c r="U542" s="110">
        <f t="shared" si="128"/>
        <v>0.11542478401936496</v>
      </c>
      <c r="Y542" s="115">
        <f t="shared" si="129"/>
        <v>3.9685403901701333E-2</v>
      </c>
      <c r="Z542" s="157">
        <f t="shared" si="130"/>
        <v>8.6326344438206627E-3</v>
      </c>
      <c r="AA542" s="158"/>
      <c r="AE542" s="117">
        <f t="shared" si="132"/>
        <v>0.35917885409854589</v>
      </c>
      <c r="AF542" s="85">
        <f>IF(J542&gt;0,J542/630,Tabla13[[#This Row],[Cargabilidad Antes]]-0.02)</f>
        <v>0.32095791683480374</v>
      </c>
      <c r="AG542" s="119">
        <f t="shared" si="131"/>
        <v>3.822093726374215E-2</v>
      </c>
      <c r="AJ542" s="15">
        <f t="shared" si="138"/>
        <v>27.198543139086766</v>
      </c>
      <c r="AK542" s="47">
        <f t="shared" si="138"/>
        <v>26.720301333214849</v>
      </c>
      <c r="AL542" s="15">
        <f t="shared" si="134"/>
        <v>0.47824180587191734</v>
      </c>
      <c r="AM542" s="84">
        <f t="shared" si="133"/>
        <v>1.7583361117038732E-2</v>
      </c>
    </row>
    <row r="543" spans="2:39" x14ac:dyDescent="0.25">
      <c r="B543" s="16" t="s">
        <v>560</v>
      </c>
      <c r="C543" s="8">
        <v>230.5</v>
      </c>
      <c r="D543" s="14">
        <v>208.26</v>
      </c>
      <c r="E543" s="8">
        <v>118.1</v>
      </c>
      <c r="F543" s="15">
        <f t="shared" si="124"/>
        <v>239.41561686740488</v>
      </c>
      <c r="G543" s="8">
        <v>0.86</v>
      </c>
      <c r="H543" s="8">
        <v>460.8</v>
      </c>
      <c r="I543" s="75">
        <f>'Datos y Cálculos'!R543</f>
        <v>58.099999999999994</v>
      </c>
      <c r="J543" s="47">
        <f>'Datos y Cálculos'!S543</f>
        <v>216.21248252587083</v>
      </c>
      <c r="K543" s="6">
        <f>'Datos y Cálculos'!T543</f>
        <v>0.96321913317414831</v>
      </c>
      <c r="L543" s="73">
        <f t="shared" si="135"/>
        <v>300.49276270999246</v>
      </c>
      <c r="M543" s="75">
        <f t="shared" si="136"/>
        <v>271.37029345319303</v>
      </c>
      <c r="O543" s="15">
        <f t="shared" si="125"/>
        <v>303.94076608046373</v>
      </c>
      <c r="P543" s="47">
        <f t="shared" si="126"/>
        <v>271.37029345319303</v>
      </c>
      <c r="Q543" s="106">
        <f t="shared" si="127"/>
        <v>0.10716059266182199</v>
      </c>
      <c r="S543" s="6">
        <f t="shared" si="137"/>
        <v>0.20991835005506426</v>
      </c>
      <c r="T543" s="73">
        <f t="shared" si="137"/>
        <v>0.18742337525257174</v>
      </c>
      <c r="U543" s="110">
        <f t="shared" si="128"/>
        <v>0.1071605926618221</v>
      </c>
      <c r="Y543" s="115">
        <f t="shared" si="129"/>
        <v>4.4425583017013236E-2</v>
      </c>
      <c r="Z543" s="157">
        <f t="shared" si="130"/>
        <v>9.0111871987597781E-3</v>
      </c>
      <c r="AA543" s="158"/>
      <c r="AE543" s="117">
        <f t="shared" si="132"/>
        <v>0.38002478867842043</v>
      </c>
      <c r="AF543" s="85">
        <f>IF(J543&gt;0,J543/630,Tabla13[[#This Row],[Cargabilidad Antes]]-0.02)</f>
        <v>0.34319441670773149</v>
      </c>
      <c r="AG543" s="119">
        <f t="shared" si="131"/>
        <v>3.6830371970688947E-2</v>
      </c>
      <c r="AJ543" s="15">
        <f t="shared" si="138"/>
        <v>27.467414243738759</v>
      </c>
      <c r="AK543" s="47">
        <f t="shared" si="138"/>
        <v>26.966929384852353</v>
      </c>
      <c r="AL543" s="15">
        <f t="shared" si="134"/>
        <v>0.5004848588864057</v>
      </c>
      <c r="AM543" s="84">
        <f t="shared" si="133"/>
        <v>1.822104019130566E-2</v>
      </c>
    </row>
    <row r="544" spans="2:39" x14ac:dyDescent="0.25">
      <c r="B544" s="16" t="s">
        <v>561</v>
      </c>
      <c r="C544" s="8">
        <v>287.8</v>
      </c>
      <c r="D544" s="14">
        <v>192.37</v>
      </c>
      <c r="E544" s="8">
        <v>114.59</v>
      </c>
      <c r="F544" s="15">
        <f t="shared" si="124"/>
        <v>223.91311931193312</v>
      </c>
      <c r="G544" s="8">
        <v>0.85</v>
      </c>
      <c r="H544" s="8">
        <v>461.2</v>
      </c>
      <c r="I544" s="75">
        <f>'Datos y Cálculos'!R544</f>
        <v>54.59</v>
      </c>
      <c r="J544" s="47">
        <f>'Datos y Cálculos'!S544</f>
        <v>199.96570956041438</v>
      </c>
      <c r="K544" s="6">
        <f>'Datos y Cálculos'!T544</f>
        <v>0.96201493957582995</v>
      </c>
      <c r="L544" s="73">
        <f t="shared" si="135"/>
        <v>281.03543415181173</v>
      </c>
      <c r="M544" s="75">
        <f t="shared" si="136"/>
        <v>250.9788179204343</v>
      </c>
      <c r="O544" s="15">
        <f t="shared" si="125"/>
        <v>284.05337924298806</v>
      </c>
      <c r="P544" s="47">
        <f t="shared" si="126"/>
        <v>250.9788179204343</v>
      </c>
      <c r="Q544" s="106">
        <f t="shared" si="127"/>
        <v>0.11643783788349427</v>
      </c>
      <c r="S544" s="6">
        <f t="shared" si="137"/>
        <v>0.19618301772151178</v>
      </c>
      <c r="T544" s="73">
        <f t="shared" si="137"/>
        <v>0.1733398913085597</v>
      </c>
      <c r="U544" s="110">
        <f t="shared" si="128"/>
        <v>0.11643783788349427</v>
      </c>
      <c r="Y544" s="115">
        <f t="shared" si="129"/>
        <v>3.8858610302457464E-2</v>
      </c>
      <c r="Z544" s="157">
        <f t="shared" si="130"/>
        <v>8.5223890290150265E-3</v>
      </c>
      <c r="AA544" s="158"/>
      <c r="AE544" s="117">
        <f t="shared" si="132"/>
        <v>0.35541764970148115</v>
      </c>
      <c r="AF544" s="85">
        <f>IF(J544&gt;0,J544/630,Tabla13[[#This Row],[Cargabilidad Antes]]-0.02)</f>
        <v>0.31740588819113397</v>
      </c>
      <c r="AG544" s="119">
        <f t="shared" si="131"/>
        <v>3.8011761510347186E-2</v>
      </c>
      <c r="AJ544" s="15">
        <f t="shared" si="138"/>
        <v>27.155083393679508</v>
      </c>
      <c r="AK544" s="47">
        <f t="shared" si="138"/>
        <v>26.68243501722058</v>
      </c>
      <c r="AL544" s="15">
        <f t="shared" si="134"/>
        <v>0.47264837645892754</v>
      </c>
      <c r="AM544" s="84">
        <f t="shared" si="133"/>
        <v>1.7405521080776309E-2</v>
      </c>
    </row>
    <row r="545" spans="2:39" x14ac:dyDescent="0.25">
      <c r="B545" s="16" t="s">
        <v>562</v>
      </c>
      <c r="C545" s="8">
        <v>29.6</v>
      </c>
      <c r="D545" s="14">
        <v>38.07</v>
      </c>
      <c r="E545" s="8">
        <v>7.69</v>
      </c>
      <c r="F545" s="15">
        <f t="shared" si="124"/>
        <v>38.83891090131133</v>
      </c>
      <c r="G545" s="8">
        <v>0.93</v>
      </c>
      <c r="H545" s="8">
        <v>466.06</v>
      </c>
      <c r="I545" s="75">
        <f>'Datos y Cálculos'!R545</f>
        <v>-52.31</v>
      </c>
      <c r="J545" s="47">
        <f>'Datos y Cálculos'!S545</f>
        <v>0</v>
      </c>
      <c r="K545" s="6">
        <f>'Datos y Cálculos'!T545</f>
        <v>1</v>
      </c>
      <c r="L545" s="73">
        <f t="shared" si="135"/>
        <v>48.747077530226065</v>
      </c>
      <c r="M545" s="75">
        <f t="shared" si="136"/>
        <v>0</v>
      </c>
      <c r="O545" s="15">
        <f t="shared" si="125"/>
        <v>51.378505722414808</v>
      </c>
      <c r="P545" s="47">
        <f t="shared" si="126"/>
        <v>47.782010321845767</v>
      </c>
      <c r="Q545" s="106">
        <f t="shared" si="127"/>
        <v>7.0000000000000062E-2</v>
      </c>
      <c r="S545" s="6">
        <f t="shared" si="137"/>
        <v>3.5484845579051905E-2</v>
      </c>
      <c r="T545" s="73">
        <f t="shared" si="137"/>
        <v>3.300090638851827E-2</v>
      </c>
      <c r="U545" s="110">
        <f t="shared" si="128"/>
        <v>7.0000000000000062E-2</v>
      </c>
      <c r="Y545" s="115">
        <f t="shared" si="129"/>
        <v>1.1691285633270321E-3</v>
      </c>
      <c r="Z545" s="157">
        <f t="shared" si="130"/>
        <v>1.5794926890548189E-4</v>
      </c>
      <c r="AA545" s="158"/>
      <c r="AE545" s="117">
        <f t="shared" si="132"/>
        <v>6.16490649227164E-2</v>
      </c>
      <c r="AF545" s="85">
        <f>IF(J545&gt;0,J545/630,Tabla13[[#This Row],[Cargabilidad Antes]]-0.02)</f>
        <v>4.1649064922716403E-2</v>
      </c>
      <c r="AG545" s="119">
        <f t="shared" si="131"/>
        <v>1.9999999999999997E-2</v>
      </c>
      <c r="AJ545" s="15">
        <f t="shared" si="138"/>
        <v>25.070506165872548</v>
      </c>
      <c r="AK545" s="47">
        <f t="shared" si="138"/>
        <v>25.060980782863169</v>
      </c>
      <c r="AL545" s="15">
        <f t="shared" si="134"/>
        <v>9.5253830093788849E-3</v>
      </c>
      <c r="AM545" s="84">
        <f t="shared" si="133"/>
        <v>3.799437851934595E-4</v>
      </c>
    </row>
    <row r="546" spans="2:39" x14ac:dyDescent="0.25">
      <c r="B546" s="16" t="s">
        <v>563</v>
      </c>
      <c r="C546" s="8">
        <v>21.62</v>
      </c>
      <c r="D546" s="14">
        <v>13.48</v>
      </c>
      <c r="E546" s="8">
        <v>11.18</v>
      </c>
      <c r="F546" s="15">
        <f t="shared" si="124"/>
        <v>17.512932364398601</v>
      </c>
      <c r="G546" s="8">
        <v>0.77</v>
      </c>
      <c r="H546" s="8">
        <v>466.33</v>
      </c>
      <c r="I546" s="75">
        <f>'Datos y Cálculos'!R546</f>
        <v>-48.82</v>
      </c>
      <c r="J546" s="47">
        <f>'Datos y Cálculos'!S546</f>
        <v>0</v>
      </c>
      <c r="K546" s="6">
        <f>'Datos y Cálculos'!T546</f>
        <v>1</v>
      </c>
      <c r="L546" s="73">
        <f t="shared" si="135"/>
        <v>21.980643945402701</v>
      </c>
      <c r="M546" s="75">
        <f t="shared" si="136"/>
        <v>0</v>
      </c>
      <c r="O546" s="15">
        <f t="shared" si="125"/>
        <v>21.972562475087962</v>
      </c>
      <c r="P546" s="47">
        <f t="shared" si="126"/>
        <v>16.918873105817731</v>
      </c>
      <c r="Q546" s="106">
        <f t="shared" si="127"/>
        <v>0.22999999999999998</v>
      </c>
      <c r="S546" s="6">
        <f t="shared" si="137"/>
        <v>1.5175470275781328E-2</v>
      </c>
      <c r="T546" s="73">
        <f t="shared" si="137"/>
        <v>1.1685112112351624E-2</v>
      </c>
      <c r="U546" s="110">
        <f t="shared" si="128"/>
        <v>0.22999999999999998</v>
      </c>
      <c r="Y546" s="115">
        <f t="shared" si="129"/>
        <v>2.3770916446124769E-4</v>
      </c>
      <c r="Z546" s="157">
        <f t="shared" si="130"/>
        <v>9.6771400852173936E-5</v>
      </c>
      <c r="AA546" s="158"/>
      <c r="AE546" s="117">
        <f t="shared" si="132"/>
        <v>2.779830534031524E-2</v>
      </c>
      <c r="AF546" s="85">
        <f>IF(J546&gt;0,J546/630,Tabla13[[#This Row],[Cargabilidad Antes]]-0.02)</f>
        <v>7.7983053403152397E-3</v>
      </c>
      <c r="AG546" s="119">
        <f t="shared" si="131"/>
        <v>0.02</v>
      </c>
      <c r="AJ546" s="15">
        <f t="shared" si="138"/>
        <v>25.012895125580172</v>
      </c>
      <c r="AK546" s="47">
        <f t="shared" si="138"/>
        <v>25.007645519956483</v>
      </c>
      <c r="AL546" s="15">
        <f t="shared" si="134"/>
        <v>5.2496056236890354E-3</v>
      </c>
      <c r="AM546" s="84">
        <f t="shared" si="133"/>
        <v>2.0987596986810075E-4</v>
      </c>
    </row>
    <row r="547" spans="2:39" x14ac:dyDescent="0.25">
      <c r="B547" s="16" t="s">
        <v>564</v>
      </c>
      <c r="C547" s="8">
        <v>69.099999999999994</v>
      </c>
      <c r="D547" s="14">
        <v>55.78</v>
      </c>
      <c r="E547" s="8">
        <v>23.64</v>
      </c>
      <c r="F547" s="15">
        <f t="shared" si="124"/>
        <v>60.582654283218723</v>
      </c>
      <c r="G547" s="8">
        <v>0.91</v>
      </c>
      <c r="H547" s="8">
        <v>456.01</v>
      </c>
      <c r="I547" s="75">
        <f>'Datos y Cálculos'!R547</f>
        <v>-36.36</v>
      </c>
      <c r="J547" s="47">
        <f>'Datos y Cálculos'!S547</f>
        <v>0</v>
      </c>
      <c r="K547" s="6">
        <f>'Datos y Cálculos'!T547</f>
        <v>1</v>
      </c>
      <c r="L547" s="73">
        <f t="shared" si="135"/>
        <v>76.037851649213835</v>
      </c>
      <c r="M547" s="75">
        <f t="shared" si="136"/>
        <v>0</v>
      </c>
      <c r="O547" s="15">
        <f t="shared" si="125"/>
        <v>76.934061193017982</v>
      </c>
      <c r="P547" s="47">
        <f t="shared" si="126"/>
        <v>70.009995685646359</v>
      </c>
      <c r="Q547" s="106">
        <f t="shared" si="127"/>
        <v>9.000000000000008E-2</v>
      </c>
      <c r="S547" s="6">
        <f t="shared" si="137"/>
        <v>5.3134929535573541E-2</v>
      </c>
      <c r="T547" s="73">
        <f t="shared" si="137"/>
        <v>4.835278587737192E-2</v>
      </c>
      <c r="U547" s="110">
        <f t="shared" si="128"/>
        <v>9.000000000000008E-2</v>
      </c>
      <c r="Y547" s="115">
        <f t="shared" si="129"/>
        <v>2.8446234026465031E-3</v>
      </c>
      <c r="Z547" s="157">
        <f t="shared" si="130"/>
        <v>4.8899076291493372E-4</v>
      </c>
      <c r="AA547" s="158"/>
      <c r="AE547" s="117">
        <f t="shared" si="132"/>
        <v>9.6162943306696391E-2</v>
      </c>
      <c r="AF547" s="85">
        <f>IF(J547&gt;0,J547/630,Tabla13[[#This Row],[Cargabilidad Antes]]-0.02)</f>
        <v>7.6162943306696387E-2</v>
      </c>
      <c r="AG547" s="119">
        <f t="shared" si="131"/>
        <v>2.0000000000000004E-2</v>
      </c>
      <c r="AJ547" s="15">
        <f t="shared" si="138"/>
        <v>25.158088936208628</v>
      </c>
      <c r="AK547" s="47">
        <f t="shared" si="138"/>
        <v>25.130913448074367</v>
      </c>
      <c r="AL547" s="15">
        <f t="shared" si="134"/>
        <v>2.7175488134261627E-2</v>
      </c>
      <c r="AM547" s="84">
        <f t="shared" si="133"/>
        <v>1.0801888888766209E-3</v>
      </c>
    </row>
    <row r="548" spans="2:39" x14ac:dyDescent="0.25">
      <c r="B548" s="16" t="s">
        <v>565</v>
      </c>
      <c r="C548" s="8">
        <v>129.1</v>
      </c>
      <c r="D548" s="14">
        <v>105.53</v>
      </c>
      <c r="E548" s="8">
        <v>11.64</v>
      </c>
      <c r="F548" s="15">
        <f t="shared" si="124"/>
        <v>106.17000753508498</v>
      </c>
      <c r="G548" s="8">
        <v>0.99</v>
      </c>
      <c r="H548" s="8">
        <v>455.91</v>
      </c>
      <c r="I548" s="75">
        <f>'Datos y Cálculos'!R548</f>
        <v>-48.36</v>
      </c>
      <c r="J548" s="47">
        <f>'Datos y Cálculos'!S548</f>
        <v>0</v>
      </c>
      <c r="K548" s="6">
        <f>'Datos y Cálculos'!T548</f>
        <v>1</v>
      </c>
      <c r="L548" s="73">
        <f t="shared" si="135"/>
        <v>133.25496180488241</v>
      </c>
      <c r="M548" s="75">
        <f t="shared" si="136"/>
        <v>0</v>
      </c>
      <c r="O548" s="15">
        <f t="shared" si="125"/>
        <v>133.78957818968206</v>
      </c>
      <c r="P548" s="47">
        <f t="shared" si="126"/>
        <v>132.45168240778526</v>
      </c>
      <c r="Q548" s="106">
        <f t="shared" si="127"/>
        <v>9.9999999999998979E-3</v>
      </c>
      <c r="S548" s="6">
        <f t="shared" si="137"/>
        <v>9.2402502863686328E-2</v>
      </c>
      <c r="T548" s="73">
        <f t="shared" si="137"/>
        <v>9.1478477835049476E-2</v>
      </c>
      <c r="U548" s="110">
        <f t="shared" si="128"/>
        <v>9.9999999999998979E-3</v>
      </c>
      <c r="Y548" s="115">
        <f t="shared" si="129"/>
        <v>8.7363873440453703E-3</v>
      </c>
      <c r="Z548" s="157">
        <f t="shared" si="130"/>
        <v>1.7385410814650312E-4</v>
      </c>
      <c r="AA548" s="158"/>
      <c r="AE548" s="117">
        <f t="shared" si="132"/>
        <v>0.16852382148426187</v>
      </c>
      <c r="AF548" s="85">
        <f>IF(J548&gt;0,J548/630,Tabla13[[#This Row],[Cargabilidad Antes]]-0.02)</f>
        <v>0.14852382148426188</v>
      </c>
      <c r="AG548" s="119">
        <f t="shared" si="131"/>
        <v>1.999999999999999E-2</v>
      </c>
      <c r="AJ548" s="15">
        <f t="shared" si="138"/>
        <v>25.478088975218299</v>
      </c>
      <c r="AK548" s="47">
        <f t="shared" si="138"/>
        <v>25.468575004611452</v>
      </c>
      <c r="AL548" s="15">
        <f t="shared" si="134"/>
        <v>9.5139706068465557E-3</v>
      </c>
      <c r="AM548" s="84">
        <f t="shared" si="133"/>
        <v>3.73417747936311E-4</v>
      </c>
    </row>
    <row r="549" spans="2:39" x14ac:dyDescent="0.25">
      <c r="B549" s="16" t="s">
        <v>566</v>
      </c>
      <c r="C549" s="8">
        <v>153.36000000000001</v>
      </c>
      <c r="D549" s="14">
        <v>106.12</v>
      </c>
      <c r="E549" s="8">
        <v>27.19</v>
      </c>
      <c r="F549" s="15">
        <f t="shared" si="124"/>
        <v>109.54793699563676</v>
      </c>
      <c r="G549" s="8">
        <v>0.96</v>
      </c>
      <c r="H549" s="8">
        <v>455.72</v>
      </c>
      <c r="I549" s="75">
        <f>'Datos y Cálculos'!R549</f>
        <v>-32.81</v>
      </c>
      <c r="J549" s="47">
        <f>'Datos y Cálculos'!S549</f>
        <v>0</v>
      </c>
      <c r="K549" s="6">
        <f>'Datos y Cálculos'!T549</f>
        <v>1</v>
      </c>
      <c r="L549" s="73">
        <f t="shared" si="135"/>
        <v>137.4946324208675</v>
      </c>
      <c r="M549" s="75">
        <f t="shared" si="136"/>
        <v>0</v>
      </c>
      <c r="O549" s="15">
        <f t="shared" si="125"/>
        <v>138.74187175363019</v>
      </c>
      <c r="P549" s="47">
        <f t="shared" si="126"/>
        <v>133.192196883485</v>
      </c>
      <c r="Q549" s="106">
        <f t="shared" si="127"/>
        <v>3.9999999999999925E-2</v>
      </c>
      <c r="S549" s="6">
        <f t="shared" si="137"/>
        <v>9.582283146040077E-2</v>
      </c>
      <c r="T549" s="73">
        <f t="shared" si="137"/>
        <v>9.1989918201984752E-2</v>
      </c>
      <c r="U549" s="110">
        <f t="shared" si="128"/>
        <v>3.9999999999999813E-2</v>
      </c>
      <c r="Y549" s="115">
        <f t="shared" si="129"/>
        <v>9.3011487807183359E-3</v>
      </c>
      <c r="Z549" s="157">
        <f t="shared" si="130"/>
        <v>7.2921006440831776E-4</v>
      </c>
      <c r="AA549" s="158"/>
      <c r="AE549" s="117">
        <f t="shared" si="132"/>
        <v>0.17388561427878851</v>
      </c>
      <c r="AF549" s="85">
        <f>IF(J549&gt;0,J549/630,Tabla13[[#This Row],[Cargabilidad Antes]]-0.02)</f>
        <v>0.15388561427878852</v>
      </c>
      <c r="AG549" s="119">
        <f t="shared" si="131"/>
        <v>1.999999999999999E-2</v>
      </c>
      <c r="AJ549" s="15">
        <f t="shared" si="138"/>
        <v>25.514137472694998</v>
      </c>
      <c r="AK549" s="47">
        <f t="shared" si="138"/>
        <v>25.473829094835711</v>
      </c>
      <c r="AL549" s="15">
        <f t="shared" si="134"/>
        <v>4.0308377859286537E-2</v>
      </c>
      <c r="AM549" s="84">
        <f t="shared" si="133"/>
        <v>1.5798448175026181E-3</v>
      </c>
    </row>
    <row r="550" spans="2:39" x14ac:dyDescent="0.25">
      <c r="B550" s="16" t="s">
        <v>567</v>
      </c>
      <c r="C550" s="8">
        <v>113.12</v>
      </c>
      <c r="D550" s="14">
        <v>76.31</v>
      </c>
      <c r="E550" s="8">
        <v>28.24</v>
      </c>
      <c r="F550" s="15">
        <f t="shared" si="124"/>
        <v>81.367768188638436</v>
      </c>
      <c r="G550" s="8">
        <v>0.93</v>
      </c>
      <c r="H550" s="8">
        <v>457.21</v>
      </c>
      <c r="I550" s="75">
        <f>'Datos y Cálculos'!R550</f>
        <v>-31.76</v>
      </c>
      <c r="J550" s="47">
        <f>'Datos y Cálculos'!S550</f>
        <v>0</v>
      </c>
      <c r="K550" s="6">
        <f>'Datos y Cálculos'!T550</f>
        <v>1</v>
      </c>
      <c r="L550" s="73">
        <f t="shared" si="135"/>
        <v>102.12544101536842</v>
      </c>
      <c r="M550" s="75">
        <f t="shared" si="136"/>
        <v>0</v>
      </c>
      <c r="O550" s="15">
        <f t="shared" si="125"/>
        <v>102.98644002304896</v>
      </c>
      <c r="P550" s="47">
        <f t="shared" si="126"/>
        <v>95.777389221435541</v>
      </c>
      <c r="Q550" s="106">
        <f t="shared" si="127"/>
        <v>6.999999999999984E-2</v>
      </c>
      <c r="S550" s="6">
        <f t="shared" si="137"/>
        <v>7.1128147258666952E-2</v>
      </c>
      <c r="T550" s="73">
        <f t="shared" si="137"/>
        <v>6.6149176950560259E-2</v>
      </c>
      <c r="U550" s="110">
        <f t="shared" si="128"/>
        <v>7.0000000000000062E-2</v>
      </c>
      <c r="Y550" s="115">
        <f t="shared" si="129"/>
        <v>5.1313660056710774E-3</v>
      </c>
      <c r="Z550" s="157">
        <f t="shared" si="130"/>
        <v>6.9324754736616197E-4</v>
      </c>
      <c r="AA550" s="158"/>
      <c r="AE550" s="117">
        <f t="shared" si="132"/>
        <v>0.12915518760101338</v>
      </c>
      <c r="AF550" s="85">
        <f>IF(J550&gt;0,J550/630,Tabla13[[#This Row],[Cargabilidad Antes]]-0.02)</f>
        <v>0.10915518760101338</v>
      </c>
      <c r="AG550" s="119">
        <f t="shared" si="131"/>
        <v>2.0000000000000004E-2</v>
      </c>
      <c r="AJ550" s="15">
        <f t="shared" si="138"/>
        <v>25.283285438798639</v>
      </c>
      <c r="AK550" s="47">
        <f t="shared" si="138"/>
        <v>25.245013576016945</v>
      </c>
      <c r="AL550" s="15">
        <f t="shared" si="134"/>
        <v>3.8271862781694921E-2</v>
      </c>
      <c r="AM550" s="84">
        <f t="shared" si="133"/>
        <v>1.5137218964020871E-3</v>
      </c>
    </row>
    <row r="551" spans="2:39" x14ac:dyDescent="0.25">
      <c r="B551" s="16" t="s">
        <v>568</v>
      </c>
      <c r="C551" s="8">
        <v>93.58</v>
      </c>
      <c r="D551" s="14">
        <v>62.1</v>
      </c>
      <c r="E551" s="8">
        <v>24.84</v>
      </c>
      <c r="F551" s="15">
        <f t="shared" si="124"/>
        <v>66.883746904610547</v>
      </c>
      <c r="G551" s="8">
        <v>0.91</v>
      </c>
      <c r="H551" s="8">
        <v>457.71</v>
      </c>
      <c r="I551" s="75">
        <f>'Datos y Cálculos'!R551</f>
        <v>-35.159999999999997</v>
      </c>
      <c r="J551" s="47">
        <f>'Datos y Cálculos'!S551</f>
        <v>0</v>
      </c>
      <c r="K551" s="6">
        <f>'Datos y Cálculos'!T551</f>
        <v>1</v>
      </c>
      <c r="L551" s="73">
        <f t="shared" si="135"/>
        <v>83.946411477799344</v>
      </c>
      <c r="M551" s="75">
        <f t="shared" si="136"/>
        <v>0</v>
      </c>
      <c r="O551" s="15">
        <f t="shared" si="125"/>
        <v>85.650864110548881</v>
      </c>
      <c r="P551" s="47">
        <f t="shared" si="126"/>
        <v>77.94228634059948</v>
      </c>
      <c r="Q551" s="106">
        <f t="shared" si="127"/>
        <v>8.9999999999999969E-2</v>
      </c>
      <c r="S551" s="6">
        <f t="shared" si="137"/>
        <v>5.915523707707273E-2</v>
      </c>
      <c r="T551" s="73">
        <f t="shared" si="137"/>
        <v>5.3831265740136185E-2</v>
      </c>
      <c r="U551" s="110">
        <f t="shared" si="128"/>
        <v>8.9999999999999969E-2</v>
      </c>
      <c r="Y551" s="115">
        <f t="shared" si="129"/>
        <v>3.4671240000000007E-3</v>
      </c>
      <c r="Z551" s="157">
        <f t="shared" si="130"/>
        <v>5.9599861559999994E-4</v>
      </c>
      <c r="AA551" s="158"/>
      <c r="AE551" s="117">
        <f t="shared" si="132"/>
        <v>0.10616467762636594</v>
      </c>
      <c r="AF551" s="85">
        <f>IF(J551&gt;0,J551/630,Tabla13[[#This Row],[Cargabilidad Antes]]-0.02)</f>
        <v>8.616467762636594E-2</v>
      </c>
      <c r="AG551" s="119">
        <f t="shared" si="131"/>
        <v>2.0000000000000004E-2</v>
      </c>
      <c r="AJ551" s="15">
        <f t="shared" si="138"/>
        <v>25.195942054564203</v>
      </c>
      <c r="AK551" s="47">
        <f t="shared" si="138"/>
        <v>25.162259615384617</v>
      </c>
      <c r="AL551" s="15">
        <f t="shared" si="134"/>
        <v>3.3682439179585799E-2</v>
      </c>
      <c r="AM551" s="84">
        <f t="shared" si="133"/>
        <v>1.3368199969123751E-3</v>
      </c>
    </row>
    <row r="552" spans="2:39" x14ac:dyDescent="0.25">
      <c r="B552" s="16" t="s">
        <v>569</v>
      </c>
      <c r="C552" s="8">
        <v>157.62</v>
      </c>
      <c r="D552" s="14">
        <v>111.7</v>
      </c>
      <c r="E552" s="8">
        <v>25.4</v>
      </c>
      <c r="F552" s="15">
        <f t="shared" si="124"/>
        <v>114.55151679484651</v>
      </c>
      <c r="G552" s="8">
        <v>0.97</v>
      </c>
      <c r="H552" s="8">
        <v>458.05</v>
      </c>
      <c r="I552" s="75">
        <f>'Datos y Cálculos'!R552</f>
        <v>-34.6</v>
      </c>
      <c r="J552" s="47">
        <f>'Datos y Cálculos'!S552</f>
        <v>0</v>
      </c>
      <c r="K552" s="6">
        <f>'Datos y Cálculos'!T552</f>
        <v>1</v>
      </c>
      <c r="L552" s="73">
        <f t="shared" si="135"/>
        <v>143.77467186431429</v>
      </c>
      <c r="M552" s="75">
        <f t="shared" si="136"/>
        <v>0</v>
      </c>
      <c r="O552" s="15">
        <f t="shared" si="125"/>
        <v>144.53165636145496</v>
      </c>
      <c r="P552" s="47">
        <f t="shared" si="126"/>
        <v>140.19570667061132</v>
      </c>
      <c r="Q552" s="106">
        <f t="shared" si="127"/>
        <v>3.0000000000000027E-2</v>
      </c>
      <c r="S552" s="6">
        <f t="shared" si="137"/>
        <v>9.9821577820495916E-2</v>
      </c>
      <c r="T552" s="73">
        <f t="shared" si="137"/>
        <v>9.6826930485881035E-2</v>
      </c>
      <c r="U552" s="110">
        <f t="shared" si="128"/>
        <v>3.0000000000000027E-2</v>
      </c>
      <c r="Y552" s="115">
        <f t="shared" si="129"/>
        <v>1.0170208884688092E-2</v>
      </c>
      <c r="Z552" s="157">
        <f t="shared" si="130"/>
        <v>6.0105934508506668E-4</v>
      </c>
      <c r="AA552" s="158"/>
      <c r="AE552" s="117">
        <f t="shared" si="132"/>
        <v>0.18182780443626428</v>
      </c>
      <c r="AF552" s="85">
        <f>IF(J552&gt;0,J552/630,Tabla13[[#This Row],[Cargabilidad Antes]]-0.02)</f>
        <v>0.16182780443626429</v>
      </c>
      <c r="AG552" s="119">
        <f t="shared" si="131"/>
        <v>1.999999999999999E-2</v>
      </c>
      <c r="AJ552" s="15">
        <f t="shared" si="138"/>
        <v>25.557943367804107</v>
      </c>
      <c r="AK552" s="47">
        <f t="shared" si="138"/>
        <v>25.524968914766884</v>
      </c>
      <c r="AL552" s="15">
        <f t="shared" si="134"/>
        <v>3.2974453037223128E-2</v>
      </c>
      <c r="AM552" s="84">
        <f t="shared" si="133"/>
        <v>1.2901841342508602E-3</v>
      </c>
    </row>
    <row r="553" spans="2:39" x14ac:dyDescent="0.25">
      <c r="B553" s="16" t="s">
        <v>570</v>
      </c>
      <c r="C553" s="8">
        <v>258.42</v>
      </c>
      <c r="D553" s="14">
        <v>126.84</v>
      </c>
      <c r="E553" s="8">
        <v>36.159999999999997</v>
      </c>
      <c r="F553" s="15">
        <f t="shared" si="124"/>
        <v>131.89363593441499</v>
      </c>
      <c r="G553" s="8">
        <v>0.96</v>
      </c>
      <c r="H553" s="8">
        <v>458.87</v>
      </c>
      <c r="I553" s="75">
        <f>'Datos y Cálculos'!R553</f>
        <v>-23.840000000000003</v>
      </c>
      <c r="J553" s="47">
        <f>'Datos y Cálculos'!S553</f>
        <v>0</v>
      </c>
      <c r="K553" s="6">
        <f>'Datos y Cálculos'!T553</f>
        <v>1</v>
      </c>
      <c r="L553" s="73">
        <f t="shared" si="135"/>
        <v>165.54092654594129</v>
      </c>
      <c r="M553" s="75">
        <f t="shared" si="136"/>
        <v>0</v>
      </c>
      <c r="O553" s="15">
        <f t="shared" si="125"/>
        <v>165.83131373191156</v>
      </c>
      <c r="P553" s="47">
        <f t="shared" si="126"/>
        <v>159.19806118263509</v>
      </c>
      <c r="Q553" s="106">
        <f t="shared" si="127"/>
        <v>4.0000000000000036E-2</v>
      </c>
      <c r="S553" s="6">
        <f t="shared" si="137"/>
        <v>0.1145323025107165</v>
      </c>
      <c r="T553" s="73">
        <f t="shared" si="137"/>
        <v>0.10995101041028783</v>
      </c>
      <c r="U553" s="110">
        <f t="shared" si="128"/>
        <v>4.0000000000000036E-2</v>
      </c>
      <c r="Y553" s="115">
        <f t="shared" si="129"/>
        <v>1.3482668793950853E-2</v>
      </c>
      <c r="Z553" s="157">
        <f t="shared" si="130"/>
        <v>1.0570412334457472E-3</v>
      </c>
      <c r="AA553" s="158"/>
      <c r="AE553" s="117">
        <f t="shared" si="132"/>
        <v>0.20935497767367459</v>
      </c>
      <c r="AF553" s="85">
        <f>IF(J553&gt;0,J553/630,Tabla13[[#This Row],[Cargabilidad Antes]]-0.02)</f>
        <v>0.1893549776736746</v>
      </c>
      <c r="AG553" s="119">
        <f t="shared" si="131"/>
        <v>1.999999999999999E-2</v>
      </c>
      <c r="AJ553" s="15">
        <f t="shared" si="138"/>
        <v>25.734509204435142</v>
      </c>
      <c r="AK553" s="47">
        <f t="shared" si="138"/>
        <v>25.676923682807427</v>
      </c>
      <c r="AL553" s="15">
        <f t="shared" si="134"/>
        <v>5.7585521627714797E-2</v>
      </c>
      <c r="AM553" s="84">
        <f t="shared" si="133"/>
        <v>2.2376770883895114E-3</v>
      </c>
    </row>
    <row r="554" spans="2:39" x14ac:dyDescent="0.25">
      <c r="B554" s="16" t="s">
        <v>571</v>
      </c>
      <c r="C554" s="8">
        <v>163.19999999999999</v>
      </c>
      <c r="D554" s="14">
        <v>140.32</v>
      </c>
      <c r="E554" s="8">
        <v>72.010000000000005</v>
      </c>
      <c r="F554" s="15">
        <f t="shared" si="124"/>
        <v>157.71855471059834</v>
      </c>
      <c r="G554" s="8">
        <v>0.86</v>
      </c>
      <c r="H554" s="8">
        <v>448.61</v>
      </c>
      <c r="I554" s="75">
        <f>'Datos y Cálculos'!R554</f>
        <v>12.010000000000005</v>
      </c>
      <c r="J554" s="47">
        <f>'Datos y Cálculos'!S554</f>
        <v>140.83303057166665</v>
      </c>
      <c r="K554" s="6">
        <f>'Datos y Cálculos'!T554</f>
        <v>0.99635717154147585</v>
      </c>
      <c r="L554" s="73">
        <f t="shared" si="135"/>
        <v>197.9540217790493</v>
      </c>
      <c r="M554" s="75">
        <f t="shared" si="136"/>
        <v>176.76084372030988</v>
      </c>
      <c r="O554" s="15">
        <f t="shared" si="125"/>
        <v>204.78713289354977</v>
      </c>
      <c r="P554" s="47">
        <f t="shared" si="126"/>
        <v>176.76084372030988</v>
      </c>
      <c r="Q554" s="106">
        <f t="shared" si="127"/>
        <v>0.13685571342906688</v>
      </c>
      <c r="S554" s="6">
        <f t="shared" si="137"/>
        <v>0.14143735177051098</v>
      </c>
      <c r="T554" s="73">
        <f t="shared" si="137"/>
        <v>0.12208084208843979</v>
      </c>
      <c r="U554" s="110">
        <f t="shared" si="128"/>
        <v>0.13685571342906699</v>
      </c>
      <c r="Y554" s="115">
        <f t="shared" si="129"/>
        <v>1.9279411011342156E-2</v>
      </c>
      <c r="Z554" s="157">
        <f t="shared" si="130"/>
        <v>4.9159016325249867E-3</v>
      </c>
      <c r="AA554" s="158"/>
      <c r="AE554" s="117">
        <f t="shared" si="132"/>
        <v>0.25034691223904498</v>
      </c>
      <c r="AF554" s="85">
        <f>IF(J554&gt;0,J554/630,Tabla13[[#This Row],[Cargabilidad Antes]]-0.02)</f>
        <v>0.22354449297089946</v>
      </c>
      <c r="AG554" s="119">
        <f t="shared" si="131"/>
        <v>2.6802419268145528E-2</v>
      </c>
      <c r="AJ554" s="15">
        <f t="shared" si="138"/>
        <v>26.120132740351508</v>
      </c>
      <c r="AK554" s="47">
        <f t="shared" si="138"/>
        <v>25.83451912053194</v>
      </c>
      <c r="AL554" s="15">
        <f t="shared" si="134"/>
        <v>0.28561361981956779</v>
      </c>
      <c r="AM554" s="84">
        <f t="shared" si="133"/>
        <v>1.093461594007672E-2</v>
      </c>
    </row>
    <row r="555" spans="2:39" x14ac:dyDescent="0.25">
      <c r="B555" s="16" t="s">
        <v>572</v>
      </c>
      <c r="C555" s="8">
        <v>187.42</v>
      </c>
      <c r="D555" s="14">
        <v>145.72999999999999</v>
      </c>
      <c r="E555" s="8">
        <v>73.98</v>
      </c>
      <c r="F555" s="15">
        <f t="shared" si="124"/>
        <v>163.43277914788084</v>
      </c>
      <c r="G555" s="8">
        <v>0.86</v>
      </c>
      <c r="H555" s="8">
        <v>448.19</v>
      </c>
      <c r="I555" s="75">
        <f>'Datos y Cálculos'!R555</f>
        <v>13.980000000000004</v>
      </c>
      <c r="J555" s="47">
        <f>'Datos y Cálculos'!S555</f>
        <v>146.39902083005882</v>
      </c>
      <c r="K555" s="6">
        <f>'Datos y Cálculos'!T555</f>
        <v>0.99543015502244769</v>
      </c>
      <c r="L555" s="73">
        <f t="shared" si="135"/>
        <v>205.12599790312535</v>
      </c>
      <c r="M555" s="75">
        <f t="shared" si="136"/>
        <v>183.74676975072194</v>
      </c>
      <c r="O555" s="15">
        <f t="shared" si="125"/>
        <v>212.68264592771527</v>
      </c>
      <c r="P555" s="47">
        <f t="shared" si="126"/>
        <v>183.74676975072191</v>
      </c>
      <c r="Q555" s="106">
        <f t="shared" si="127"/>
        <v>0.13605189107355675</v>
      </c>
      <c r="S555" s="6">
        <f t="shared" si="137"/>
        <v>0.14689043096861862</v>
      </c>
      <c r="T555" s="73">
        <f t="shared" si="137"/>
        <v>0.12690571005472831</v>
      </c>
      <c r="U555" s="110">
        <f t="shared" si="128"/>
        <v>0.13605189107355675</v>
      </c>
      <c r="Y555" s="115">
        <f t="shared" si="129"/>
        <v>2.0701724107750473E-2</v>
      </c>
      <c r="Z555" s="157">
        <f t="shared" si="130"/>
        <v>5.2498260900095857E-3</v>
      </c>
      <c r="AA555" s="158"/>
      <c r="AE555" s="117">
        <f t="shared" si="132"/>
        <v>0.25941710975854099</v>
      </c>
      <c r="AF555" s="85">
        <f>IF(J555&gt;0,J555/630,Tabla13[[#This Row],[Cargabilidad Antes]]-0.02)</f>
        <v>0.2323793981429505</v>
      </c>
      <c r="AG555" s="119">
        <f t="shared" si="131"/>
        <v>2.7037711615590487E-2</v>
      </c>
      <c r="AJ555" s="15">
        <f t="shared" si="138"/>
        <v>26.20817061642131</v>
      </c>
      <c r="AK555" s="47">
        <f t="shared" si="138"/>
        <v>25.901786201758142</v>
      </c>
      <c r="AL555" s="15">
        <f t="shared" si="134"/>
        <v>0.30638441466316735</v>
      </c>
      <c r="AM555" s="84">
        <f t="shared" si="133"/>
        <v>1.1690415906831619E-2</v>
      </c>
    </row>
    <row r="556" spans="2:39" x14ac:dyDescent="0.25">
      <c r="B556" s="16" t="s">
        <v>573</v>
      </c>
      <c r="C556" s="8">
        <v>395.5</v>
      </c>
      <c r="D556" s="14">
        <v>171.03</v>
      </c>
      <c r="E556" s="8">
        <v>94.93</v>
      </c>
      <c r="F556" s="15">
        <f t="shared" si="124"/>
        <v>195.60921706300039</v>
      </c>
      <c r="G556" s="8">
        <v>0.86</v>
      </c>
      <c r="H556" s="8">
        <v>445.27</v>
      </c>
      <c r="I556" s="75">
        <f>'Datos y Cálculos'!R556</f>
        <v>34.930000000000007</v>
      </c>
      <c r="J556" s="47">
        <f>'Datos y Cálculos'!S556</f>
        <v>174.56049323944981</v>
      </c>
      <c r="K556" s="6">
        <f>'Datos y Cálculos'!T556</f>
        <v>0.97977495838874074</v>
      </c>
      <c r="L556" s="73">
        <f t="shared" si="135"/>
        <v>245.5109437549896</v>
      </c>
      <c r="M556" s="75">
        <f t="shared" si="136"/>
        <v>219.09249513406567</v>
      </c>
      <c r="O556" s="15">
        <f t="shared" si="125"/>
        <v>249.60620965495877</v>
      </c>
      <c r="P556" s="47">
        <f t="shared" si="126"/>
        <v>219.09249513406567</v>
      </c>
      <c r="Q556" s="106">
        <f t="shared" si="127"/>
        <v>0.12224741749443457</v>
      </c>
      <c r="S556" s="6">
        <f t="shared" si="137"/>
        <v>0.17239189191355825</v>
      </c>
      <c r="T556" s="73">
        <f t="shared" si="137"/>
        <v>0.15131742833014605</v>
      </c>
      <c r="U556" s="110">
        <f t="shared" si="128"/>
        <v>0.12224741749443457</v>
      </c>
      <c r="Y556" s="115">
        <f t="shared" si="129"/>
        <v>2.9655606763705111E-2</v>
      </c>
      <c r="Z556" s="157">
        <f t="shared" si="130"/>
        <v>6.8074565106507456E-3</v>
      </c>
      <c r="AA556" s="158"/>
      <c r="AE556" s="117">
        <f t="shared" si="132"/>
        <v>0.31049082073492124</v>
      </c>
      <c r="AF556" s="85">
        <f>IF(J556&gt;0,J556/630,Tabla13[[#This Row],[Cargabilidad Antes]]-0.02)</f>
        <v>0.27708014799912667</v>
      </c>
      <c r="AG556" s="119">
        <f t="shared" si="131"/>
        <v>3.3410672735794567E-2</v>
      </c>
      <c r="AJ556" s="15">
        <f t="shared" si="138"/>
        <v>26.664082796429359</v>
      </c>
      <c r="AK556" s="47">
        <f t="shared" si="138"/>
        <v>26.282091918377954</v>
      </c>
      <c r="AL556" s="15">
        <f t="shared" si="134"/>
        <v>0.38199087805140408</v>
      </c>
      <c r="AM556" s="84">
        <f t="shared" si="133"/>
        <v>1.4326046051078012E-2</v>
      </c>
    </row>
    <row r="557" spans="2:39" x14ac:dyDescent="0.25">
      <c r="B557" s="16" t="s">
        <v>574</v>
      </c>
      <c r="C557" s="8">
        <v>419.14</v>
      </c>
      <c r="D557" s="14">
        <v>276.37</v>
      </c>
      <c r="E557" s="8">
        <v>114.19</v>
      </c>
      <c r="F557" s="15">
        <f t="shared" si="124"/>
        <v>299.03132444611884</v>
      </c>
      <c r="G557" s="8">
        <v>0.92</v>
      </c>
      <c r="H557" s="8">
        <v>445.11</v>
      </c>
      <c r="I557" s="75">
        <f>'Datos y Cálculos'!R557</f>
        <v>54.19</v>
      </c>
      <c r="J557" s="47">
        <f>'Datos y Cálculos'!S557</f>
        <v>281.63262062481328</v>
      </c>
      <c r="K557" s="6">
        <f>'Datos y Cálculos'!T557</f>
        <v>0.98131388113657447</v>
      </c>
      <c r="L557" s="73">
        <f t="shared" si="135"/>
        <v>375.31699057629794</v>
      </c>
      <c r="M557" s="75">
        <f t="shared" si="136"/>
        <v>353.47971593546896</v>
      </c>
      <c r="O557" s="15">
        <f t="shared" si="125"/>
        <v>377.03755646487917</v>
      </c>
      <c r="P557" s="47">
        <f t="shared" si="126"/>
        <v>353.47971593546896</v>
      </c>
      <c r="Q557" s="106">
        <f t="shared" si="127"/>
        <v>6.2481416308469595E-2</v>
      </c>
      <c r="S557" s="6">
        <f t="shared" si="137"/>
        <v>0.26040304754955956</v>
      </c>
      <c r="T557" s="73">
        <f t="shared" si="137"/>
        <v>0.24413269632762133</v>
      </c>
      <c r="U557" s="110">
        <f t="shared" si="128"/>
        <v>6.2481416308469595E-2</v>
      </c>
      <c r="Y557" s="115">
        <f t="shared" si="129"/>
        <v>6.9304518960302458E-2</v>
      </c>
      <c r="Z557" s="157">
        <f t="shared" si="130"/>
        <v>8.3899291930357844E-3</v>
      </c>
      <c r="AA557" s="158"/>
      <c r="AE557" s="117">
        <f t="shared" si="132"/>
        <v>0.4746528959462204</v>
      </c>
      <c r="AF557" s="85">
        <f>IF(J557&gt;0,J557/630,Tabla13[[#This Row],[Cargabilidad Antes]]-0.02)</f>
        <v>0.44703590575367186</v>
      </c>
      <c r="AG557" s="119">
        <f t="shared" si="131"/>
        <v>2.7616990192548541E-2</v>
      </c>
      <c r="AJ557" s="15">
        <f t="shared" si="138"/>
        <v>28.79693693870211</v>
      </c>
      <c r="AK557" s="47">
        <f t="shared" si="138"/>
        <v>28.337283909663991</v>
      </c>
      <c r="AL557" s="15">
        <f t="shared" si="134"/>
        <v>0.45965302903811889</v>
      </c>
      <c r="AM557" s="84">
        <f t="shared" si="133"/>
        <v>1.5961872264975585E-2</v>
      </c>
    </row>
    <row r="558" spans="2:39" x14ac:dyDescent="0.25">
      <c r="B558" s="16" t="s">
        <v>575</v>
      </c>
      <c r="C558" s="8">
        <v>259.08</v>
      </c>
      <c r="D558" s="14">
        <v>231.29</v>
      </c>
      <c r="E558" s="8">
        <v>113.52</v>
      </c>
      <c r="F558" s="15">
        <f t="shared" si="124"/>
        <v>257.64676303031638</v>
      </c>
      <c r="G558" s="8">
        <v>0.89</v>
      </c>
      <c r="H558" s="8">
        <v>442.61</v>
      </c>
      <c r="I558" s="75">
        <f>'Datos y Cálculos'!R558</f>
        <v>53.519999999999996</v>
      </c>
      <c r="J558" s="47">
        <f>'Datos y Cálculos'!S558</f>
        <v>237.40146271663954</v>
      </c>
      <c r="K558" s="6">
        <f>'Datos y Cálculos'!T558</f>
        <v>0.97425684472747276</v>
      </c>
      <c r="L558" s="73">
        <f t="shared" si="135"/>
        <v>323.37484345954107</v>
      </c>
      <c r="M558" s="75">
        <f t="shared" si="136"/>
        <v>297.96477914231031</v>
      </c>
      <c r="O558" s="15">
        <f t="shared" si="125"/>
        <v>326.1732871540512</v>
      </c>
      <c r="P558" s="47">
        <f t="shared" si="126"/>
        <v>297.96477914231031</v>
      </c>
      <c r="Q558" s="106">
        <f t="shared" si="127"/>
        <v>8.6483195046006434E-2</v>
      </c>
      <c r="S558" s="6">
        <f t="shared" si="137"/>
        <v>0.22527336215665381</v>
      </c>
      <c r="T558" s="73">
        <f t="shared" si="137"/>
        <v>0.20579100203859024</v>
      </c>
      <c r="U558" s="110">
        <f t="shared" si="128"/>
        <v>8.6483195046006545E-2</v>
      </c>
      <c r="Y558" s="115">
        <f t="shared" si="129"/>
        <v>5.1449074376181472E-2</v>
      </c>
      <c r="Z558" s="157">
        <f t="shared" si="130"/>
        <v>8.5141553928265758E-3</v>
      </c>
      <c r="AA558" s="158"/>
      <c r="AE558" s="117">
        <f t="shared" si="132"/>
        <v>0.4089631159211371</v>
      </c>
      <c r="AF558" s="85">
        <f>IF(J558&gt;0,J558/630,Tabla13[[#This Row],[Cargabilidad Antes]]-0.02)</f>
        <v>0.37682771859784053</v>
      </c>
      <c r="AG558" s="119">
        <f t="shared" si="131"/>
        <v>3.2135397323296566E-2</v>
      </c>
      <c r="AJ558" s="15">
        <f t="shared" si="138"/>
        <v>27.841586892438013</v>
      </c>
      <c r="AK558" s="47">
        <f t="shared" si="138"/>
        <v>27.371341068625153</v>
      </c>
      <c r="AL558" s="15">
        <f t="shared" si="134"/>
        <v>0.47024582381285995</v>
      </c>
      <c r="AM558" s="84">
        <f t="shared" si="133"/>
        <v>1.6890051045925891E-2</v>
      </c>
    </row>
    <row r="559" spans="2:39" x14ac:dyDescent="0.25">
      <c r="B559" s="16" t="s">
        <v>576</v>
      </c>
      <c r="C559" s="8">
        <v>255.14</v>
      </c>
      <c r="D559" s="14">
        <v>239.43</v>
      </c>
      <c r="E559" s="8">
        <v>116.09</v>
      </c>
      <c r="F559" s="15">
        <f t="shared" si="124"/>
        <v>266.08948306913595</v>
      </c>
      <c r="G559" s="8">
        <v>0.89</v>
      </c>
      <c r="H559" s="8">
        <v>444.1</v>
      </c>
      <c r="I559" s="75">
        <f>'Datos y Cálculos'!R559</f>
        <v>56.09</v>
      </c>
      <c r="J559" s="47">
        <f>'Datos y Cálculos'!S559</f>
        <v>245.91220587843947</v>
      </c>
      <c r="K559" s="6">
        <f>'Datos y Cálculos'!T559</f>
        <v>0.97364016212499926</v>
      </c>
      <c r="L559" s="73">
        <f t="shared" si="135"/>
        <v>333.97137973585654</v>
      </c>
      <c r="M559" s="75">
        <f t="shared" si="136"/>
        <v>308.64669187159069</v>
      </c>
      <c r="O559" s="15">
        <f t="shared" si="125"/>
        <v>337.6526012507868</v>
      </c>
      <c r="P559" s="47">
        <f t="shared" si="126"/>
        <v>308.64669187159069</v>
      </c>
      <c r="Q559" s="106">
        <f t="shared" si="127"/>
        <v>8.5904593276485253E-2</v>
      </c>
      <c r="S559" s="6">
        <f t="shared" si="137"/>
        <v>0.23320161313142646</v>
      </c>
      <c r="T559" s="73">
        <f t="shared" si="137"/>
        <v>0.21316852340395098</v>
      </c>
      <c r="U559" s="110">
        <f t="shared" si="128"/>
        <v>8.5904593276485364E-2</v>
      </c>
      <c r="Y559" s="115">
        <f t="shared" si="129"/>
        <v>5.4876146181474482E-2</v>
      </c>
      <c r="Z559" s="157">
        <f t="shared" si="130"/>
        <v>9.0232620751045378E-3</v>
      </c>
      <c r="AA559" s="158"/>
      <c r="AE559" s="117">
        <f t="shared" si="132"/>
        <v>0.42236425883989831</v>
      </c>
      <c r="AF559" s="85">
        <f>IF(J559&gt;0,J559/630,Tabla13[[#This Row],[Cargabilidad Antes]]-0.02)</f>
        <v>0.39033683472768171</v>
      </c>
      <c r="AG559" s="119">
        <f t="shared" si="131"/>
        <v>3.2027424112216596E-2</v>
      </c>
      <c r="AJ559" s="15">
        <f t="shared" si="138"/>
        <v>28.045119634920482</v>
      </c>
      <c r="AK559" s="47">
        <f t="shared" si="138"/>
        <v>27.544411869745637</v>
      </c>
      <c r="AL559" s="15">
        <f t="shared" si="134"/>
        <v>0.50070776517484461</v>
      </c>
      <c r="AM559" s="84">
        <f t="shared" si="133"/>
        <v>1.785365053502519E-2</v>
      </c>
    </row>
    <row r="560" spans="2:39" x14ac:dyDescent="0.25">
      <c r="B560" s="16" t="s">
        <v>577</v>
      </c>
      <c r="C560" s="8">
        <v>270.95999999999998</v>
      </c>
      <c r="D560" s="14">
        <v>228.71</v>
      </c>
      <c r="E560" s="8">
        <v>115.63</v>
      </c>
      <c r="F560" s="15">
        <f t="shared" si="124"/>
        <v>256.27828819468886</v>
      </c>
      <c r="G560" s="8">
        <v>0.88</v>
      </c>
      <c r="H560" s="8">
        <v>443.9</v>
      </c>
      <c r="I560" s="75">
        <f>'Datos y Cálculos'!R560</f>
        <v>55.629999999999995</v>
      </c>
      <c r="J560" s="47">
        <f>'Datos y Cálculos'!S560</f>
        <v>235.37833587652031</v>
      </c>
      <c r="K560" s="6">
        <f>'Datos y Cálculos'!T560</f>
        <v>0.97166971271298941</v>
      </c>
      <c r="L560" s="73">
        <f t="shared" si="135"/>
        <v>321.65725799273935</v>
      </c>
      <c r="M560" s="75">
        <f t="shared" si="136"/>
        <v>295.42553386894599</v>
      </c>
      <c r="O560" s="15">
        <f t="shared" si="125"/>
        <v>326.20004957104572</v>
      </c>
      <c r="P560" s="47">
        <f t="shared" si="126"/>
        <v>295.42553386894599</v>
      </c>
      <c r="Q560" s="106">
        <f t="shared" si="127"/>
        <v>9.434246175795602E-2</v>
      </c>
      <c r="S560" s="6">
        <f t="shared" si="137"/>
        <v>0.22529184576611305</v>
      </c>
      <c r="T560" s="73">
        <f t="shared" si="137"/>
        <v>0.20403725842254422</v>
      </c>
      <c r="U560" s="110">
        <f t="shared" si="128"/>
        <v>9.4342461757955909E-2</v>
      </c>
      <c r="Y560" s="115">
        <f t="shared" si="129"/>
        <v>5.0903988676748585E-2</v>
      </c>
      <c r="Z560" s="157">
        <f t="shared" si="130"/>
        <v>9.1517442543003411E-3</v>
      </c>
      <c r="AA560" s="158"/>
      <c r="AE560" s="117">
        <f t="shared" si="132"/>
        <v>0.40679093364236324</v>
      </c>
      <c r="AF560" s="85">
        <f>IF(J560&gt;0,J560/630,Tabla13[[#This Row],[Cargabilidad Antes]]-0.02)</f>
        <v>0.37361640615320685</v>
      </c>
      <c r="AG560" s="119">
        <f t="shared" si="131"/>
        <v>3.3174527489156391E-2</v>
      </c>
      <c r="AJ560" s="15">
        <f t="shared" si="138"/>
        <v>27.842053214213479</v>
      </c>
      <c r="AK560" s="47">
        <f t="shared" si="138"/>
        <v>27.331096315751918</v>
      </c>
      <c r="AL560" s="15">
        <f t="shared" si="134"/>
        <v>0.51095689846156134</v>
      </c>
      <c r="AM560" s="84">
        <f t="shared" si="133"/>
        <v>1.8351983401882044E-2</v>
      </c>
    </row>
    <row r="561" spans="2:39" x14ac:dyDescent="0.25">
      <c r="B561" s="16" t="s">
        <v>578</v>
      </c>
      <c r="C561" s="8">
        <v>260.42</v>
      </c>
      <c r="D561" s="14">
        <v>216.24</v>
      </c>
      <c r="E561" s="8">
        <v>114.53</v>
      </c>
      <c r="F561" s="15">
        <f t="shared" si="124"/>
        <v>244.69748364051478</v>
      </c>
      <c r="G561" s="8">
        <v>0.87</v>
      </c>
      <c r="H561" s="8">
        <v>442.06</v>
      </c>
      <c r="I561" s="75">
        <f>'Datos y Cálculos'!R561</f>
        <v>54.53</v>
      </c>
      <c r="J561" s="47">
        <f>'Datos y Cálculos'!S561</f>
        <v>223.0095480018737</v>
      </c>
      <c r="K561" s="6">
        <f>'Datos y Cálculos'!T561</f>
        <v>0.96964458220498784</v>
      </c>
      <c r="L561" s="73">
        <f t="shared" si="135"/>
        <v>307.12208271712012</v>
      </c>
      <c r="M561" s="75">
        <f t="shared" si="136"/>
        <v>279.90135341464901</v>
      </c>
      <c r="O561" s="15">
        <f t="shared" si="125"/>
        <v>311.95957573604369</v>
      </c>
      <c r="P561" s="47">
        <f t="shared" si="126"/>
        <v>279.90135341464907</v>
      </c>
      <c r="Q561" s="106">
        <f t="shared" si="127"/>
        <v>0.10276402718447031</v>
      </c>
      <c r="S561" s="6">
        <f t="shared" si="137"/>
        <v>0.21545658473813184</v>
      </c>
      <c r="T561" s="73">
        <f t="shared" si="137"/>
        <v>0.19331539840702933</v>
      </c>
      <c r="U561" s="110">
        <f t="shared" si="128"/>
        <v>0.10276402718447031</v>
      </c>
      <c r="Y561" s="115">
        <f t="shared" si="129"/>
        <v>4.6407395056710779E-2</v>
      </c>
      <c r="Z561" s="157">
        <f t="shared" si="130"/>
        <v>9.0479388581056943E-3</v>
      </c>
      <c r="AA561" s="158"/>
      <c r="AE561" s="117">
        <f t="shared" si="132"/>
        <v>0.38840870419129331</v>
      </c>
      <c r="AF561" s="85">
        <f>IF(J561&gt;0,J561/630,Tabla13[[#This Row],[Cargabilidad Antes]]-0.02)</f>
        <v>0.35398340952678364</v>
      </c>
      <c r="AG561" s="119">
        <f t="shared" si="131"/>
        <v>3.4425294664509665E-2</v>
      </c>
      <c r="AJ561" s="15">
        <f t="shared" si="138"/>
        <v>27.599326305913792</v>
      </c>
      <c r="AK561" s="47">
        <f t="shared" si="138"/>
        <v>27.092541870816035</v>
      </c>
      <c r="AL561" s="15">
        <f t="shared" si="134"/>
        <v>0.50678443509775661</v>
      </c>
      <c r="AM561" s="84">
        <f t="shared" si="133"/>
        <v>1.8362203101644825E-2</v>
      </c>
    </row>
    <row r="562" spans="2:39" x14ac:dyDescent="0.25">
      <c r="B562" s="16" t="s">
        <v>579</v>
      </c>
      <c r="C562" s="8">
        <v>327.12</v>
      </c>
      <c r="D562" s="14">
        <v>204.84</v>
      </c>
      <c r="E562" s="8">
        <v>112.95</v>
      </c>
      <c r="F562" s="15">
        <f t="shared" si="124"/>
        <v>233.91692563814189</v>
      </c>
      <c r="G562" s="8">
        <v>0.87</v>
      </c>
      <c r="H562" s="8">
        <v>441.79</v>
      </c>
      <c r="I562" s="75">
        <f>'Datos y Cálculos'!R562</f>
        <v>52.95</v>
      </c>
      <c r="J562" s="47">
        <f>'Datos y Cálculos'!S562</f>
        <v>211.57298527931206</v>
      </c>
      <c r="K562" s="6">
        <f>'Datos y Cálculos'!T562</f>
        <v>0.96817653600518339</v>
      </c>
      <c r="L562" s="73">
        <f t="shared" si="135"/>
        <v>293.59130431563239</v>
      </c>
      <c r="M562" s="75">
        <f t="shared" si="136"/>
        <v>265.54721740057295</v>
      </c>
      <c r="O562" s="15">
        <f t="shared" si="125"/>
        <v>295.51331619391044</v>
      </c>
      <c r="P562" s="47">
        <f t="shared" si="126"/>
        <v>265.54721740057295</v>
      </c>
      <c r="Q562" s="106">
        <f t="shared" si="127"/>
        <v>0.10140354816929564</v>
      </c>
      <c r="S562" s="6">
        <f t="shared" si="137"/>
        <v>0.20409788576470095</v>
      </c>
      <c r="T562" s="73">
        <f t="shared" si="137"/>
        <v>0.18340163597430867</v>
      </c>
      <c r="U562" s="110">
        <f t="shared" si="128"/>
        <v>0.10140354816929575</v>
      </c>
      <c r="Y562" s="115">
        <f t="shared" si="129"/>
        <v>4.2408360153119093E-2</v>
      </c>
      <c r="Z562" s="157">
        <f t="shared" si="130"/>
        <v>8.1646448041114445E-3</v>
      </c>
      <c r="AA562" s="158"/>
      <c r="AE562" s="117">
        <f t="shared" si="132"/>
        <v>0.37129670736213</v>
      </c>
      <c r="AF562" s="85">
        <f>IF(J562&gt;0,J562/630,Tabla13[[#This Row],[Cargabilidad Antes]]-0.02)</f>
        <v>0.33583013536398743</v>
      </c>
      <c r="AG562" s="119">
        <f t="shared" si="131"/>
        <v>3.5466571998142571E-2</v>
      </c>
      <c r="AJ562" s="15">
        <f t="shared" si="138"/>
        <v>27.332481838886807</v>
      </c>
      <c r="AK562" s="47">
        <f t="shared" si="138"/>
        <v>26.883422133258204</v>
      </c>
      <c r="AL562" s="15">
        <f t="shared" si="134"/>
        <v>0.44905970562860276</v>
      </c>
      <c r="AM562" s="84">
        <f t="shared" si="133"/>
        <v>1.6429525437009929E-2</v>
      </c>
    </row>
    <row r="563" spans="2:39" x14ac:dyDescent="0.25">
      <c r="B563" s="16" t="s">
        <v>580</v>
      </c>
      <c r="C563" s="8">
        <v>395.38</v>
      </c>
      <c r="D563" s="14">
        <v>209.81</v>
      </c>
      <c r="E563" s="8">
        <v>117.62</v>
      </c>
      <c r="F563" s="15">
        <f t="shared" si="124"/>
        <v>240.53004074335499</v>
      </c>
      <c r="G563" s="8">
        <v>0.86</v>
      </c>
      <c r="H563" s="8">
        <v>441.28</v>
      </c>
      <c r="I563" s="75">
        <f>'Datos y Cálculos'!R563</f>
        <v>57.620000000000005</v>
      </c>
      <c r="J563" s="47">
        <f>'Datos y Cálculos'!S563</f>
        <v>217.57826293083599</v>
      </c>
      <c r="K563" s="6">
        <f>'Datos y Cálculos'!T563</f>
        <v>0.96429669569838705</v>
      </c>
      <c r="L563" s="73">
        <f t="shared" si="135"/>
        <v>301.8914864594949</v>
      </c>
      <c r="M563" s="75">
        <f t="shared" si="136"/>
        <v>273.08449711506375</v>
      </c>
      <c r="O563" s="15">
        <f t="shared" si="125"/>
        <v>306.20288164478103</v>
      </c>
      <c r="P563" s="47">
        <f t="shared" si="126"/>
        <v>273.08449711506381</v>
      </c>
      <c r="Q563" s="106">
        <f t="shared" si="127"/>
        <v>0.10815830455879605</v>
      </c>
      <c r="S563" s="6">
        <f t="shared" si="137"/>
        <v>0.21148069252402296</v>
      </c>
      <c r="T563" s="73">
        <f t="shared" si="137"/>
        <v>0.1886072993737046</v>
      </c>
      <c r="U563" s="110">
        <f t="shared" si="128"/>
        <v>0.10815830455879594</v>
      </c>
      <c r="Y563" s="115">
        <f t="shared" si="129"/>
        <v>4.4840127041587914E-2</v>
      </c>
      <c r="Z563" s="157">
        <f t="shared" si="130"/>
        <v>9.1751146148667771E-3</v>
      </c>
      <c r="AA563" s="158"/>
      <c r="AE563" s="117">
        <f t="shared" si="132"/>
        <v>0.38179371546564284</v>
      </c>
      <c r="AF563" s="85">
        <f>IF(J563&gt;0,J563/630,Tabla13[[#This Row],[Cargabilidad Antes]]-0.02)</f>
        <v>0.34536232211243806</v>
      </c>
      <c r="AG563" s="119">
        <f t="shared" si="131"/>
        <v>3.6431393353204777E-2</v>
      </c>
      <c r="AJ563" s="15">
        <f t="shared" si="138"/>
        <v>27.504278972424352</v>
      </c>
      <c r="AK563" s="47">
        <f t="shared" si="138"/>
        <v>26.991857440293465</v>
      </c>
      <c r="AL563" s="15">
        <f t="shared" si="134"/>
        <v>0.5124215321308867</v>
      </c>
      <c r="AM563" s="84">
        <f t="shared" si="133"/>
        <v>1.8630611354859994E-2</v>
      </c>
    </row>
    <row r="564" spans="2:39" x14ac:dyDescent="0.25">
      <c r="B564" s="16" t="s">
        <v>581</v>
      </c>
      <c r="C564" s="8">
        <v>318.39999999999998</v>
      </c>
      <c r="D564" s="14">
        <v>245.77</v>
      </c>
      <c r="E564" s="8">
        <v>118.97</v>
      </c>
      <c r="F564" s="15">
        <f t="shared" si="124"/>
        <v>273.0508264041697</v>
      </c>
      <c r="G564" s="8">
        <v>0.89</v>
      </c>
      <c r="H564" s="8">
        <v>441.28</v>
      </c>
      <c r="I564" s="75">
        <f>'Datos y Cálculos'!R564</f>
        <v>58.97</v>
      </c>
      <c r="J564" s="47">
        <f>'Datos y Cálculos'!S564</f>
        <v>252.74563062494275</v>
      </c>
      <c r="K564" s="6">
        <f>'Datos y Cálculos'!T564</f>
        <v>0.97240058865629175</v>
      </c>
      <c r="L564" s="73">
        <f t="shared" si="135"/>
        <v>342.70862636281993</v>
      </c>
      <c r="M564" s="75">
        <f t="shared" si="136"/>
        <v>317.22338669089658</v>
      </c>
      <c r="O564" s="15">
        <f t="shared" si="125"/>
        <v>346.59349208288796</v>
      </c>
      <c r="P564" s="47">
        <f t="shared" si="126"/>
        <v>317.22338669089658</v>
      </c>
      <c r="Q564" s="106">
        <f t="shared" si="127"/>
        <v>8.4739344687313145E-2</v>
      </c>
      <c r="S564" s="6">
        <f t="shared" si="137"/>
        <v>0.23937668821497168</v>
      </c>
      <c r="T564" s="73">
        <f t="shared" si="137"/>
        <v>0.21909206452221572</v>
      </c>
      <c r="U564" s="110">
        <f t="shared" si="128"/>
        <v>8.4739344687313145E-2</v>
      </c>
      <c r="Y564" s="115">
        <f t="shared" si="129"/>
        <v>5.7785007671077512E-2</v>
      </c>
      <c r="Z564" s="157">
        <f t="shared" si="130"/>
        <v>9.3783872939624396E-3</v>
      </c>
      <c r="AA564" s="158"/>
      <c r="AE564" s="117">
        <f t="shared" si="132"/>
        <v>0.43341401016534875</v>
      </c>
      <c r="AF564" s="85">
        <f>IF(J564&gt;0,J564/630,Tabla13[[#This Row],[Cargabilidad Antes]]-0.02)</f>
        <v>0.40118354067451228</v>
      </c>
      <c r="AG564" s="119">
        <f t="shared" si="131"/>
        <v>3.2230469490836466E-2</v>
      </c>
      <c r="AJ564" s="15">
        <f t="shared" si="138"/>
        <v>28.208521601341104</v>
      </c>
      <c r="AK564" s="47">
        <f t="shared" si="138"/>
        <v>27.687785177981894</v>
      </c>
      <c r="AL564" s="15">
        <f t="shared" si="134"/>
        <v>0.52073642335921022</v>
      </c>
      <c r="AM564" s="84">
        <f t="shared" si="133"/>
        <v>1.8460252214509976E-2</v>
      </c>
    </row>
    <row r="565" spans="2:39" x14ac:dyDescent="0.25">
      <c r="B565" s="16" t="s">
        <v>582</v>
      </c>
      <c r="C565" s="8">
        <v>389.68</v>
      </c>
      <c r="D565" s="14">
        <v>264.52999999999997</v>
      </c>
      <c r="E565" s="8">
        <v>121.82</v>
      </c>
      <c r="F565" s="15">
        <f t="shared" si="124"/>
        <v>291.23226692796248</v>
      </c>
      <c r="G565" s="8">
        <v>0.9</v>
      </c>
      <c r="H565" s="8">
        <v>441.29</v>
      </c>
      <c r="I565" s="75">
        <f>'Datos y Cálculos'!R565</f>
        <v>61.819999999999993</v>
      </c>
      <c r="J565" s="47">
        <f>'Datos y Cálculos'!S565</f>
        <v>271.65756624839292</v>
      </c>
      <c r="K565" s="6">
        <f>'Datos y Cálculos'!T565</f>
        <v>0.9737626809117631</v>
      </c>
      <c r="L565" s="73">
        <f t="shared" si="135"/>
        <v>365.52832110340023</v>
      </c>
      <c r="M565" s="75">
        <f t="shared" si="136"/>
        <v>340.95993261067014</v>
      </c>
      <c r="O565" s="15">
        <f t="shared" si="125"/>
        <v>368.90450895828911</v>
      </c>
      <c r="P565" s="47">
        <f t="shared" si="126"/>
        <v>340.95993261067008</v>
      </c>
      <c r="Q565" s="106">
        <f t="shared" si="127"/>
        <v>7.5750162085382988E-2</v>
      </c>
      <c r="S565" s="6">
        <f t="shared" si="137"/>
        <v>0.25478591387078592</v>
      </c>
      <c r="T565" s="73">
        <f t="shared" si="137"/>
        <v>0.23548583959800143</v>
      </c>
      <c r="U565" s="110">
        <f t="shared" si="128"/>
        <v>7.5750162085383099E-2</v>
      </c>
      <c r="Y565" s="115">
        <f t="shared" si="129"/>
        <v>6.5736589136105847E-2</v>
      </c>
      <c r="Z565" s="157">
        <f t="shared" si="130"/>
        <v>9.5819122927755136E-3</v>
      </c>
      <c r="AA565" s="158"/>
      <c r="AE565" s="117">
        <f t="shared" si="132"/>
        <v>0.46227343956819444</v>
      </c>
      <c r="AF565" s="85">
        <f>IF(J565&gt;0,J565/630,Tabla13[[#This Row],[Cargabilidad Antes]]-0.02)</f>
        <v>0.43120248610856021</v>
      </c>
      <c r="AG565" s="119">
        <f t="shared" si="131"/>
        <v>3.1070953459634232E-2</v>
      </c>
      <c r="AJ565" s="15">
        <f t="shared" si="138"/>
        <v>28.634896814363152</v>
      </c>
      <c r="AK565" s="47">
        <f t="shared" si="138"/>
        <v>28.105066123020105</v>
      </c>
      <c r="AL565" s="15">
        <f t="shared" si="134"/>
        <v>0.52983069134304728</v>
      </c>
      <c r="AM565" s="84">
        <f t="shared" si="133"/>
        <v>1.8502971907944366E-2</v>
      </c>
    </row>
    <row r="566" spans="2:39" x14ac:dyDescent="0.25">
      <c r="B566" s="16" t="s">
        <v>583</v>
      </c>
      <c r="C566" s="8">
        <v>356.28</v>
      </c>
      <c r="D566" s="14">
        <v>234.11</v>
      </c>
      <c r="E566" s="8">
        <v>124.14</v>
      </c>
      <c r="F566" s="15">
        <f t="shared" si="124"/>
        <v>264.98722931492381</v>
      </c>
      <c r="G566" s="8">
        <v>0.87</v>
      </c>
      <c r="H566" s="8">
        <v>440.66</v>
      </c>
      <c r="I566" s="75">
        <f>'Datos y Cálculos'!R566</f>
        <v>64.14</v>
      </c>
      <c r="J566" s="47">
        <f>'Datos y Cálculos'!S566</f>
        <v>242.73737186514975</v>
      </c>
      <c r="K566" s="6">
        <f>'Datos y Cálculos'!T566</f>
        <v>0.96445799919946984</v>
      </c>
      <c r="L566" s="73">
        <f t="shared" si="135"/>
        <v>332.58793081909641</v>
      </c>
      <c r="M566" s="75">
        <f t="shared" si="136"/>
        <v>304.66192823636197</v>
      </c>
      <c r="O566" s="15">
        <f t="shared" si="125"/>
        <v>337.73980889551052</v>
      </c>
      <c r="P566" s="47">
        <f t="shared" si="126"/>
        <v>304.66192823636197</v>
      </c>
      <c r="Q566" s="106">
        <f t="shared" si="127"/>
        <v>9.7938945270683586E-2</v>
      </c>
      <c r="S566" s="6">
        <f t="shared" si="137"/>
        <v>0.23326184356753629</v>
      </c>
      <c r="T566" s="73">
        <f t="shared" si="137"/>
        <v>0.2104164246366366</v>
      </c>
      <c r="U566" s="110">
        <f t="shared" si="128"/>
        <v>9.7938945270683586E-2</v>
      </c>
      <c r="Y566" s="115">
        <f t="shared" si="129"/>
        <v>5.4422448009451799E-2</v>
      </c>
      <c r="Z566" s="157">
        <f t="shared" si="130"/>
        <v>1.0138132179211458E-2</v>
      </c>
      <c r="AA566" s="158"/>
      <c r="AE566" s="117">
        <f t="shared" si="132"/>
        <v>0.42061464970622825</v>
      </c>
      <c r="AF566" s="85">
        <f>IF(J566&gt;0,J566/630,Tabla13[[#This Row],[Cargabilidad Antes]]-0.02)</f>
        <v>0.38529741565896786</v>
      </c>
      <c r="AG566" s="119">
        <f t="shared" si="131"/>
        <v>3.5317234047260393E-2</v>
      </c>
      <c r="AJ566" s="15">
        <f t="shared" si="138"/>
        <v>28.046692802157477</v>
      </c>
      <c r="AK566" s="47">
        <f t="shared" si="138"/>
        <v>27.479137033031467</v>
      </c>
      <c r="AL566" s="15">
        <f t="shared" si="134"/>
        <v>0.56755576912600958</v>
      </c>
      <c r="AM566" s="84">
        <f t="shared" si="133"/>
        <v>2.0236103170151676E-2</v>
      </c>
    </row>
    <row r="567" spans="2:39" x14ac:dyDescent="0.25">
      <c r="B567" s="16" t="s">
        <v>584</v>
      </c>
      <c r="C567" s="8">
        <v>443.56</v>
      </c>
      <c r="D567" s="14">
        <v>252.69</v>
      </c>
      <c r="E567" s="8">
        <v>123.04</v>
      </c>
      <c r="F567" s="15">
        <f t="shared" si="124"/>
        <v>281.05351394351931</v>
      </c>
      <c r="G567" s="8">
        <v>0.89</v>
      </c>
      <c r="H567" s="8">
        <v>439.35</v>
      </c>
      <c r="I567" s="75">
        <f>'Datos y Cálculos'!R567</f>
        <v>63.040000000000006</v>
      </c>
      <c r="J567" s="47">
        <f>'Datos y Cálculos'!S567</f>
        <v>260.43478588698554</v>
      </c>
      <c r="K567" s="6">
        <f>'Datos y Cálculos'!T567</f>
        <v>0.97026209129241914</v>
      </c>
      <c r="L567" s="73">
        <f t="shared" si="135"/>
        <v>352.75287376517633</v>
      </c>
      <c r="M567" s="75">
        <f t="shared" si="136"/>
        <v>326.87411682216015</v>
      </c>
      <c r="O567" s="15">
        <f t="shared" si="125"/>
        <v>356.35231930026026</v>
      </c>
      <c r="P567" s="47">
        <f t="shared" si="126"/>
        <v>326.87411682216015</v>
      </c>
      <c r="Q567" s="106">
        <f t="shared" si="127"/>
        <v>8.2722072739652819E-2</v>
      </c>
      <c r="S567" s="6">
        <f t="shared" si="137"/>
        <v>0.24611667553013469</v>
      </c>
      <c r="T567" s="73">
        <f t="shared" si="137"/>
        <v>0.22575739399448935</v>
      </c>
      <c r="U567" s="110">
        <f t="shared" si="128"/>
        <v>8.2722072739652819E-2</v>
      </c>
      <c r="Y567" s="115">
        <f t="shared" si="129"/>
        <v>6.1221818255198492E-2</v>
      </c>
      <c r="Z567" s="157">
        <f t="shared" si="130"/>
        <v>9.7098540961979927E-3</v>
      </c>
      <c r="AA567" s="158"/>
      <c r="AE567" s="117">
        <f t="shared" si="132"/>
        <v>0.44611668879923699</v>
      </c>
      <c r="AF567" s="85">
        <f>IF(J567&gt;0,J567/630,Tabla13[[#This Row],[Cargabilidad Antes]]-0.02)</f>
        <v>0.41338854902696115</v>
      </c>
      <c r="AG567" s="119">
        <f t="shared" si="131"/>
        <v>3.2728139772275844E-2</v>
      </c>
      <c r="AJ567" s="15">
        <f t="shared" si="138"/>
        <v>28.391746139708189</v>
      </c>
      <c r="AK567" s="47">
        <f t="shared" si="138"/>
        <v>27.853811117742179</v>
      </c>
      <c r="AL567" s="15">
        <f t="shared" si="134"/>
        <v>0.5379350219660104</v>
      </c>
      <c r="AM567" s="84">
        <f t="shared" si="133"/>
        <v>1.8946880523620369E-2</v>
      </c>
    </row>
    <row r="568" spans="2:39" x14ac:dyDescent="0.25">
      <c r="B568" s="16" t="s">
        <v>585</v>
      </c>
      <c r="C568" s="8">
        <v>262.12</v>
      </c>
      <c r="D568" s="14">
        <v>266.37</v>
      </c>
      <c r="E568" s="8">
        <v>123.17</v>
      </c>
      <c r="F568" s="15">
        <f t="shared" si="124"/>
        <v>293.46861126873517</v>
      </c>
      <c r="G568" s="8">
        <v>0.9</v>
      </c>
      <c r="H568" s="8">
        <v>441.07</v>
      </c>
      <c r="I568" s="75">
        <f>'Datos y Cálculos'!R568</f>
        <v>63.17</v>
      </c>
      <c r="J568" s="47">
        <f>'Datos y Cálculos'!S568</f>
        <v>273.75796938171499</v>
      </c>
      <c r="K568" s="6">
        <f>'Datos y Cálculos'!T568</f>
        <v>0.97301276964319694</v>
      </c>
      <c r="L568" s="73">
        <f t="shared" si="135"/>
        <v>368.33517764067369</v>
      </c>
      <c r="M568" s="75">
        <f t="shared" si="136"/>
        <v>343.59616807682278</v>
      </c>
      <c r="O568" s="15">
        <f t="shared" si="125"/>
        <v>371.47051015468747</v>
      </c>
      <c r="P568" s="47">
        <f t="shared" si="126"/>
        <v>343.59616807682278</v>
      </c>
      <c r="Q568" s="106">
        <f t="shared" si="127"/>
        <v>7.5037832925841874E-2</v>
      </c>
      <c r="S568" s="6">
        <f t="shared" si="137"/>
        <v>0.25655813661120191</v>
      </c>
      <c r="T568" s="73">
        <f t="shared" si="137"/>
        <v>0.23730657002040523</v>
      </c>
      <c r="U568" s="110">
        <f t="shared" si="128"/>
        <v>7.5037832925841874E-2</v>
      </c>
      <c r="Y568" s="115">
        <f t="shared" si="129"/>
        <v>6.6750035119092638E-2</v>
      </c>
      <c r="Z568" s="157">
        <f t="shared" si="130"/>
        <v>9.6417081206655701E-3</v>
      </c>
      <c r="AA568" s="158"/>
      <c r="AE568" s="117">
        <f t="shared" si="132"/>
        <v>0.46582319249005583</v>
      </c>
      <c r="AF568" s="85">
        <f>IF(J568&gt;0,J568/630,Tabla13[[#This Row],[Cargabilidad Antes]]-0.02)</f>
        <v>0.43453645933605556</v>
      </c>
      <c r="AG568" s="119">
        <f t="shared" si="131"/>
        <v>3.1286733154000268E-2</v>
      </c>
      <c r="AJ568" s="15">
        <f t="shared" si="138"/>
        <v>28.685639420795507</v>
      </c>
      <c r="AK568" s="47">
        <f t="shared" si="138"/>
        <v>28.153267273426181</v>
      </c>
      <c r="AL568" s="15">
        <f t="shared" si="134"/>
        <v>0.53237214736932614</v>
      </c>
      <c r="AM568" s="84">
        <f t="shared" si="133"/>
        <v>1.8558838433400449E-2</v>
      </c>
    </row>
    <row r="569" spans="2:39" x14ac:dyDescent="0.25">
      <c r="B569" s="16" t="s">
        <v>586</v>
      </c>
      <c r="C569" s="8">
        <v>376.08</v>
      </c>
      <c r="D569" s="14">
        <v>241.82</v>
      </c>
      <c r="E569" s="8">
        <v>121.07</v>
      </c>
      <c r="F569" s="15">
        <f t="shared" si="124"/>
        <v>270.43457119976358</v>
      </c>
      <c r="G569" s="8">
        <v>0.88</v>
      </c>
      <c r="H569" s="8">
        <v>440.39</v>
      </c>
      <c r="I569" s="75">
        <f>'Datos y Cálculos'!R569</f>
        <v>61.069999999999993</v>
      </c>
      <c r="J569" s="47">
        <f>'Datos y Cálculos'!S569</f>
        <v>249.41222363789629</v>
      </c>
      <c r="K569" s="6">
        <f>'Datos y Cálculos'!T569</f>
        <v>0.96955953670931982</v>
      </c>
      <c r="L569" s="73">
        <f t="shared" si="135"/>
        <v>339.42494017470551</v>
      </c>
      <c r="M569" s="75">
        <f t="shared" si="136"/>
        <v>313.03959664461428</v>
      </c>
      <c r="O569" s="15">
        <f t="shared" si="125"/>
        <v>344.89832533457337</v>
      </c>
      <c r="P569" s="47">
        <f t="shared" si="126"/>
        <v>313.03959664461428</v>
      </c>
      <c r="Q569" s="106">
        <f t="shared" si="127"/>
        <v>9.2371363818754659E-2</v>
      </c>
      <c r="S569" s="6">
        <f t="shared" si="137"/>
        <v>0.23820591204215583</v>
      </c>
      <c r="T569" s="73">
        <f t="shared" si="137"/>
        <v>0.21620250707713154</v>
      </c>
      <c r="U569" s="110">
        <f t="shared" si="128"/>
        <v>9.237136381875477E-2</v>
      </c>
      <c r="Y569" s="115">
        <f t="shared" si="129"/>
        <v>5.6682970686200373E-2</v>
      </c>
      <c r="Z569" s="157">
        <f t="shared" si="130"/>
        <v>9.9881209332483706E-3</v>
      </c>
      <c r="AA569" s="158"/>
      <c r="AE569" s="117">
        <f t="shared" si="132"/>
        <v>0.42926122412660889</v>
      </c>
      <c r="AF569" s="85">
        <f>IF(J569&gt;0,J569/630,Tabla13[[#This Row],[Cargabilidad Antes]]-0.02)</f>
        <v>0.39589241847285123</v>
      </c>
      <c r="AG569" s="119">
        <f t="shared" si="131"/>
        <v>3.3368805653757661E-2</v>
      </c>
      <c r="AJ569" s="15">
        <f t="shared" si="138"/>
        <v>28.177213002633366</v>
      </c>
      <c r="AK569" s="47">
        <f t="shared" si="138"/>
        <v>27.617355477228173</v>
      </c>
      <c r="AL569" s="15">
        <f t="shared" si="134"/>
        <v>0.55985752540519229</v>
      </c>
      <c r="AM569" s="84">
        <f t="shared" si="133"/>
        <v>1.9869159002803727E-2</v>
      </c>
    </row>
    <row r="570" spans="2:39" x14ac:dyDescent="0.25">
      <c r="B570" s="16" t="s">
        <v>587</v>
      </c>
      <c r="C570" s="8">
        <v>434.66</v>
      </c>
      <c r="D570" s="14">
        <v>261.58</v>
      </c>
      <c r="E570" s="8">
        <v>120.77</v>
      </c>
      <c r="F570" s="15">
        <f t="shared" si="124"/>
        <v>288.11367426764036</v>
      </c>
      <c r="G570" s="8">
        <v>0.9</v>
      </c>
      <c r="H570" s="8">
        <v>440.14</v>
      </c>
      <c r="I570" s="75">
        <f>'Datos y Cálculos'!R570</f>
        <v>60.769999999999996</v>
      </c>
      <c r="J570" s="47">
        <f>'Datos y Cálculos'!S570</f>
        <v>268.54625169605328</v>
      </c>
      <c r="K570" s="6">
        <f>'Datos y Cálculos'!T570</f>
        <v>0.97405939702357924</v>
      </c>
      <c r="L570" s="73">
        <f t="shared" si="135"/>
        <v>361.61414651224857</v>
      </c>
      <c r="M570" s="75">
        <f t="shared" si="136"/>
        <v>337.05489284039425</v>
      </c>
      <c r="O570" s="15">
        <f t="shared" si="125"/>
        <v>364.79053964884611</v>
      </c>
      <c r="P570" s="47">
        <f t="shared" si="126"/>
        <v>337.05489284039425</v>
      </c>
      <c r="Q570" s="106">
        <f t="shared" si="127"/>
        <v>7.6031705304503538E-2</v>
      </c>
      <c r="S570" s="6">
        <f t="shared" si="137"/>
        <v>0.25194457849892327</v>
      </c>
      <c r="T570" s="73">
        <f t="shared" si="137"/>
        <v>0.23278880255342577</v>
      </c>
      <c r="U570" s="110">
        <f t="shared" si="128"/>
        <v>7.6031705304503538E-2</v>
      </c>
      <c r="Y570" s="115">
        <f t="shared" si="129"/>
        <v>6.4336277151228735E-2</v>
      </c>
      <c r="Z570" s="157">
        <f t="shared" si="130"/>
        <v>9.41127727821299E-3</v>
      </c>
      <c r="AA570" s="158"/>
      <c r="AE570" s="117">
        <f t="shared" si="132"/>
        <v>0.45732329248831805</v>
      </c>
      <c r="AF570" s="85">
        <f>IF(J570&gt;0,J570/630,Tabla13[[#This Row],[Cargabilidad Antes]]-0.02)</f>
        <v>0.42626389158103695</v>
      </c>
      <c r="AG570" s="119">
        <f t="shared" si="131"/>
        <v>3.1059400907281098E-2</v>
      </c>
      <c r="AJ570" s="15">
        <f t="shared" si="138"/>
        <v>28.554277185291035</v>
      </c>
      <c r="AK570" s="47">
        <f t="shared" si="138"/>
        <v>28.034348311635942</v>
      </c>
      <c r="AL570" s="15">
        <f t="shared" si="134"/>
        <v>0.51992887365509333</v>
      </c>
      <c r="AM570" s="84">
        <f t="shared" si="133"/>
        <v>1.8208441078064519E-2</v>
      </c>
    </row>
    <row r="571" spans="2:39" x14ac:dyDescent="0.25">
      <c r="B571" s="16" t="s">
        <v>588</v>
      </c>
      <c r="C571" s="8">
        <v>363</v>
      </c>
      <c r="D571" s="14">
        <v>236.84</v>
      </c>
      <c r="E571" s="8">
        <v>120.99</v>
      </c>
      <c r="F571" s="15">
        <f t="shared" si="124"/>
        <v>265.95444290329124</v>
      </c>
      <c r="G571" s="8">
        <v>0.88</v>
      </c>
      <c r="H571" s="8">
        <v>440.95</v>
      </c>
      <c r="I571" s="75">
        <f>'Datos y Cálculos'!R571</f>
        <v>60.989999999999995</v>
      </c>
      <c r="J571" s="47">
        <f>'Datos y Cálculos'!S571</f>
        <v>244.56689412101548</v>
      </c>
      <c r="K571" s="6">
        <f>'Datos y Cálculos'!T571</f>
        <v>0.96840580509154239</v>
      </c>
      <c r="L571" s="73">
        <f t="shared" si="135"/>
        <v>333.80188957041776</v>
      </c>
      <c r="M571" s="75">
        <f t="shared" si="136"/>
        <v>306.95817859921522</v>
      </c>
      <c r="O571" s="15">
        <f t="shared" si="125"/>
        <v>337.79554781341642</v>
      </c>
      <c r="P571" s="47">
        <f t="shared" si="126"/>
        <v>306.95817859921522</v>
      </c>
      <c r="Q571" s="106">
        <f t="shared" si="127"/>
        <v>9.1290040421830643E-2</v>
      </c>
      <c r="S571" s="6">
        <f t="shared" si="137"/>
        <v>0.23330033995560409</v>
      </c>
      <c r="T571" s="73">
        <f t="shared" si="137"/>
        <v>0.21200234249063021</v>
      </c>
      <c r="U571" s="110">
        <f t="shared" si="128"/>
        <v>9.1290040421830421E-2</v>
      </c>
      <c r="Y571" s="115">
        <f t="shared" si="129"/>
        <v>5.4820461128544426E-2</v>
      </c>
      <c r="Z571" s="157">
        <f t="shared" si="130"/>
        <v>9.5522575472047812E-3</v>
      </c>
      <c r="AA571" s="158"/>
      <c r="AE571" s="117">
        <f t="shared" si="132"/>
        <v>0.42214990937030356</v>
      </c>
      <c r="AF571" s="85">
        <f>IF(J571&gt;0,J571/630,Tabla13[[#This Row],[Cargabilidad Antes]]-0.02)</f>
        <v>0.38820141923970714</v>
      </c>
      <c r="AG571" s="119">
        <f t="shared" si="131"/>
        <v>3.394849013059642E-2</v>
      </c>
      <c r="AJ571" s="15">
        <f t="shared" si="138"/>
        <v>28.047698507547171</v>
      </c>
      <c r="AK571" s="47">
        <f t="shared" si="138"/>
        <v>27.516648595324458</v>
      </c>
      <c r="AL571" s="15">
        <f t="shared" si="134"/>
        <v>0.53104991222271281</v>
      </c>
      <c r="AM571" s="84">
        <f t="shared" si="133"/>
        <v>1.8933814197974796E-2</v>
      </c>
    </row>
    <row r="572" spans="2:39" x14ac:dyDescent="0.25">
      <c r="B572" s="16" t="s">
        <v>589</v>
      </c>
      <c r="C572" s="8">
        <v>334.32</v>
      </c>
      <c r="D572" s="14">
        <v>255.58</v>
      </c>
      <c r="E572" s="8">
        <v>121.16</v>
      </c>
      <c r="F572" s="15">
        <f t="shared" si="124"/>
        <v>282.84427164077408</v>
      </c>
      <c r="G572" s="8">
        <v>0.89</v>
      </c>
      <c r="H572" s="8">
        <v>440.07</v>
      </c>
      <c r="I572" s="75">
        <f>'Datos y Cálculos'!R572</f>
        <v>61.16</v>
      </c>
      <c r="J572" s="47">
        <f>'Datos y Cálculos'!S572</f>
        <v>262.79589418406067</v>
      </c>
      <c r="K572" s="6">
        <f>'Datos y Cálculos'!T572</f>
        <v>0.97254183058504451</v>
      </c>
      <c r="L572" s="73">
        <f t="shared" si="135"/>
        <v>355.00047037074904</v>
      </c>
      <c r="M572" s="75">
        <f t="shared" si="136"/>
        <v>329.83756575890402</v>
      </c>
      <c r="O572" s="15">
        <f t="shared" si="125"/>
        <v>360.4278988751455</v>
      </c>
      <c r="P572" s="47">
        <f t="shared" si="126"/>
        <v>329.83756575890402</v>
      </c>
      <c r="Q572" s="106">
        <f t="shared" si="127"/>
        <v>8.4872267689905301E-2</v>
      </c>
      <c r="S572" s="6">
        <f t="shared" si="137"/>
        <v>0.24893149682216081</v>
      </c>
      <c r="T572" s="73">
        <f t="shared" si="137"/>
        <v>0.22780411618742158</v>
      </c>
      <c r="U572" s="110">
        <f t="shared" si="128"/>
        <v>8.4872267689905301E-2</v>
      </c>
      <c r="Y572" s="115">
        <f t="shared" si="129"/>
        <v>6.2004464310018909E-2</v>
      </c>
      <c r="Z572" s="157">
        <f t="shared" si="130"/>
        <v>1.007828211499045E-2</v>
      </c>
      <c r="AA572" s="158"/>
      <c r="AE572" s="117">
        <f t="shared" si="132"/>
        <v>0.44895916133456204</v>
      </c>
      <c r="AF572" s="85">
        <f>IF(J572&gt;0,J572/630,Tabla13[[#This Row],[Cargabilidad Antes]]-0.02)</f>
        <v>0.41713633997469945</v>
      </c>
      <c r="AG572" s="119">
        <f t="shared" si="131"/>
        <v>3.1822821359862585E-2</v>
      </c>
      <c r="AJ572" s="15">
        <f t="shared" si="138"/>
        <v>28.469772176483765</v>
      </c>
      <c r="AK572" s="47">
        <f t="shared" si="138"/>
        <v>27.905791126756391</v>
      </c>
      <c r="AL572" s="15">
        <f t="shared" si="134"/>
        <v>0.56398104972737428</v>
      </c>
      <c r="AM572" s="84">
        <f t="shared" si="133"/>
        <v>1.9809819559891917E-2</v>
      </c>
    </row>
    <row r="573" spans="2:39" x14ac:dyDescent="0.25">
      <c r="B573" s="16" t="s">
        <v>590</v>
      </c>
      <c r="C573" s="8">
        <v>295.04000000000002</v>
      </c>
      <c r="D573" s="14">
        <v>259.01</v>
      </c>
      <c r="E573" s="8">
        <v>120.99</v>
      </c>
      <c r="F573" s="15">
        <f t="shared" si="124"/>
        <v>285.87542776531177</v>
      </c>
      <c r="G573" s="8">
        <v>0.9</v>
      </c>
      <c r="H573" s="8">
        <v>440.82</v>
      </c>
      <c r="I573" s="75">
        <f>'Datos y Cálculos'!R573</f>
        <v>60.989999999999995</v>
      </c>
      <c r="J573" s="47">
        <f>'Datos y Cálculos'!S573</f>
        <v>266.09389357893951</v>
      </c>
      <c r="K573" s="6">
        <f>'Datos y Cálculos'!T573</f>
        <v>0.97337821817832126</v>
      </c>
      <c r="L573" s="73">
        <f t="shared" si="135"/>
        <v>358.80490255435257</v>
      </c>
      <c r="M573" s="75">
        <f t="shared" si="136"/>
        <v>333.9769154076443</v>
      </c>
      <c r="O573" s="15">
        <f t="shared" si="125"/>
        <v>361.20650536909409</v>
      </c>
      <c r="P573" s="47">
        <f t="shared" si="126"/>
        <v>333.9769154076443</v>
      </c>
      <c r="Q573" s="106">
        <f t="shared" si="127"/>
        <v>7.5385103968782619E-2</v>
      </c>
      <c r="S573" s="6">
        <f t="shared" si="137"/>
        <v>0.24946924564953787</v>
      </c>
      <c r="T573" s="73">
        <f t="shared" si="137"/>
        <v>0.23066298062923368</v>
      </c>
      <c r="U573" s="110">
        <f t="shared" si="128"/>
        <v>7.5385103968782619E-2</v>
      </c>
      <c r="Y573" s="115">
        <f t="shared" si="129"/>
        <v>6.3340551383742907E-2</v>
      </c>
      <c r="Z573" s="157">
        <f t="shared" si="130"/>
        <v>9.1899092030902942E-3</v>
      </c>
      <c r="AA573" s="158"/>
      <c r="AE573" s="117">
        <f t="shared" si="132"/>
        <v>0.45377052026239961</v>
      </c>
      <c r="AF573" s="85">
        <f>IF(J573&gt;0,J573/630,Tabla13[[#This Row],[Cargabilidad Antes]]-0.02)</f>
        <v>0.42237125964911032</v>
      </c>
      <c r="AG573" s="119">
        <f t="shared" si="131"/>
        <v>3.1399260613289293E-2</v>
      </c>
      <c r="AJ573" s="15">
        <f t="shared" si="138"/>
        <v>28.484779367546832</v>
      </c>
      <c r="AK573" s="47">
        <f t="shared" si="138"/>
        <v>27.979182158792863</v>
      </c>
      <c r="AL573" s="15">
        <f t="shared" si="134"/>
        <v>0.50559720875396863</v>
      </c>
      <c r="AM573" s="84">
        <f t="shared" si="133"/>
        <v>1.7749732312478561E-2</v>
      </c>
    </row>
    <row r="574" spans="2:39" x14ac:dyDescent="0.25">
      <c r="B574" s="16" t="s">
        <v>591</v>
      </c>
      <c r="C574" s="8">
        <v>364.74</v>
      </c>
      <c r="D574" s="14">
        <v>243.36</v>
      </c>
      <c r="E574" s="8">
        <v>119.68</v>
      </c>
      <c r="F574" s="15">
        <f t="shared" si="124"/>
        <v>271.19622416250564</v>
      </c>
      <c r="G574" s="8">
        <v>0.89</v>
      </c>
      <c r="H574" s="8">
        <v>439.75</v>
      </c>
      <c r="I574" s="75">
        <f>'Datos y Cálculos'!R574</f>
        <v>59.680000000000007</v>
      </c>
      <c r="J574" s="47">
        <f>'Datos y Cálculos'!S574</f>
        <v>250.57093207313574</v>
      </c>
      <c r="K574" s="6">
        <f>'Datos y Cálculos'!T574</f>
        <v>0.97122199285657351</v>
      </c>
      <c r="L574" s="73">
        <f t="shared" si="135"/>
        <v>340.38089787702768</v>
      </c>
      <c r="M574" s="75">
        <f t="shared" si="136"/>
        <v>314.49390235547907</v>
      </c>
      <c r="O574" s="15">
        <f t="shared" si="125"/>
        <v>343.19482537857192</v>
      </c>
      <c r="P574" s="47">
        <f t="shared" si="126"/>
        <v>314.49390235547907</v>
      </c>
      <c r="Q574" s="106">
        <f t="shared" si="127"/>
        <v>8.362865900274985E-2</v>
      </c>
      <c r="S574" s="6">
        <f t="shared" si="137"/>
        <v>0.23702938049393954</v>
      </c>
      <c r="T574" s="73">
        <f t="shared" si="137"/>
        <v>0.21720693125897883</v>
      </c>
      <c r="U574" s="110">
        <f t="shared" si="128"/>
        <v>8.362865900274985E-2</v>
      </c>
      <c r="Y574" s="115">
        <f t="shared" si="129"/>
        <v>5.7002704574669195E-2</v>
      </c>
      <c r="Z574" s="157">
        <f t="shared" si="130"/>
        <v>9.1354566725167525E-3</v>
      </c>
      <c r="AA574" s="158"/>
      <c r="AE574" s="117">
        <f t="shared" si="132"/>
        <v>0.43047019708334228</v>
      </c>
      <c r="AF574" s="85">
        <f>IF(J574&gt;0,J574/630,Tabla13[[#This Row],[Cargabilidad Antes]]-0.02)</f>
        <v>0.39773163821132657</v>
      </c>
      <c r="AG574" s="119">
        <f t="shared" si="131"/>
        <v>3.2738558872015711E-2</v>
      </c>
      <c r="AJ574" s="15">
        <f t="shared" si="138"/>
        <v>28.145905132655674</v>
      </c>
      <c r="AK574" s="47">
        <f t="shared" si="138"/>
        <v>27.641731159689574</v>
      </c>
      <c r="AL574" s="15">
        <f t="shared" si="134"/>
        <v>0.50417397296610034</v>
      </c>
      <c r="AM574" s="84">
        <f t="shared" si="133"/>
        <v>1.791287118285434E-2</v>
      </c>
    </row>
    <row r="575" spans="2:39" x14ac:dyDescent="0.25">
      <c r="B575" s="16" t="s">
        <v>592</v>
      </c>
      <c r="C575" s="8">
        <v>322.5</v>
      </c>
      <c r="D575" s="14">
        <v>230.48</v>
      </c>
      <c r="E575" s="8">
        <v>111.22</v>
      </c>
      <c r="F575" s="15">
        <f t="shared" si="124"/>
        <v>255.91193563411613</v>
      </c>
      <c r="G575" s="8">
        <v>0.89</v>
      </c>
      <c r="H575" s="8">
        <v>439.8</v>
      </c>
      <c r="I575" s="75">
        <f>'Datos y Cálculos'!R575</f>
        <v>51.22</v>
      </c>
      <c r="J575" s="47">
        <f>'Datos y Cálculos'!S575</f>
        <v>236.10277169063474</v>
      </c>
      <c r="K575" s="6">
        <f>'Datos y Cálculos'!T575</f>
        <v>0.97618506699276597</v>
      </c>
      <c r="L575" s="73">
        <f t="shared" si="135"/>
        <v>321.19744549390248</v>
      </c>
      <c r="M575" s="75">
        <f t="shared" si="136"/>
        <v>296.33477998261895</v>
      </c>
      <c r="O575" s="15">
        <f t="shared" si="125"/>
        <v>325.03099668496566</v>
      </c>
      <c r="P575" s="47">
        <f t="shared" si="126"/>
        <v>296.33477998261895</v>
      </c>
      <c r="Q575" s="106">
        <f t="shared" si="127"/>
        <v>8.8287631010651957E-2</v>
      </c>
      <c r="S575" s="6">
        <f t="shared" si="137"/>
        <v>0.22448443300560145</v>
      </c>
      <c r="T575" s="73">
        <f t="shared" si="137"/>
        <v>0.20466523421676749</v>
      </c>
      <c r="U575" s="110">
        <f t="shared" si="128"/>
        <v>8.8287631010651957E-2</v>
      </c>
      <c r="Y575" s="115">
        <f t="shared" si="129"/>
        <v>5.0758557103969759E-2</v>
      </c>
      <c r="Z575" s="157">
        <f t="shared" si="130"/>
        <v>8.5670575015331773E-3</v>
      </c>
      <c r="AA575" s="158"/>
      <c r="AE575" s="117">
        <f t="shared" si="132"/>
        <v>0.40620942164145418</v>
      </c>
      <c r="AF575" s="85">
        <f>IF(J575&gt;0,J575/630,Tabla13[[#This Row],[Cargabilidad Antes]]-0.02)</f>
        <v>0.37476630427084878</v>
      </c>
      <c r="AG575" s="119">
        <f t="shared" si="131"/>
        <v>3.14431173706054E-2</v>
      </c>
      <c r="AJ575" s="15">
        <f t="shared" si="138"/>
        <v>27.821718718109565</v>
      </c>
      <c r="AK575" s="47">
        <f t="shared" si="138"/>
        <v>27.345467463337265</v>
      </c>
      <c r="AL575" s="15">
        <f t="shared" si="134"/>
        <v>0.47625125477230057</v>
      </c>
      <c r="AM575" s="84">
        <f t="shared" si="133"/>
        <v>1.7117966707869137E-2</v>
      </c>
    </row>
    <row r="576" spans="2:39" x14ac:dyDescent="0.25">
      <c r="B576" s="16" t="s">
        <v>593</v>
      </c>
      <c r="C576" s="8">
        <v>358.14</v>
      </c>
      <c r="D576" s="14">
        <v>236.89</v>
      </c>
      <c r="E576" s="8">
        <v>120.35</v>
      </c>
      <c r="F576" s="15">
        <f t="shared" si="124"/>
        <v>265.70847671837646</v>
      </c>
      <c r="G576" s="8">
        <v>0.88</v>
      </c>
      <c r="H576" s="8">
        <v>439.18</v>
      </c>
      <c r="I576" s="75">
        <f>'Datos y Cálculos'!R576</f>
        <v>60.349999999999994</v>
      </c>
      <c r="J576" s="47">
        <f>'Datos y Cálculos'!S576</f>
        <v>244.45652905987188</v>
      </c>
      <c r="K576" s="6">
        <f>'Datos y Cálculos'!T576</f>
        <v>0.96904754768068102</v>
      </c>
      <c r="L576" s="73">
        <f t="shared" si="135"/>
        <v>333.49317512895669</v>
      </c>
      <c r="M576" s="75">
        <f t="shared" si="136"/>
        <v>306.81965838669265</v>
      </c>
      <c r="O576" s="15">
        <f t="shared" si="125"/>
        <v>337.86686084073727</v>
      </c>
      <c r="P576" s="47">
        <f t="shared" si="126"/>
        <v>306.81965838669265</v>
      </c>
      <c r="Q576" s="106">
        <f t="shared" si="127"/>
        <v>9.1891825012928918E-2</v>
      </c>
      <c r="S576" s="6">
        <f t="shared" si="137"/>
        <v>0.23334959268739683</v>
      </c>
      <c r="T576" s="73">
        <f t="shared" si="137"/>
        <v>0.21190667274932831</v>
      </c>
      <c r="U576" s="110">
        <f t="shared" si="128"/>
        <v>9.1891825012928918E-2</v>
      </c>
      <c r="Y576" s="115">
        <f t="shared" si="129"/>
        <v>5.4719107345935721E-2</v>
      </c>
      <c r="Z576" s="157">
        <f t="shared" si="130"/>
        <v>9.5944232492294855E-3</v>
      </c>
      <c r="AA576" s="158"/>
      <c r="AE576" s="117">
        <f t="shared" si="132"/>
        <v>0.42175948685456582</v>
      </c>
      <c r="AF576" s="85">
        <f>IF(J576&gt;0,J576/630,Tabla13[[#This Row],[Cargabilidad Antes]]-0.02)</f>
        <v>0.38802623660297125</v>
      </c>
      <c r="AG576" s="119">
        <f t="shared" si="131"/>
        <v>3.3733250251594571E-2</v>
      </c>
      <c r="AJ576" s="15">
        <f t="shared" si="138"/>
        <v>28.048985460854009</v>
      </c>
      <c r="AK576" s="47">
        <f t="shared" si="138"/>
        <v>27.514377744992704</v>
      </c>
      <c r="AL576" s="15">
        <f t="shared" si="134"/>
        <v>0.53460771586130562</v>
      </c>
      <c r="AM576" s="84">
        <f t="shared" si="133"/>
        <v>1.9059787977266374E-2</v>
      </c>
    </row>
    <row r="577" spans="2:39" x14ac:dyDescent="0.25">
      <c r="B577" s="16" t="s">
        <v>594</v>
      </c>
      <c r="C577" s="8">
        <v>286.44</v>
      </c>
      <c r="D577" s="14">
        <v>235.82</v>
      </c>
      <c r="E577" s="8">
        <v>120.87</v>
      </c>
      <c r="F577" s="15">
        <f t="shared" si="124"/>
        <v>264.99175326790834</v>
      </c>
      <c r="G577" s="8">
        <v>0.88</v>
      </c>
      <c r="H577" s="8">
        <v>440.11</v>
      </c>
      <c r="I577" s="75">
        <f>'Datos y Cálculos'!R577</f>
        <v>60.870000000000005</v>
      </c>
      <c r="J577" s="47">
        <f>'Datos y Cálculos'!S577</f>
        <v>243.54923383168341</v>
      </c>
      <c r="K577" s="6">
        <f>'Datos y Cálculos'!T577</f>
        <v>0.96826418334362296</v>
      </c>
      <c r="L577" s="73">
        <f t="shared" si="135"/>
        <v>332.59360887447343</v>
      </c>
      <c r="M577" s="75">
        <f t="shared" si="136"/>
        <v>305.68090372532509</v>
      </c>
      <c r="O577" s="15">
        <f t="shared" si="125"/>
        <v>336.34076205607101</v>
      </c>
      <c r="P577" s="47">
        <f t="shared" si="126"/>
        <v>305.68090372532509</v>
      </c>
      <c r="Q577" s="106">
        <f t="shared" si="127"/>
        <v>9.1157129285550753E-2</v>
      </c>
      <c r="S577" s="6">
        <f t="shared" si="137"/>
        <v>0.23229558422703328</v>
      </c>
      <c r="T577" s="73">
        <f t="shared" si="137"/>
        <v>0.21112018562318707</v>
      </c>
      <c r="U577" s="110">
        <f t="shared" si="128"/>
        <v>9.1157129285550753E-2</v>
      </c>
      <c r="Y577" s="115">
        <f t="shared" si="129"/>
        <v>5.4424306262759924E-2</v>
      </c>
      <c r="Z577" s="157">
        <f t="shared" si="130"/>
        <v>9.470081619935249E-3</v>
      </c>
      <c r="AA577" s="158"/>
      <c r="AE577" s="117">
        <f t="shared" si="132"/>
        <v>0.4206218305839815</v>
      </c>
      <c r="AF577" s="85">
        <f>IF(J577&gt;0,J577/630,Tabla13[[#This Row],[Cargabilidad Antes]]-0.02)</f>
        <v>0.38658608544711653</v>
      </c>
      <c r="AG577" s="119">
        <f t="shared" si="131"/>
        <v>3.403574513686497E-2</v>
      </c>
      <c r="AJ577" s="15">
        <f t="shared" si="138"/>
        <v>28.021503958879769</v>
      </c>
      <c r="AK577" s="47">
        <f t="shared" si="138"/>
        <v>27.49574826128022</v>
      </c>
      <c r="AL577" s="15">
        <f t="shared" si="134"/>
        <v>0.52575569759954988</v>
      </c>
      <c r="AM577" s="84">
        <f t="shared" si="133"/>
        <v>1.8762579566431237E-2</v>
      </c>
    </row>
    <row r="578" spans="2:39" ht="15.75" thickBot="1" x14ac:dyDescent="0.3">
      <c r="B578" s="20" t="s">
        <v>595</v>
      </c>
      <c r="C578" s="9">
        <v>421.14</v>
      </c>
      <c r="D578" s="18">
        <v>204.23</v>
      </c>
      <c r="E578" s="9">
        <v>117.63</v>
      </c>
      <c r="F578" s="19">
        <f t="shared" si="124"/>
        <v>235.68349496729718</v>
      </c>
      <c r="G578" s="9">
        <v>0.86</v>
      </c>
      <c r="H578" s="9">
        <v>440.1</v>
      </c>
      <c r="I578" s="76">
        <f>'Datos y Cálculos'!R578</f>
        <v>57.629999999999995</v>
      </c>
      <c r="J578" s="48">
        <f>'Datos y Cálculos'!S578</f>
        <v>212.2053481889653</v>
      </c>
      <c r="K578" s="25">
        <f>'Datos y Cálculos'!T578</f>
        <v>0.96241683700703251</v>
      </c>
      <c r="L578" s="73">
        <f t="shared" si="135"/>
        <v>295.8085418759149</v>
      </c>
      <c r="M578" s="75">
        <f t="shared" si="136"/>
        <v>266.34090195734217</v>
      </c>
      <c r="O578" s="15">
        <f t="shared" si="125"/>
        <v>298.05926561323878</v>
      </c>
      <c r="P578" s="47">
        <f t="shared" si="126"/>
        <v>266.34090195734211</v>
      </c>
      <c r="Q578" s="106">
        <f t="shared" si="127"/>
        <v>0.10641629808299391</v>
      </c>
      <c r="S578" s="6">
        <f t="shared" si="137"/>
        <v>0.20585625963577148</v>
      </c>
      <c r="T578" s="73">
        <f t="shared" si="137"/>
        <v>0.18394979854812105</v>
      </c>
      <c r="U578" s="110">
        <f t="shared" si="128"/>
        <v>0.1064162980829938</v>
      </c>
      <c r="Y578" s="115">
        <f t="shared" si="129"/>
        <v>4.3051325175803401E-2</v>
      </c>
      <c r="Z578" s="155">
        <f t="shared" si="130"/>
        <v>8.6751936518682654E-3</v>
      </c>
      <c r="AA578" s="156"/>
      <c r="AE578" s="117">
        <f t="shared" si="132"/>
        <v>0.37410078566237648</v>
      </c>
      <c r="AF578" s="85">
        <f>IF(J578&gt;0,J578/630,Tabla13[[#This Row],[Cargabilidad Antes]]-0.02)</f>
        <v>0.33683388601423064</v>
      </c>
      <c r="AG578" s="119">
        <f>(AE578)-(AF578)</f>
        <v>3.7266899648145835E-2</v>
      </c>
      <c r="AJ578" s="15">
        <f t="shared" si="138"/>
        <v>27.372845240862802</v>
      </c>
      <c r="AK578" s="47">
        <f t="shared" si="138"/>
        <v>26.894697544216093</v>
      </c>
      <c r="AL578" s="15">
        <f t="shared" si="134"/>
        <v>0.4781476966467082</v>
      </c>
      <c r="AM578" s="84">
        <f t="shared" si="133"/>
        <v>1.7467957475349238E-2</v>
      </c>
    </row>
    <row r="579" spans="2:39" ht="15.75" thickBot="1" x14ac:dyDescent="0.3">
      <c r="B579" s="29" t="s">
        <v>596</v>
      </c>
      <c r="C579" s="48">
        <f t="shared" ref="C579:H579" si="139">AVERAGE(C4:C578)</f>
        <v>322.93749565217394</v>
      </c>
      <c r="D579" s="19">
        <f t="shared" si="139"/>
        <v>225.02646956521724</v>
      </c>
      <c r="E579" s="48">
        <f t="shared" si="139"/>
        <v>110.88253913043475</v>
      </c>
      <c r="F579" s="19">
        <f t="shared" si="139"/>
        <v>251.0823115528753</v>
      </c>
      <c r="G579" s="48">
        <f t="shared" si="139"/>
        <v>0.88965217391304285</v>
      </c>
      <c r="H579" s="48">
        <f t="shared" si="139"/>
        <v>446.96483478260853</v>
      </c>
      <c r="I579" s="48">
        <f t="shared" ref="I579:M579" si="140">AVERAGE(I4:I578)</f>
        <v>50.882539130434772</v>
      </c>
      <c r="J579" s="48">
        <f t="shared" si="140"/>
        <v>229.0444593067574</v>
      </c>
      <c r="K579" s="48">
        <f t="shared" si="140"/>
        <v>0.97409478894338308</v>
      </c>
      <c r="L579" s="76">
        <f t="shared" si="140"/>
        <v>315.13573948653516</v>
      </c>
      <c r="M579" s="48">
        <f t="shared" si="140"/>
        <v>287.47582660249731</v>
      </c>
      <c r="O579" s="48">
        <f t="shared" ref="O579:Q579" si="141">AVERAGE(O4:O578)</f>
        <v>317.24336174191853</v>
      </c>
      <c r="P579" s="48">
        <f t="shared" si="141"/>
        <v>290.03452512441334</v>
      </c>
      <c r="Q579" s="108">
        <f t="shared" si="141"/>
        <v>8.6753081063226239E-2</v>
      </c>
      <c r="S579" s="48">
        <f t="shared" ref="S579:U579" si="142">AVERAGE(S4:S578)</f>
        <v>0.21910586040029717</v>
      </c>
      <c r="T579" s="48">
        <f t="shared" si="142"/>
        <v>0.20031392879033177</v>
      </c>
      <c r="U579" s="108">
        <f t="shared" si="142"/>
        <v>8.6753081063226239E-2</v>
      </c>
      <c r="Y579" s="44">
        <f>AVERAGE(Y4:Y578)</f>
        <v>5.0115211644553223E-2</v>
      </c>
      <c r="Z579" s="153">
        <f>AVERAGE(Z4:Z578)</f>
        <v>8.1078909167734674E-3</v>
      </c>
      <c r="AA579" s="154"/>
      <c r="AE579" s="87">
        <f>AVERAGE(AE4:AE578)</f>
        <v>0.39854335167123117</v>
      </c>
      <c r="AF579" s="123">
        <f>AVERAGE(AF4:AF578)</f>
        <v>0.36637433230431726</v>
      </c>
      <c r="AG579" s="123">
        <f>AVERAGE(AG4:AG578)</f>
        <v>3.2169019366913451E-2</v>
      </c>
      <c r="AJ579" s="48">
        <f>AVERAGE(AJ4:AJ578)</f>
        <v>27.756428377945841</v>
      </c>
      <c r="AK579" s="15">
        <f>AVERAGE(AK4:AK578)</f>
        <v>27.31015595951947</v>
      </c>
      <c r="AL579" s="48">
        <f>AVERAGE(AL4:AL578)</f>
        <v>0.44627241842641818</v>
      </c>
      <c r="AM579" s="124">
        <f>AVERAGE(AM4:AM578)</f>
        <v>1.6028175589129834E-2</v>
      </c>
    </row>
    <row r="580" spans="2:39" ht="15.75" thickBot="1" x14ac:dyDescent="0.3">
      <c r="B580" s="26" t="s">
        <v>597</v>
      </c>
      <c r="C580" s="28">
        <f t="shared" ref="C580:H580" si="143">MIN(C4:C578)</f>
        <v>21.62</v>
      </c>
      <c r="D580" s="38">
        <f t="shared" si="143"/>
        <v>13.48</v>
      </c>
      <c r="E580" s="28">
        <f t="shared" si="143"/>
        <v>7.69</v>
      </c>
      <c r="F580" s="38">
        <f t="shared" si="143"/>
        <v>17.512932364398601</v>
      </c>
      <c r="G580" s="28">
        <f t="shared" si="143"/>
        <v>0.77</v>
      </c>
      <c r="H580" s="28">
        <f t="shared" si="143"/>
        <v>433.06</v>
      </c>
      <c r="I580" s="28">
        <f t="shared" ref="I580:M580" si="144">MIN(I4:I578)</f>
        <v>-52.31</v>
      </c>
      <c r="J580" s="28">
        <f t="shared" si="144"/>
        <v>0</v>
      </c>
      <c r="K580" s="28">
        <f t="shared" si="144"/>
        <v>0.9527846486044762</v>
      </c>
      <c r="L580" s="40">
        <f t="shared" si="144"/>
        <v>21.980643945402701</v>
      </c>
      <c r="M580" s="28">
        <f t="shared" si="144"/>
        <v>0</v>
      </c>
      <c r="O580" s="28">
        <f t="shared" ref="O580:Q580" si="145">MIN(O4:O578)</f>
        <v>21.972562475087962</v>
      </c>
      <c r="P580" s="28">
        <f t="shared" si="145"/>
        <v>16.918873105817731</v>
      </c>
      <c r="Q580" s="78">
        <f t="shared" si="145"/>
        <v>9.9999999999998979E-3</v>
      </c>
      <c r="S580" s="28">
        <f t="shared" ref="S580:U580" si="146">MIN(S4:S578)</f>
        <v>1.5175470275781328E-2</v>
      </c>
      <c r="T580" s="28">
        <f t="shared" si="146"/>
        <v>1.1685112112351624E-2</v>
      </c>
      <c r="U580" s="78">
        <f t="shared" si="146"/>
        <v>9.9999999999998979E-3</v>
      </c>
      <c r="Y580" s="27">
        <f>MIN(Y4:Y578)</f>
        <v>2.3770916446124769E-4</v>
      </c>
      <c r="Z580" s="153">
        <f>MIN(Z4:Z578)</f>
        <v>9.6771400852173936E-5</v>
      </c>
      <c r="AA580" s="154"/>
      <c r="AE580" s="86">
        <f>MIN(AE5:AE579)</f>
        <v>2.779830534031524E-2</v>
      </c>
      <c r="AF580" s="86">
        <f>MIN(AF5:AF579)</f>
        <v>7.7983053403152397E-3</v>
      </c>
      <c r="AG580" s="86">
        <f>MIN(AG5:AG579)</f>
        <v>1.999999999999999E-2</v>
      </c>
      <c r="AJ580" s="75">
        <f>MIN(AJ5:AJ579)</f>
        <v>25.012895125580172</v>
      </c>
      <c r="AK580" s="28">
        <f>MIN(AK5:AK579)</f>
        <v>25.007645519956483</v>
      </c>
      <c r="AL580" s="28">
        <f>MIN(AL5:AL579)</f>
        <v>5.2496056236890354E-3</v>
      </c>
      <c r="AM580" s="88">
        <f>MIN(AM5:AM579)</f>
        <v>2.0987596986810075E-4</v>
      </c>
    </row>
    <row r="581" spans="2:39" ht="15.75" thickBot="1" x14ac:dyDescent="0.3">
      <c r="B581" s="29" t="s">
        <v>598</v>
      </c>
      <c r="C581" s="28">
        <f t="shared" ref="C581:H581" si="147">MAX(C4:C578)</f>
        <v>489.24</v>
      </c>
      <c r="D581" s="38">
        <f t="shared" si="147"/>
        <v>291.55</v>
      </c>
      <c r="E581" s="28">
        <f t="shared" si="147"/>
        <v>129.38999999999999</v>
      </c>
      <c r="F581" s="38">
        <f t="shared" si="147"/>
        <v>315.39037176172644</v>
      </c>
      <c r="G581" s="28">
        <f t="shared" si="147"/>
        <v>0.99</v>
      </c>
      <c r="H581" s="28">
        <f t="shared" si="147"/>
        <v>466.33</v>
      </c>
      <c r="I581" s="28">
        <f t="shared" ref="I581:M581" si="148">MAX(I4:I578)</f>
        <v>69.389999999999986</v>
      </c>
      <c r="J581" s="28">
        <f t="shared" si="148"/>
        <v>297.71846869148044</v>
      </c>
      <c r="K581" s="28">
        <f t="shared" si="148"/>
        <v>1</v>
      </c>
      <c r="L581" s="40">
        <f t="shared" si="148"/>
        <v>395.8493826879324</v>
      </c>
      <c r="M581" s="28">
        <f t="shared" si="148"/>
        <v>373.66921313423785</v>
      </c>
      <c r="O581" s="28">
        <f t="shared" ref="O581:Q581" si="149">MAX(O4:O578)</f>
        <v>403.53157945099065</v>
      </c>
      <c r="P581" s="28">
        <f t="shared" si="149"/>
        <v>373.66921313423785</v>
      </c>
      <c r="Q581" s="78">
        <f t="shared" si="149"/>
        <v>0.22999999999999998</v>
      </c>
      <c r="S581" s="28">
        <f t="shared" ref="S581:U581" si="150">MAX(S4:S578)</f>
        <v>0.27870128922107368</v>
      </c>
      <c r="T581" s="28">
        <f t="shared" si="150"/>
        <v>0.25807668283216584</v>
      </c>
      <c r="U581" s="78">
        <f t="shared" si="150"/>
        <v>0.22999999999999998</v>
      </c>
      <c r="Y581" s="27">
        <f>MAX(Y4:Y578)</f>
        <v>7.7094793017013247E-2</v>
      </c>
      <c r="Z581" s="143">
        <f>MAX(Z4:Z578)</f>
        <v>1.1839374696348461E-2</v>
      </c>
      <c r="AA581" s="144"/>
      <c r="AE581" s="87">
        <f>MAX(AE6:AE580)</f>
        <v>0.50061963771702611</v>
      </c>
      <c r="AF581" s="87">
        <f>MAX(AF6:AF580)</f>
        <v>0.47256899792298485</v>
      </c>
      <c r="AG581" s="87">
        <f>MAX(AG6:AG580)</f>
        <v>4.0693184436250363E-2</v>
      </c>
      <c r="AJ581" s="28">
        <f>MAX(AJ6:AJ580)</f>
        <v>29.349298493969314</v>
      </c>
      <c r="AK581" s="19">
        <f>MAX(AK6:AK580)</f>
        <v>28.729398526825868</v>
      </c>
      <c r="AL581" s="28">
        <f>MAX(AL6:AL580)</f>
        <v>0.67810977580516862</v>
      </c>
      <c r="AM581" s="89">
        <f>MAX(AM6:AM580)</f>
        <v>2.3104803542221219E-2</v>
      </c>
    </row>
    <row r="582" spans="2:39" ht="18.75" thickBot="1" x14ac:dyDescent="0.3">
      <c r="C582" s="2" t="s">
        <v>1</v>
      </c>
      <c r="D582" s="39" t="s">
        <v>2</v>
      </c>
      <c r="E582" s="2" t="s">
        <v>3</v>
      </c>
      <c r="F582" s="39" t="s">
        <v>4</v>
      </c>
      <c r="G582" s="2" t="s">
        <v>5</v>
      </c>
      <c r="H582" s="2" t="s">
        <v>6</v>
      </c>
      <c r="I582" s="2" t="s">
        <v>15</v>
      </c>
      <c r="J582" s="2" t="s">
        <v>16</v>
      </c>
      <c r="K582" s="3" t="s">
        <v>17</v>
      </c>
      <c r="L582" s="77" t="s">
        <v>697</v>
      </c>
      <c r="M582" s="77" t="s">
        <v>698</v>
      </c>
      <c r="O582" s="2" t="s">
        <v>701</v>
      </c>
      <c r="P582" s="2" t="s">
        <v>702</v>
      </c>
      <c r="Q582" s="2" t="s">
        <v>700</v>
      </c>
      <c r="S582" s="81" t="s">
        <v>705</v>
      </c>
      <c r="T582" s="81" t="s">
        <v>706</v>
      </c>
      <c r="U582" s="2" t="s">
        <v>700</v>
      </c>
      <c r="Y582" s="77" t="s">
        <v>715</v>
      </c>
      <c r="Z582" s="145" t="s">
        <v>713</v>
      </c>
      <c r="AA582" s="146"/>
      <c r="AE582" s="70" t="s">
        <v>717</v>
      </c>
      <c r="AF582" s="31" t="s">
        <v>718</v>
      </c>
      <c r="AG582" s="31" t="s">
        <v>719</v>
      </c>
      <c r="AJ582" s="31" t="s">
        <v>721</v>
      </c>
      <c r="AK582" s="31" t="s">
        <v>722</v>
      </c>
      <c r="AL582" s="31" t="s">
        <v>723</v>
      </c>
      <c r="AM582" s="31" t="s">
        <v>724</v>
      </c>
    </row>
  </sheetData>
  <mergeCells count="587">
    <mergeCell ref="Y2:AA2"/>
    <mergeCell ref="Z3:AA3"/>
    <mergeCell ref="Z4:AA4"/>
    <mergeCell ref="Z5:AA5"/>
    <mergeCell ref="Z6:AA6"/>
    <mergeCell ref="Z7:AA7"/>
    <mergeCell ref="C2:M2"/>
    <mergeCell ref="O2:Q2"/>
    <mergeCell ref="S2:U2"/>
    <mergeCell ref="V2:W2"/>
    <mergeCell ref="Z14:AA14"/>
    <mergeCell ref="Z15:AA15"/>
    <mergeCell ref="Z16:AA16"/>
    <mergeCell ref="Z17:AA17"/>
    <mergeCell ref="Z18:AA18"/>
    <mergeCell ref="Z19:AA19"/>
    <mergeCell ref="Z8:AA8"/>
    <mergeCell ref="Z9:AA9"/>
    <mergeCell ref="Z10:AA10"/>
    <mergeCell ref="Z11:AA11"/>
    <mergeCell ref="Z12:AA12"/>
    <mergeCell ref="Z13:AA13"/>
    <mergeCell ref="Z26:AA26"/>
    <mergeCell ref="Z27:AA27"/>
    <mergeCell ref="Z28:AA28"/>
    <mergeCell ref="Z29:AA29"/>
    <mergeCell ref="Z30:AA30"/>
    <mergeCell ref="Z31:AA31"/>
    <mergeCell ref="Z20:AA20"/>
    <mergeCell ref="Z21:AA21"/>
    <mergeCell ref="Z22:AA22"/>
    <mergeCell ref="Z23:AA23"/>
    <mergeCell ref="Z24:AA24"/>
    <mergeCell ref="Z25:AA25"/>
    <mergeCell ref="Z38:AA38"/>
    <mergeCell ref="Z39:AA39"/>
    <mergeCell ref="Z40:AA40"/>
    <mergeCell ref="Z41:AA41"/>
    <mergeCell ref="Z42:AA42"/>
    <mergeCell ref="Z43:AA43"/>
    <mergeCell ref="Z32:AA32"/>
    <mergeCell ref="Z33:AA33"/>
    <mergeCell ref="Z34:AA34"/>
    <mergeCell ref="Z35:AA35"/>
    <mergeCell ref="Z36:AA36"/>
    <mergeCell ref="Z37:AA37"/>
    <mergeCell ref="Z50:AA50"/>
    <mergeCell ref="Z51:AA51"/>
    <mergeCell ref="Z52:AA52"/>
    <mergeCell ref="Z53:AA53"/>
    <mergeCell ref="Z54:AA54"/>
    <mergeCell ref="Z55:AA55"/>
    <mergeCell ref="Z44:AA44"/>
    <mergeCell ref="Z45:AA45"/>
    <mergeCell ref="Z46:AA46"/>
    <mergeCell ref="Z47:AA47"/>
    <mergeCell ref="Z48:AA48"/>
    <mergeCell ref="Z49:AA49"/>
    <mergeCell ref="Z62:AA62"/>
    <mergeCell ref="Z63:AA63"/>
    <mergeCell ref="Z64:AA64"/>
    <mergeCell ref="Z65:AA65"/>
    <mergeCell ref="Z66:AA66"/>
    <mergeCell ref="Z67:AA67"/>
    <mergeCell ref="Z56:AA56"/>
    <mergeCell ref="Z57:AA57"/>
    <mergeCell ref="Z58:AA58"/>
    <mergeCell ref="Z59:AA59"/>
    <mergeCell ref="Z60:AA60"/>
    <mergeCell ref="Z61:AA61"/>
    <mergeCell ref="Z74:AA74"/>
    <mergeCell ref="Z75:AA75"/>
    <mergeCell ref="Z76:AA76"/>
    <mergeCell ref="Z77:AA77"/>
    <mergeCell ref="Z78:AA78"/>
    <mergeCell ref="Z79:AA79"/>
    <mergeCell ref="Z68:AA68"/>
    <mergeCell ref="Z69:AA69"/>
    <mergeCell ref="Z70:AA70"/>
    <mergeCell ref="Z71:AA71"/>
    <mergeCell ref="Z72:AA72"/>
    <mergeCell ref="Z73:AA73"/>
    <mergeCell ref="Z86:AA86"/>
    <mergeCell ref="Z87:AA87"/>
    <mergeCell ref="Z88:AA88"/>
    <mergeCell ref="Z89:AA89"/>
    <mergeCell ref="Z90:AA90"/>
    <mergeCell ref="Z91:AA91"/>
    <mergeCell ref="Z80:AA80"/>
    <mergeCell ref="Z81:AA81"/>
    <mergeCell ref="Z82:AA82"/>
    <mergeCell ref="Z83:AA83"/>
    <mergeCell ref="Z84:AA84"/>
    <mergeCell ref="Z85:AA85"/>
    <mergeCell ref="Z98:AA98"/>
    <mergeCell ref="Z99:AA99"/>
    <mergeCell ref="Z100:AA100"/>
    <mergeCell ref="Z101:AA101"/>
    <mergeCell ref="Z102:AA102"/>
    <mergeCell ref="Z103:AA103"/>
    <mergeCell ref="Z92:AA92"/>
    <mergeCell ref="Z93:AA93"/>
    <mergeCell ref="Z94:AA94"/>
    <mergeCell ref="Z95:AA95"/>
    <mergeCell ref="Z96:AA96"/>
    <mergeCell ref="Z97:AA97"/>
    <mergeCell ref="Z110:AA110"/>
    <mergeCell ref="Z111:AA111"/>
    <mergeCell ref="Z112:AA112"/>
    <mergeCell ref="Z113:AA113"/>
    <mergeCell ref="Z114:AA114"/>
    <mergeCell ref="Z115:AA115"/>
    <mergeCell ref="Z104:AA104"/>
    <mergeCell ref="Z105:AA105"/>
    <mergeCell ref="Z106:AA106"/>
    <mergeCell ref="Z107:AA107"/>
    <mergeCell ref="Z108:AA108"/>
    <mergeCell ref="Z109:AA109"/>
    <mergeCell ref="Z122:AA122"/>
    <mergeCell ref="Z123:AA123"/>
    <mergeCell ref="Z124:AA124"/>
    <mergeCell ref="Z125:AA125"/>
    <mergeCell ref="Z126:AA126"/>
    <mergeCell ref="Z127:AA127"/>
    <mergeCell ref="Z116:AA116"/>
    <mergeCell ref="Z117:AA117"/>
    <mergeCell ref="Z118:AA118"/>
    <mergeCell ref="Z119:AA119"/>
    <mergeCell ref="Z120:AA120"/>
    <mergeCell ref="Z121:AA121"/>
    <mergeCell ref="Z134:AA134"/>
    <mergeCell ref="Z135:AA135"/>
    <mergeCell ref="Z136:AA136"/>
    <mergeCell ref="Z137:AA137"/>
    <mergeCell ref="Z138:AA138"/>
    <mergeCell ref="Z139:AA139"/>
    <mergeCell ref="Z128:AA128"/>
    <mergeCell ref="Z129:AA129"/>
    <mergeCell ref="Z130:AA130"/>
    <mergeCell ref="Z131:AA131"/>
    <mergeCell ref="Z132:AA132"/>
    <mergeCell ref="Z133:AA133"/>
    <mergeCell ref="Z146:AA146"/>
    <mergeCell ref="Z147:AA147"/>
    <mergeCell ref="Z148:AA148"/>
    <mergeCell ref="Z149:AA149"/>
    <mergeCell ref="Z150:AA150"/>
    <mergeCell ref="Z151:AA151"/>
    <mergeCell ref="Z140:AA140"/>
    <mergeCell ref="Z141:AA141"/>
    <mergeCell ref="Z142:AA142"/>
    <mergeCell ref="Z143:AA143"/>
    <mergeCell ref="Z144:AA144"/>
    <mergeCell ref="Z145:AA145"/>
    <mergeCell ref="Z158:AA158"/>
    <mergeCell ref="Z159:AA159"/>
    <mergeCell ref="Z160:AA160"/>
    <mergeCell ref="Z161:AA161"/>
    <mergeCell ref="Z162:AA162"/>
    <mergeCell ref="Z163:AA163"/>
    <mergeCell ref="Z152:AA152"/>
    <mergeCell ref="Z153:AA153"/>
    <mergeCell ref="Z154:AA154"/>
    <mergeCell ref="Z155:AA155"/>
    <mergeCell ref="Z156:AA156"/>
    <mergeCell ref="Z157:AA157"/>
    <mergeCell ref="Z170:AA170"/>
    <mergeCell ref="Z171:AA171"/>
    <mergeCell ref="Z172:AA172"/>
    <mergeCell ref="Z173:AA173"/>
    <mergeCell ref="Z174:AA174"/>
    <mergeCell ref="Z175:AA175"/>
    <mergeCell ref="Z164:AA164"/>
    <mergeCell ref="Z165:AA165"/>
    <mergeCell ref="Z166:AA166"/>
    <mergeCell ref="Z167:AA167"/>
    <mergeCell ref="Z168:AA168"/>
    <mergeCell ref="Z169:AA169"/>
    <mergeCell ref="Z182:AA182"/>
    <mergeCell ref="Z183:AA183"/>
    <mergeCell ref="Z184:AA184"/>
    <mergeCell ref="Z185:AA185"/>
    <mergeCell ref="Z186:AA186"/>
    <mergeCell ref="Z187:AA187"/>
    <mergeCell ref="Z176:AA176"/>
    <mergeCell ref="Z177:AA177"/>
    <mergeCell ref="Z178:AA178"/>
    <mergeCell ref="Z179:AA179"/>
    <mergeCell ref="Z180:AA180"/>
    <mergeCell ref="Z181:AA181"/>
    <mergeCell ref="Z194:AA194"/>
    <mergeCell ref="Z195:AA195"/>
    <mergeCell ref="Z196:AA196"/>
    <mergeCell ref="Z197:AA197"/>
    <mergeCell ref="Z198:AA198"/>
    <mergeCell ref="Z199:AA199"/>
    <mergeCell ref="Z188:AA188"/>
    <mergeCell ref="Z189:AA189"/>
    <mergeCell ref="Z190:AA190"/>
    <mergeCell ref="Z191:AA191"/>
    <mergeCell ref="Z192:AA192"/>
    <mergeCell ref="Z193:AA193"/>
    <mergeCell ref="Z206:AA206"/>
    <mergeCell ref="Z207:AA207"/>
    <mergeCell ref="Z208:AA208"/>
    <mergeCell ref="Z209:AA209"/>
    <mergeCell ref="Z210:AA210"/>
    <mergeCell ref="Z211:AA211"/>
    <mergeCell ref="Z200:AA200"/>
    <mergeCell ref="Z201:AA201"/>
    <mergeCell ref="Z202:AA202"/>
    <mergeCell ref="Z203:AA203"/>
    <mergeCell ref="Z204:AA204"/>
    <mergeCell ref="Z205:AA205"/>
    <mergeCell ref="Z218:AA218"/>
    <mergeCell ref="Z219:AA219"/>
    <mergeCell ref="Z220:AA220"/>
    <mergeCell ref="Z221:AA221"/>
    <mergeCell ref="Z222:AA222"/>
    <mergeCell ref="Z223:AA223"/>
    <mergeCell ref="Z212:AA212"/>
    <mergeCell ref="Z213:AA213"/>
    <mergeCell ref="Z214:AA214"/>
    <mergeCell ref="Z215:AA215"/>
    <mergeCell ref="Z216:AA216"/>
    <mergeCell ref="Z217:AA217"/>
    <mergeCell ref="Z230:AA230"/>
    <mergeCell ref="Z231:AA231"/>
    <mergeCell ref="Z232:AA232"/>
    <mergeCell ref="Z233:AA233"/>
    <mergeCell ref="Z234:AA234"/>
    <mergeCell ref="Z235:AA235"/>
    <mergeCell ref="Z224:AA224"/>
    <mergeCell ref="Z225:AA225"/>
    <mergeCell ref="Z226:AA226"/>
    <mergeCell ref="Z227:AA227"/>
    <mergeCell ref="Z228:AA228"/>
    <mergeCell ref="Z229:AA229"/>
    <mergeCell ref="Z242:AA242"/>
    <mergeCell ref="Z243:AA243"/>
    <mergeCell ref="Z244:AA244"/>
    <mergeCell ref="Z245:AA245"/>
    <mergeCell ref="Z246:AA246"/>
    <mergeCell ref="Z247:AA247"/>
    <mergeCell ref="Z236:AA236"/>
    <mergeCell ref="Z237:AA237"/>
    <mergeCell ref="Z238:AA238"/>
    <mergeCell ref="Z239:AA239"/>
    <mergeCell ref="Z240:AA240"/>
    <mergeCell ref="Z241:AA241"/>
    <mergeCell ref="Z254:AA254"/>
    <mergeCell ref="Z255:AA255"/>
    <mergeCell ref="Z256:AA256"/>
    <mergeCell ref="Z257:AA257"/>
    <mergeCell ref="Z258:AA258"/>
    <mergeCell ref="Z259:AA259"/>
    <mergeCell ref="Z248:AA248"/>
    <mergeCell ref="Z249:AA249"/>
    <mergeCell ref="Z250:AA250"/>
    <mergeCell ref="Z251:AA251"/>
    <mergeCell ref="Z252:AA252"/>
    <mergeCell ref="Z253:AA253"/>
    <mergeCell ref="Z266:AA266"/>
    <mergeCell ref="Z267:AA267"/>
    <mergeCell ref="Z268:AA268"/>
    <mergeCell ref="Z269:AA269"/>
    <mergeCell ref="Z270:AA270"/>
    <mergeCell ref="Z271:AA271"/>
    <mergeCell ref="Z260:AA260"/>
    <mergeCell ref="Z261:AA261"/>
    <mergeCell ref="Z262:AA262"/>
    <mergeCell ref="Z263:AA263"/>
    <mergeCell ref="Z264:AA264"/>
    <mergeCell ref="Z265:AA265"/>
    <mergeCell ref="Z278:AA278"/>
    <mergeCell ref="Z279:AA279"/>
    <mergeCell ref="Z280:AA280"/>
    <mergeCell ref="Z281:AA281"/>
    <mergeCell ref="Z282:AA282"/>
    <mergeCell ref="Z283:AA283"/>
    <mergeCell ref="Z272:AA272"/>
    <mergeCell ref="Z273:AA273"/>
    <mergeCell ref="Z274:AA274"/>
    <mergeCell ref="Z275:AA275"/>
    <mergeCell ref="Z276:AA276"/>
    <mergeCell ref="Z277:AA277"/>
    <mergeCell ref="Z290:AA290"/>
    <mergeCell ref="Z291:AA291"/>
    <mergeCell ref="Z292:AA292"/>
    <mergeCell ref="Z293:AA293"/>
    <mergeCell ref="Z294:AA294"/>
    <mergeCell ref="Z295:AA295"/>
    <mergeCell ref="Z284:AA284"/>
    <mergeCell ref="Z285:AA285"/>
    <mergeCell ref="Z286:AA286"/>
    <mergeCell ref="Z287:AA287"/>
    <mergeCell ref="Z288:AA288"/>
    <mergeCell ref="Z289:AA289"/>
    <mergeCell ref="Z302:AA302"/>
    <mergeCell ref="Z303:AA303"/>
    <mergeCell ref="Z304:AA304"/>
    <mergeCell ref="Z305:AA305"/>
    <mergeCell ref="Z306:AA306"/>
    <mergeCell ref="Z307:AA307"/>
    <mergeCell ref="Z296:AA296"/>
    <mergeCell ref="Z297:AA297"/>
    <mergeCell ref="Z298:AA298"/>
    <mergeCell ref="Z299:AA299"/>
    <mergeCell ref="Z300:AA300"/>
    <mergeCell ref="Z301:AA301"/>
    <mergeCell ref="Z314:AA314"/>
    <mergeCell ref="Z315:AA315"/>
    <mergeCell ref="Z316:AA316"/>
    <mergeCell ref="Z317:AA317"/>
    <mergeCell ref="Z318:AA318"/>
    <mergeCell ref="Z319:AA319"/>
    <mergeCell ref="Z308:AA308"/>
    <mergeCell ref="Z309:AA309"/>
    <mergeCell ref="Z310:AA310"/>
    <mergeCell ref="Z311:AA311"/>
    <mergeCell ref="Z312:AA312"/>
    <mergeCell ref="Z313:AA313"/>
    <mergeCell ref="Z326:AA326"/>
    <mergeCell ref="Z327:AA327"/>
    <mergeCell ref="Z328:AA328"/>
    <mergeCell ref="Z329:AA329"/>
    <mergeCell ref="Z330:AA330"/>
    <mergeCell ref="Z331:AA331"/>
    <mergeCell ref="Z320:AA320"/>
    <mergeCell ref="Z321:AA321"/>
    <mergeCell ref="Z322:AA322"/>
    <mergeCell ref="Z323:AA323"/>
    <mergeCell ref="Z324:AA324"/>
    <mergeCell ref="Z325:AA325"/>
    <mergeCell ref="Z338:AA338"/>
    <mergeCell ref="Z339:AA339"/>
    <mergeCell ref="Z340:AA340"/>
    <mergeCell ref="Z341:AA341"/>
    <mergeCell ref="Z342:AA342"/>
    <mergeCell ref="Z343:AA343"/>
    <mergeCell ref="Z332:AA332"/>
    <mergeCell ref="Z333:AA333"/>
    <mergeCell ref="Z334:AA334"/>
    <mergeCell ref="Z335:AA335"/>
    <mergeCell ref="Z336:AA336"/>
    <mergeCell ref="Z337:AA337"/>
    <mergeCell ref="Z350:AA350"/>
    <mergeCell ref="Z351:AA351"/>
    <mergeCell ref="Z352:AA352"/>
    <mergeCell ref="Z353:AA353"/>
    <mergeCell ref="Z354:AA354"/>
    <mergeCell ref="Z355:AA355"/>
    <mergeCell ref="Z344:AA344"/>
    <mergeCell ref="Z345:AA345"/>
    <mergeCell ref="Z346:AA346"/>
    <mergeCell ref="Z347:AA347"/>
    <mergeCell ref="Z348:AA348"/>
    <mergeCell ref="Z349:AA349"/>
    <mergeCell ref="Z362:AA362"/>
    <mergeCell ref="Z363:AA363"/>
    <mergeCell ref="Z364:AA364"/>
    <mergeCell ref="Z365:AA365"/>
    <mergeCell ref="Z366:AA366"/>
    <mergeCell ref="Z367:AA367"/>
    <mergeCell ref="Z356:AA356"/>
    <mergeCell ref="Z357:AA357"/>
    <mergeCell ref="Z358:AA358"/>
    <mergeCell ref="Z359:AA359"/>
    <mergeCell ref="Z360:AA360"/>
    <mergeCell ref="Z361:AA361"/>
    <mergeCell ref="Z374:AA374"/>
    <mergeCell ref="Z375:AA375"/>
    <mergeCell ref="Z376:AA376"/>
    <mergeCell ref="Z377:AA377"/>
    <mergeCell ref="Z378:AA378"/>
    <mergeCell ref="Z379:AA379"/>
    <mergeCell ref="Z368:AA368"/>
    <mergeCell ref="Z369:AA369"/>
    <mergeCell ref="Z370:AA370"/>
    <mergeCell ref="Z371:AA371"/>
    <mergeCell ref="Z372:AA372"/>
    <mergeCell ref="Z373:AA373"/>
    <mergeCell ref="Z386:AA386"/>
    <mergeCell ref="Z387:AA387"/>
    <mergeCell ref="Z388:AA388"/>
    <mergeCell ref="Z389:AA389"/>
    <mergeCell ref="Z390:AA390"/>
    <mergeCell ref="Z391:AA391"/>
    <mergeCell ref="Z380:AA380"/>
    <mergeCell ref="Z381:AA381"/>
    <mergeCell ref="Z382:AA382"/>
    <mergeCell ref="Z383:AA383"/>
    <mergeCell ref="Z384:AA384"/>
    <mergeCell ref="Z385:AA385"/>
    <mergeCell ref="Z398:AA398"/>
    <mergeCell ref="Z399:AA399"/>
    <mergeCell ref="Z400:AA400"/>
    <mergeCell ref="Z401:AA401"/>
    <mergeCell ref="Z402:AA402"/>
    <mergeCell ref="Z403:AA403"/>
    <mergeCell ref="Z392:AA392"/>
    <mergeCell ref="Z393:AA393"/>
    <mergeCell ref="Z394:AA394"/>
    <mergeCell ref="Z395:AA395"/>
    <mergeCell ref="Z396:AA396"/>
    <mergeCell ref="Z397:AA397"/>
    <mergeCell ref="Z410:AA410"/>
    <mergeCell ref="Z411:AA411"/>
    <mergeCell ref="Z412:AA412"/>
    <mergeCell ref="Z413:AA413"/>
    <mergeCell ref="Z414:AA414"/>
    <mergeCell ref="Z415:AA415"/>
    <mergeCell ref="Z404:AA404"/>
    <mergeCell ref="Z405:AA405"/>
    <mergeCell ref="Z406:AA406"/>
    <mergeCell ref="Z407:AA407"/>
    <mergeCell ref="Z408:AA408"/>
    <mergeCell ref="Z409:AA409"/>
    <mergeCell ref="Z422:AA422"/>
    <mergeCell ref="Z423:AA423"/>
    <mergeCell ref="Z424:AA424"/>
    <mergeCell ref="Z425:AA425"/>
    <mergeCell ref="Z426:AA426"/>
    <mergeCell ref="Z427:AA427"/>
    <mergeCell ref="Z416:AA416"/>
    <mergeCell ref="Z417:AA417"/>
    <mergeCell ref="Z418:AA418"/>
    <mergeCell ref="Z419:AA419"/>
    <mergeCell ref="Z420:AA420"/>
    <mergeCell ref="Z421:AA421"/>
    <mergeCell ref="Z434:AA434"/>
    <mergeCell ref="Z435:AA435"/>
    <mergeCell ref="Z436:AA436"/>
    <mergeCell ref="Z437:AA437"/>
    <mergeCell ref="Z438:AA438"/>
    <mergeCell ref="Z439:AA439"/>
    <mergeCell ref="Z428:AA428"/>
    <mergeCell ref="Z429:AA429"/>
    <mergeCell ref="Z430:AA430"/>
    <mergeCell ref="Z431:AA431"/>
    <mergeCell ref="Z432:AA432"/>
    <mergeCell ref="Z433:AA433"/>
    <mergeCell ref="Z446:AA446"/>
    <mergeCell ref="Z447:AA447"/>
    <mergeCell ref="Z448:AA448"/>
    <mergeCell ref="Z449:AA449"/>
    <mergeCell ref="Z450:AA450"/>
    <mergeCell ref="Z451:AA451"/>
    <mergeCell ref="Z440:AA440"/>
    <mergeCell ref="Z441:AA441"/>
    <mergeCell ref="Z442:AA442"/>
    <mergeCell ref="Z443:AA443"/>
    <mergeCell ref="Z444:AA444"/>
    <mergeCell ref="Z445:AA445"/>
    <mergeCell ref="Z458:AA458"/>
    <mergeCell ref="Z459:AA459"/>
    <mergeCell ref="Z460:AA460"/>
    <mergeCell ref="Z461:AA461"/>
    <mergeCell ref="Z462:AA462"/>
    <mergeCell ref="Z463:AA463"/>
    <mergeCell ref="Z452:AA452"/>
    <mergeCell ref="Z453:AA453"/>
    <mergeCell ref="Z454:AA454"/>
    <mergeCell ref="Z455:AA455"/>
    <mergeCell ref="Z456:AA456"/>
    <mergeCell ref="Z457:AA457"/>
    <mergeCell ref="Z470:AA470"/>
    <mergeCell ref="Z471:AA471"/>
    <mergeCell ref="Z472:AA472"/>
    <mergeCell ref="Z473:AA473"/>
    <mergeCell ref="Z474:AA474"/>
    <mergeCell ref="Z475:AA475"/>
    <mergeCell ref="Z464:AA464"/>
    <mergeCell ref="Z465:AA465"/>
    <mergeCell ref="Z466:AA466"/>
    <mergeCell ref="Z467:AA467"/>
    <mergeCell ref="Z468:AA468"/>
    <mergeCell ref="Z469:AA469"/>
    <mergeCell ref="Z482:AA482"/>
    <mergeCell ref="Z483:AA483"/>
    <mergeCell ref="Z484:AA484"/>
    <mergeCell ref="Z485:AA485"/>
    <mergeCell ref="Z486:AA486"/>
    <mergeCell ref="Z487:AA487"/>
    <mergeCell ref="Z476:AA476"/>
    <mergeCell ref="Z477:AA477"/>
    <mergeCell ref="Z478:AA478"/>
    <mergeCell ref="Z479:AA479"/>
    <mergeCell ref="Z480:AA480"/>
    <mergeCell ref="Z481:AA481"/>
    <mergeCell ref="Z494:AA494"/>
    <mergeCell ref="Z495:AA495"/>
    <mergeCell ref="Z496:AA496"/>
    <mergeCell ref="Z497:AA497"/>
    <mergeCell ref="Z498:AA498"/>
    <mergeCell ref="Z499:AA499"/>
    <mergeCell ref="Z488:AA488"/>
    <mergeCell ref="Z489:AA489"/>
    <mergeCell ref="Z490:AA490"/>
    <mergeCell ref="Z491:AA491"/>
    <mergeCell ref="Z492:AA492"/>
    <mergeCell ref="Z493:AA493"/>
    <mergeCell ref="Z506:AA506"/>
    <mergeCell ref="Z507:AA507"/>
    <mergeCell ref="Z508:AA508"/>
    <mergeCell ref="Z509:AA509"/>
    <mergeCell ref="Z510:AA510"/>
    <mergeCell ref="Z511:AA511"/>
    <mergeCell ref="Z500:AA500"/>
    <mergeCell ref="Z501:AA501"/>
    <mergeCell ref="Z502:AA502"/>
    <mergeCell ref="Z503:AA503"/>
    <mergeCell ref="Z504:AA504"/>
    <mergeCell ref="Z505:AA505"/>
    <mergeCell ref="Z518:AA518"/>
    <mergeCell ref="Z519:AA519"/>
    <mergeCell ref="Z520:AA520"/>
    <mergeCell ref="Z521:AA521"/>
    <mergeCell ref="Z522:AA522"/>
    <mergeCell ref="Z523:AA523"/>
    <mergeCell ref="Z512:AA512"/>
    <mergeCell ref="Z513:AA513"/>
    <mergeCell ref="Z514:AA514"/>
    <mergeCell ref="Z515:AA515"/>
    <mergeCell ref="Z516:AA516"/>
    <mergeCell ref="Z517:AA517"/>
    <mergeCell ref="Z530:AA530"/>
    <mergeCell ref="Z531:AA531"/>
    <mergeCell ref="Z532:AA532"/>
    <mergeCell ref="Z533:AA533"/>
    <mergeCell ref="Z534:AA534"/>
    <mergeCell ref="Z535:AA535"/>
    <mergeCell ref="Z524:AA524"/>
    <mergeCell ref="Z525:AA525"/>
    <mergeCell ref="Z526:AA526"/>
    <mergeCell ref="Z527:AA527"/>
    <mergeCell ref="Z528:AA528"/>
    <mergeCell ref="Z529:AA529"/>
    <mergeCell ref="Z542:AA542"/>
    <mergeCell ref="Z543:AA543"/>
    <mergeCell ref="Z544:AA544"/>
    <mergeCell ref="Z545:AA545"/>
    <mergeCell ref="Z546:AA546"/>
    <mergeCell ref="Z547:AA547"/>
    <mergeCell ref="Z536:AA536"/>
    <mergeCell ref="Z537:AA537"/>
    <mergeCell ref="Z538:AA538"/>
    <mergeCell ref="Z539:AA539"/>
    <mergeCell ref="Z540:AA540"/>
    <mergeCell ref="Z541:AA541"/>
    <mergeCell ref="Z565:AA565"/>
    <mergeCell ref="Z554:AA554"/>
    <mergeCell ref="Z555:AA555"/>
    <mergeCell ref="Z556:AA556"/>
    <mergeCell ref="Z557:AA557"/>
    <mergeCell ref="Z558:AA558"/>
    <mergeCell ref="Z559:AA559"/>
    <mergeCell ref="Z548:AA548"/>
    <mergeCell ref="Z549:AA549"/>
    <mergeCell ref="Z550:AA550"/>
    <mergeCell ref="Z551:AA551"/>
    <mergeCell ref="Z552:AA552"/>
    <mergeCell ref="Z553:AA553"/>
    <mergeCell ref="Z581:AA581"/>
    <mergeCell ref="Z582:AA582"/>
    <mergeCell ref="AE2:AG2"/>
    <mergeCell ref="AJ2:AM2"/>
    <mergeCell ref="Z579:AA579"/>
    <mergeCell ref="Z580:AA580"/>
    <mergeCell ref="Z578:AA578"/>
    <mergeCell ref="Z572:AA572"/>
    <mergeCell ref="Z573:AA573"/>
    <mergeCell ref="Z574:AA574"/>
    <mergeCell ref="Z575:AA575"/>
    <mergeCell ref="Z576:AA576"/>
    <mergeCell ref="Z577:AA577"/>
    <mergeCell ref="Z566:AA566"/>
    <mergeCell ref="Z567:AA567"/>
    <mergeCell ref="Z568:AA568"/>
    <mergeCell ref="Z569:AA569"/>
    <mergeCell ref="Z570:AA570"/>
    <mergeCell ref="Z571:AA571"/>
    <mergeCell ref="Z560:AA560"/>
    <mergeCell ref="Z561:AA561"/>
    <mergeCell ref="Z562:AA562"/>
    <mergeCell ref="Z563:AA563"/>
    <mergeCell ref="Z564:AA564"/>
  </mergeCell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zoomScale="80" zoomScaleNormal="80" workbookViewId="0">
      <selection activeCell="I17" sqref="I17"/>
    </sheetView>
  </sheetViews>
  <sheetFormatPr baseColWidth="10" defaultRowHeight="15" x14ac:dyDescent="0.25"/>
  <cols>
    <col min="2" max="2" width="64.7109375" customWidth="1"/>
    <col min="3" max="3" width="23.7109375" bestFit="1" customWidth="1"/>
    <col min="6" max="6" width="14.28515625" bestFit="1" customWidth="1"/>
    <col min="7" max="7" width="13.42578125" bestFit="1" customWidth="1"/>
  </cols>
  <sheetData>
    <row r="1" spans="2:7" ht="15.75" thickBot="1" x14ac:dyDescent="0.3"/>
    <row r="2" spans="2:7" ht="27" thickBot="1" x14ac:dyDescent="0.3">
      <c r="B2" s="140" t="s">
        <v>655</v>
      </c>
      <c r="C2" s="141"/>
      <c r="D2" s="141"/>
      <c r="E2" s="141"/>
      <c r="F2" s="141"/>
      <c r="G2" s="142"/>
    </row>
    <row r="3" spans="2:7" ht="15.75" thickBot="1" x14ac:dyDescent="0.3">
      <c r="B3" s="163" t="s">
        <v>690</v>
      </c>
      <c r="C3" s="164"/>
      <c r="D3" s="164"/>
      <c r="E3" s="164"/>
      <c r="F3" s="164"/>
      <c r="G3" s="165"/>
    </row>
    <row r="4" spans="2:7" ht="15.75" thickBot="1" x14ac:dyDescent="0.3">
      <c r="B4" s="31" t="s">
        <v>656</v>
      </c>
      <c r="C4" s="31" t="s">
        <v>657</v>
      </c>
      <c r="D4" s="31" t="s">
        <v>658</v>
      </c>
      <c r="E4" s="31" t="s">
        <v>659</v>
      </c>
      <c r="F4" s="31" t="s">
        <v>660</v>
      </c>
      <c r="G4" s="31" t="s">
        <v>661</v>
      </c>
    </row>
    <row r="5" spans="2:7" x14ac:dyDescent="0.25">
      <c r="B5" s="61" t="s">
        <v>677</v>
      </c>
      <c r="C5" s="61" t="s">
        <v>662</v>
      </c>
      <c r="D5" s="61" t="s">
        <v>663</v>
      </c>
      <c r="E5" s="61">
        <v>1</v>
      </c>
      <c r="F5" s="62">
        <v>1435100</v>
      </c>
      <c r="G5" s="63">
        <f>F5*E5</f>
        <v>1435100</v>
      </c>
    </row>
    <row r="6" spans="2:7" x14ac:dyDescent="0.25">
      <c r="B6" s="72" t="s">
        <v>664</v>
      </c>
      <c r="C6" s="64" t="s">
        <v>678</v>
      </c>
      <c r="D6" s="64" t="s">
        <v>663</v>
      </c>
      <c r="E6" s="64">
        <v>1</v>
      </c>
      <c r="F6" s="65">
        <v>876800</v>
      </c>
      <c r="G6" s="66">
        <f>F6*E6</f>
        <v>876800</v>
      </c>
    </row>
    <row r="7" spans="2:7" x14ac:dyDescent="0.25">
      <c r="B7" s="64" t="s">
        <v>665</v>
      </c>
      <c r="C7" s="64" t="s">
        <v>666</v>
      </c>
      <c r="D7" s="64" t="s">
        <v>663</v>
      </c>
      <c r="E7" s="64">
        <v>1</v>
      </c>
      <c r="F7" s="65">
        <v>249000</v>
      </c>
      <c r="G7" s="66">
        <f>F7*E7</f>
        <v>249000</v>
      </c>
    </row>
    <row r="8" spans="2:7" x14ac:dyDescent="0.25">
      <c r="B8" s="64" t="s">
        <v>731</v>
      </c>
      <c r="C8" s="64" t="s">
        <v>679</v>
      </c>
      <c r="D8" s="64" t="s">
        <v>663</v>
      </c>
      <c r="E8" s="64">
        <v>4</v>
      </c>
      <c r="F8" s="65">
        <v>445644</v>
      </c>
      <c r="G8" s="66">
        <f>F8*E8</f>
        <v>1782576</v>
      </c>
    </row>
    <row r="9" spans="2:7" x14ac:dyDescent="0.25">
      <c r="B9" s="64" t="s">
        <v>732</v>
      </c>
      <c r="C9" s="64" t="s">
        <v>691</v>
      </c>
      <c r="D9" s="64" t="s">
        <v>663</v>
      </c>
      <c r="E9" s="64">
        <v>2</v>
      </c>
      <c r="F9" s="65">
        <v>1225423</v>
      </c>
      <c r="G9" s="66">
        <f t="shared" ref="G9" si="0">F9*E9</f>
        <v>2450846</v>
      </c>
    </row>
    <row r="10" spans="2:7" x14ac:dyDescent="0.25">
      <c r="B10" s="72" t="s">
        <v>692</v>
      </c>
      <c r="C10" s="72" t="s">
        <v>693</v>
      </c>
      <c r="D10" s="72" t="s">
        <v>663</v>
      </c>
      <c r="E10" s="72">
        <v>1</v>
      </c>
      <c r="F10" s="128">
        <v>892059</v>
      </c>
      <c r="G10" s="129">
        <f>F10*E10</f>
        <v>892059</v>
      </c>
    </row>
    <row r="11" spans="2:7" x14ac:dyDescent="0.25">
      <c r="B11" s="64" t="s">
        <v>667</v>
      </c>
      <c r="C11" s="64" t="s">
        <v>668</v>
      </c>
      <c r="D11" s="64" t="s">
        <v>663</v>
      </c>
      <c r="E11" s="64">
        <v>2</v>
      </c>
      <c r="F11" s="65">
        <v>402477</v>
      </c>
      <c r="G11" s="66">
        <f t="shared" ref="G11:G21" si="1">F11*E11</f>
        <v>804954</v>
      </c>
    </row>
    <row r="12" spans="2:7" x14ac:dyDescent="0.25">
      <c r="B12" s="64" t="s">
        <v>669</v>
      </c>
      <c r="C12" s="64" t="s">
        <v>670</v>
      </c>
      <c r="D12" s="64" t="s">
        <v>663</v>
      </c>
      <c r="E12" s="64">
        <v>2</v>
      </c>
      <c r="F12" s="65">
        <v>402477</v>
      </c>
      <c r="G12" s="66">
        <f t="shared" si="1"/>
        <v>804954</v>
      </c>
    </row>
    <row r="13" spans="2:7" x14ac:dyDescent="0.25">
      <c r="B13" s="64" t="s">
        <v>671</v>
      </c>
      <c r="C13" s="64" t="s">
        <v>672</v>
      </c>
      <c r="D13" s="64" t="s">
        <v>663</v>
      </c>
      <c r="E13" s="64">
        <v>2</v>
      </c>
      <c r="F13" s="65">
        <v>402477</v>
      </c>
      <c r="G13" s="66">
        <f t="shared" si="1"/>
        <v>804954</v>
      </c>
    </row>
    <row r="14" spans="2:7" x14ac:dyDescent="0.25">
      <c r="B14" s="64" t="s">
        <v>696</v>
      </c>
      <c r="C14" s="64" t="s">
        <v>729</v>
      </c>
      <c r="D14" s="64" t="s">
        <v>673</v>
      </c>
      <c r="E14" s="64">
        <v>25</v>
      </c>
      <c r="F14" s="65">
        <v>12800</v>
      </c>
      <c r="G14" s="66">
        <f t="shared" si="1"/>
        <v>320000</v>
      </c>
    </row>
    <row r="15" spans="2:7" x14ac:dyDescent="0.25">
      <c r="B15" s="64" t="s">
        <v>680</v>
      </c>
      <c r="C15" s="64" t="s">
        <v>729</v>
      </c>
      <c r="D15" s="64" t="s">
        <v>673</v>
      </c>
      <c r="E15" s="64">
        <v>24</v>
      </c>
      <c r="F15" s="65">
        <v>1300</v>
      </c>
      <c r="G15" s="66">
        <f t="shared" si="1"/>
        <v>31200</v>
      </c>
    </row>
    <row r="16" spans="2:7" x14ac:dyDescent="0.25">
      <c r="B16" s="64" t="s">
        <v>681</v>
      </c>
      <c r="C16" s="64" t="s">
        <v>729</v>
      </c>
      <c r="D16" s="64" t="s">
        <v>673</v>
      </c>
      <c r="E16" s="64">
        <v>12</v>
      </c>
      <c r="F16" s="65">
        <v>2819</v>
      </c>
      <c r="G16" s="66">
        <f t="shared" si="1"/>
        <v>33828</v>
      </c>
    </row>
    <row r="17" spans="2:7" x14ac:dyDescent="0.25">
      <c r="B17" s="64" t="s">
        <v>730</v>
      </c>
      <c r="C17" s="64" t="s">
        <v>729</v>
      </c>
      <c r="D17" s="64" t="s">
        <v>673</v>
      </c>
      <c r="E17" s="64">
        <v>15</v>
      </c>
      <c r="F17" s="65">
        <v>1100</v>
      </c>
      <c r="G17" s="66">
        <f t="shared" si="1"/>
        <v>16500</v>
      </c>
    </row>
    <row r="18" spans="2:7" x14ac:dyDescent="0.25">
      <c r="B18" s="64" t="s">
        <v>694</v>
      </c>
      <c r="C18" s="64" t="s">
        <v>695</v>
      </c>
      <c r="D18" s="64" t="s">
        <v>663</v>
      </c>
      <c r="E18" s="64">
        <v>2</v>
      </c>
      <c r="F18" s="65">
        <v>125200</v>
      </c>
      <c r="G18" s="66">
        <f t="shared" si="1"/>
        <v>250400</v>
      </c>
    </row>
    <row r="19" spans="2:7" x14ac:dyDescent="0.25">
      <c r="B19" s="64" t="s">
        <v>682</v>
      </c>
      <c r="C19" s="64" t="s">
        <v>683</v>
      </c>
      <c r="D19" s="64" t="s">
        <v>663</v>
      </c>
      <c r="E19" s="8">
        <v>2</v>
      </c>
      <c r="F19" s="65">
        <v>253600</v>
      </c>
      <c r="G19" s="66">
        <f t="shared" si="1"/>
        <v>507200</v>
      </c>
    </row>
    <row r="20" spans="2:7" x14ac:dyDescent="0.25">
      <c r="B20" s="64" t="s">
        <v>674</v>
      </c>
      <c r="C20" s="64" t="s">
        <v>675</v>
      </c>
      <c r="D20" s="64" t="s">
        <v>663</v>
      </c>
      <c r="E20" s="8">
        <v>2</v>
      </c>
      <c r="F20" s="65">
        <v>434400</v>
      </c>
      <c r="G20" s="66">
        <f t="shared" si="1"/>
        <v>868800</v>
      </c>
    </row>
    <row r="21" spans="2:7" x14ac:dyDescent="0.25">
      <c r="B21" s="64" t="s">
        <v>684</v>
      </c>
      <c r="C21" s="64" t="s">
        <v>685</v>
      </c>
      <c r="D21" s="64" t="s">
        <v>663</v>
      </c>
      <c r="E21" s="8">
        <v>1</v>
      </c>
      <c r="F21" s="67">
        <v>23000</v>
      </c>
      <c r="G21" s="66">
        <f t="shared" si="1"/>
        <v>23000</v>
      </c>
    </row>
    <row r="22" spans="2:7" x14ac:dyDescent="0.25">
      <c r="B22" s="64" t="s">
        <v>686</v>
      </c>
      <c r="C22" s="64" t="s">
        <v>687</v>
      </c>
      <c r="D22" s="64" t="s">
        <v>663</v>
      </c>
      <c r="E22" s="8">
        <v>1</v>
      </c>
      <c r="F22" s="67">
        <v>34600</v>
      </c>
      <c r="G22" s="66">
        <f>E22*F22</f>
        <v>34600</v>
      </c>
    </row>
    <row r="23" spans="2:7" ht="15.75" thickBot="1" x14ac:dyDescent="0.3">
      <c r="B23" s="68" t="s">
        <v>688</v>
      </c>
      <c r="C23" s="68" t="s">
        <v>689</v>
      </c>
      <c r="D23" s="68" t="s">
        <v>663</v>
      </c>
      <c r="E23" s="9">
        <v>1</v>
      </c>
      <c r="F23" s="69">
        <v>2600</v>
      </c>
      <c r="G23" s="127">
        <f>E23*F23</f>
        <v>2600</v>
      </c>
    </row>
    <row r="24" spans="2:7" ht="15.75" thickBot="1" x14ac:dyDescent="0.3">
      <c r="F24" s="125" t="s">
        <v>676</v>
      </c>
      <c r="G24" s="126">
        <f>SUM(G5:G23)</f>
        <v>12189371</v>
      </c>
    </row>
  </sheetData>
  <mergeCells count="2"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 y Cálculos</vt:lpstr>
      <vt:lpstr>Comportamiento Carga</vt:lpstr>
      <vt:lpstr>Cálculo + Expansión</vt:lpstr>
      <vt:lpstr>Armónicos Corriente</vt:lpstr>
      <vt:lpstr>Armónicos Voltaje</vt:lpstr>
      <vt:lpstr>Análisis Técnico</vt:lpstr>
      <vt:lpstr>Listado de Materiales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Mantenimiento</dc:creator>
  <cp:lastModifiedBy>User</cp:lastModifiedBy>
  <dcterms:created xsi:type="dcterms:W3CDTF">2020-06-19T17:15:23Z</dcterms:created>
  <dcterms:modified xsi:type="dcterms:W3CDTF">2020-10-09T04:03:45Z</dcterms:modified>
</cp:coreProperties>
</file>