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Escritorio\Alex\TRABAJO DE GRADO\practicas CPSAM - 7\"/>
    </mc:Choice>
  </mc:AlternateContent>
  <bookViews>
    <workbookView xWindow="0" yWindow="0" windowWidth="28800" windowHeight="12135"/>
  </bookViews>
  <sheets>
    <sheet name="Costos Centros Finales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52511"/>
</workbook>
</file>

<file path=xl/calcChain.xml><?xml version="1.0" encoding="utf-8"?>
<calcChain xmlns="http://schemas.openxmlformats.org/spreadsheetml/2006/main">
  <c r="P23" i="1" l="1"/>
  <c r="P22" i="1"/>
  <c r="K13" i="1" l="1"/>
  <c r="R14" i="1" s="1"/>
  <c r="K12" i="1"/>
  <c r="R13" i="1" s="1"/>
  <c r="K11" i="1"/>
  <c r="R12" i="1" s="1"/>
  <c r="K10" i="1"/>
  <c r="R11" i="1" s="1"/>
  <c r="K9" i="1"/>
  <c r="R10" i="1" s="1"/>
  <c r="K8" i="1"/>
  <c r="R9" i="1" l="1"/>
  <c r="R15" i="1" s="1"/>
  <c r="F13" i="1"/>
  <c r="K14" i="1" l="1"/>
  <c r="F12" i="1" l="1"/>
  <c r="P21" i="1" l="1"/>
  <c r="P24" i="1" s="1"/>
  <c r="F9" i="1"/>
  <c r="F10" i="1" l="1"/>
  <c r="F11" i="1"/>
  <c r="F8" i="1"/>
  <c r="F14" i="1" l="1"/>
  <c r="D13" i="1" l="1"/>
  <c r="D10" i="1"/>
  <c r="D9" i="1"/>
  <c r="H9" i="1" l="1"/>
  <c r="H10" i="1"/>
  <c r="H13" i="1"/>
  <c r="D12" i="1"/>
  <c r="D11" i="1"/>
  <c r="H12" i="1" l="1"/>
  <c r="H11" i="1"/>
  <c r="Q11" i="1"/>
  <c r="L10" i="1"/>
  <c r="S11" i="1" s="1"/>
  <c r="Q14" i="1"/>
  <c r="L13" i="1"/>
  <c r="S14" i="1" s="1"/>
  <c r="Q10" i="1"/>
  <c r="L9" i="1"/>
  <c r="S10" i="1" s="1"/>
  <c r="T10" i="1" l="1"/>
  <c r="Q12" i="1"/>
  <c r="L11" i="1"/>
  <c r="S12" i="1" s="1"/>
  <c r="T11" i="1"/>
  <c r="Q13" i="1"/>
  <c r="L12" i="1"/>
  <c r="S13" i="1" s="1"/>
  <c r="T13" i="1" l="1"/>
  <c r="T12" i="1"/>
  <c r="D8" i="1"/>
  <c r="D14" i="1" l="1"/>
  <c r="H8" i="1"/>
  <c r="L8" i="1" l="1"/>
  <c r="Q9" i="1"/>
  <c r="Q15" i="1" s="1"/>
  <c r="H14" i="1"/>
  <c r="I8" i="1" s="1"/>
  <c r="G8" i="1" l="1"/>
  <c r="P26" i="1"/>
  <c r="G13" i="1"/>
  <c r="G9" i="1"/>
  <c r="G11" i="1"/>
  <c r="I14" i="1"/>
  <c r="G10" i="1"/>
  <c r="G12" i="1"/>
  <c r="E10" i="1"/>
  <c r="E9" i="1"/>
  <c r="E13" i="1"/>
  <c r="I9" i="1"/>
  <c r="E12" i="1"/>
  <c r="I13" i="1"/>
  <c r="I10" i="1"/>
  <c r="E11" i="1"/>
  <c r="I11" i="1"/>
  <c r="I12" i="1"/>
  <c r="E8" i="1"/>
  <c r="S9" i="1"/>
  <c r="L14" i="1"/>
  <c r="E14" i="1" l="1"/>
  <c r="S15" i="1"/>
  <c r="T9" i="1"/>
  <c r="G14" i="1"/>
  <c r="T15" i="1" l="1"/>
  <c r="W10" i="1"/>
  <c r="W11" i="1"/>
  <c r="W14" i="1"/>
  <c r="W12" i="1"/>
  <c r="W13" i="1"/>
  <c r="W9" i="1"/>
  <c r="W15" i="1" l="1"/>
</calcChain>
</file>

<file path=xl/sharedStrings.xml><?xml version="1.0" encoding="utf-8"?>
<sst xmlns="http://schemas.openxmlformats.org/spreadsheetml/2006/main" count="58" uniqueCount="40">
  <si>
    <t>Areas  Operativas</t>
  </si>
  <si>
    <t>TAB</t>
  </si>
  <si>
    <t>Total</t>
  </si>
  <si>
    <t>Inicial</t>
  </si>
  <si>
    <t>Apoyo</t>
  </si>
  <si>
    <t>Costo Definitivo</t>
  </si>
  <si>
    <t>Codigo</t>
  </si>
  <si>
    <t>Descripcion</t>
  </si>
  <si>
    <t>% Sobre Total</t>
  </si>
  <si>
    <t xml:space="preserve">Mes </t>
  </si>
  <si>
    <t>Costos  Centros Finales</t>
  </si>
  <si>
    <t>Año</t>
  </si>
  <si>
    <t>Grafico Participacion Porcentual en los Costos Totales</t>
  </si>
  <si>
    <t>%/Total</t>
  </si>
  <si>
    <t>Grafico Comparativo  costo Inicial Centros Operativos/ valor asignado por centros de apoyo (Porcentaje en los Costos Totales)</t>
  </si>
  <si>
    <t>% Particip Facturacion</t>
  </si>
  <si>
    <t>Facturado</t>
  </si>
  <si>
    <t>Grafico Comparativo  participacion en los costos VS participacion en la facturacion - Centros Operativos</t>
  </si>
  <si>
    <t>SICO - CPSAM ALBERGUE SAN FRANCISCO DE ASIS - SABANALARGA ANTIOQUIA</t>
  </si>
  <si>
    <t>ENFERMERIA</t>
  </si>
  <si>
    <t>HOSPEDAJE</t>
  </si>
  <si>
    <t>MANUTENCION</t>
  </si>
  <si>
    <t>RECREACION</t>
  </si>
  <si>
    <t>OTRO</t>
  </si>
  <si>
    <t>OCTUBRE</t>
  </si>
  <si>
    <t>Costo Final</t>
  </si>
  <si>
    <t xml:space="preserve">Valor Facturado </t>
  </si>
  <si>
    <t xml:space="preserve">Deficit o super habit </t>
  </si>
  <si>
    <t>Variacion Porcentual</t>
  </si>
  <si>
    <t>f3</t>
  </si>
  <si>
    <t>f4</t>
  </si>
  <si>
    <t>f5</t>
  </si>
  <si>
    <t>ALIMENTACION</t>
  </si>
  <si>
    <t>TH</t>
  </si>
  <si>
    <t>Mat</t>
  </si>
  <si>
    <t>gast gen</t>
  </si>
  <si>
    <t>SERVICIO DE TRASPORTE</t>
  </si>
  <si>
    <t>Deficit o super habit</t>
  </si>
  <si>
    <t>%</t>
  </si>
  <si>
    <t>Participacion en le deficit o super hatit por cento de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</si>
</sst>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-* #,##0.00\ &quot;$&quot;_-;\-* #,##0.00\ &quot;$&quot;_-;_-* &quot;-&quot;??\ &quot;$&quot;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0" xfId="0" applyFont="1" applyFill="1" applyAlignment="1"/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65" fontId="1" fillId="0" borderId="1" xfId="1" applyFont="1" applyBorder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2" fontId="0" fillId="0" borderId="0" xfId="0" applyNumberFormat="1"/>
    <xf numFmtId="165" fontId="1" fillId="0" borderId="1" xfId="1" applyFont="1" applyFill="1" applyBorder="1" applyAlignment="1">
      <alignment horizontal="center"/>
    </xf>
    <xf numFmtId="165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165" fontId="0" fillId="0" borderId="0" xfId="1" applyFont="1"/>
    <xf numFmtId="164" fontId="0" fillId="4" borderId="0" xfId="0" applyNumberFormat="1" applyFill="1"/>
    <xf numFmtId="164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2" fontId="0" fillId="0" borderId="1" xfId="0" applyNumberFormat="1" applyBorder="1"/>
    <xf numFmtId="0" fontId="0" fillId="0" borderId="1" xfId="0" applyFill="1" applyBorder="1"/>
    <xf numFmtId="0" fontId="0" fillId="0" borderId="0" xfId="0" applyFill="1" applyBorder="1" applyAlignment="1"/>
    <xf numFmtId="2" fontId="1" fillId="5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Costo Inicial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'Costos Centros Finales'!$C$8:$C$13</c15:sqref>
                  </c15:fullRef>
                </c:ext>
              </c:extLst>
              <c:f>'Costos Centros Finales'!$C$8:$C$12</c:f>
              <c:strCache>
                <c:ptCount val="5"/>
                <c:pt idx="0">
                  <c:v>ENFERMERIA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MANUTENCION</c:v>
                </c:pt>
                <c:pt idx="4">
                  <c:v>RECREACION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'Costos Centros Finales'!$E$8:$E$13</c15:sqref>
                  </c15:fullRef>
                </c:ext>
              </c:extLst>
              <c:f>'Costos Centros Finales'!$E$8:$E$12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0-41B8-BEC5-6B1BDEF6B426}"/>
            </c:ext>
          </c:extLst>
        </c:ser>
        <c:ser>
          <c:idx val="3"/>
          <c:order val="1"/>
          <c:tx>
            <c:v>Asignado por Centros de Apoyo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'Costos Centros Finales'!$C$8:$C$13</c15:sqref>
                  </c15:fullRef>
                </c:ext>
              </c:extLst>
              <c:f>'Costos Centros Finales'!$C$8:$C$12</c:f>
              <c:strCache>
                <c:ptCount val="5"/>
                <c:pt idx="0">
                  <c:v>ENFERMERIA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MANUTENCION</c:v>
                </c:pt>
                <c:pt idx="4">
                  <c:v>RECREACION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'Costos Centros Finales'!$G$8:$G$13</c15:sqref>
                  </c15:fullRef>
                </c:ext>
              </c:extLst>
              <c:f>'Costos Centros Finales'!$G$8:$G$12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70-41B8-BEC5-6B1BDEF6B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744000"/>
        <c:axId val="813740736"/>
      </c:barChart>
      <c:catAx>
        <c:axId val="81374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813740736"/>
        <c:crosses val="autoZero"/>
        <c:auto val="1"/>
        <c:lblAlgn val="ctr"/>
        <c:lblOffset val="100"/>
        <c:noMultiLvlLbl val="0"/>
      </c:catAx>
      <c:valAx>
        <c:axId val="813740736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8137440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pieChart>
        <c:varyColors val="1"/>
        <c:ser>
          <c:idx val="5"/>
          <c:order val="0"/>
          <c:tx>
            <c:v>Porcentaje Sobre el Costo Total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'Costos Centros Finales'!$C$8:$C$13</c15:sqref>
                  </c15:fullRef>
                </c:ext>
              </c:extLst>
              <c:f>'Costos Centros Finales'!$C$8:$C$12</c:f>
              <c:strCache>
                <c:ptCount val="5"/>
                <c:pt idx="0">
                  <c:v>ENFERMERIA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MANUTENCION</c:v>
                </c:pt>
                <c:pt idx="4">
                  <c:v>RECREACION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'Costos Centros Finales'!$I$8:$I$13</c15:sqref>
                  </c15:fullRef>
                </c:ext>
              </c:extLst>
              <c:f>'Costos Centros Finales'!$I$8:$I$12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8-43AC-A43F-5B3AA34F5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v>Participacion en el Costo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'Costos Centros Finales'!$C$8:$C$13</c15:sqref>
                  </c15:fullRef>
                </c:ext>
              </c:extLst>
              <c:f>'Costos Centros Finales'!$C$8:$C$12</c:f>
              <c:strCache>
                <c:ptCount val="5"/>
                <c:pt idx="0">
                  <c:v>ENFERMERIA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MANUTENCION</c:v>
                </c:pt>
                <c:pt idx="4">
                  <c:v>RECREACION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'Costos Centros Finales'!$I$8:$I$13</c15:sqref>
                  </c15:fullRef>
                </c:ext>
              </c:extLst>
              <c:f>'Costos Centros Finales'!$I$8:$I$12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AD-48FD-BDF7-EC7503B48A6D}"/>
            </c:ext>
          </c:extLst>
        </c:ser>
        <c:ser>
          <c:idx val="6"/>
          <c:order val="1"/>
          <c:tx>
            <c:v>Participacion en la facturacion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'Costos Centros Finales'!$C$8:$C$13</c15:sqref>
                  </c15:fullRef>
                </c:ext>
              </c:extLst>
              <c:f>'Costos Centros Finales'!$C$8:$C$12</c:f>
              <c:strCache>
                <c:ptCount val="5"/>
                <c:pt idx="0">
                  <c:v>ENFERMERIA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MANUTENCION</c:v>
                </c:pt>
                <c:pt idx="4">
                  <c:v>RECREACION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'Costos Centros Finales'!$J$8:$J$13</c15:sqref>
                  </c15:fullRef>
                </c:ext>
              </c:extLst>
              <c:f>'Costos Centros Finales'!$J$8:$J$12</c:f>
              <c:numCache>
                <c:formatCode>0.00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AD-48FD-BDF7-EC7503B48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749440"/>
        <c:axId val="813744544"/>
      </c:barChart>
      <c:catAx>
        <c:axId val="81374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813744544"/>
        <c:crosses val="autoZero"/>
        <c:auto val="1"/>
        <c:lblAlgn val="ctr"/>
        <c:lblOffset val="100"/>
        <c:noMultiLvlLbl val="0"/>
      </c:catAx>
      <c:valAx>
        <c:axId val="813744544"/>
        <c:scaling>
          <c:orientation val="minMax"/>
        </c:scaling>
        <c:delete val="1"/>
        <c:axPos val="b"/>
        <c:majorGridlines/>
        <c:numFmt formatCode="0.00" sourceLinked="1"/>
        <c:majorTickMark val="out"/>
        <c:minorTickMark val="none"/>
        <c:tickLblPos val="nextTo"/>
        <c:crossAx val="8137494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'Costos Centros Finales'!$W$7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AF-45CA-B65F-8EF000407F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AF-45CA-B65F-8EF000407F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AF-45CA-B65F-8EF000407F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AAF-45CA-B65F-8EF000407FB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AAF-45CA-B65F-8EF000407FB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AAF-45CA-B65F-8EF000407FB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AAF-45CA-B65F-8EF000407F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'Costos Centros Finales'!$V$8:$V$14</c:f>
              <c:strCache>
                <c:ptCount val="7"/>
                <c:pt idx="1">
                  <c:v>ENFERMERIA</c:v>
                </c:pt>
                <c:pt idx="2">
                  <c:v>TAB</c:v>
                </c:pt>
                <c:pt idx="3">
                  <c:v>HOSPEDAJE</c:v>
                </c:pt>
                <c:pt idx="4">
                  <c:v>ALIMENTACION</c:v>
                </c:pt>
                <c:pt idx="5">
                  <c:v>RECREACION</c:v>
                </c:pt>
                <c:pt idx="6">
                  <c:v>OTRO</c:v>
                </c:pt>
              </c:strCache>
            </c:strRef>
          </c:cat>
          <c:val>
            <c:numRef>
              <c:f>'Costos Centros Finales'!$W$8:$W$14</c:f>
              <c:numCache>
                <c:formatCode>0.00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AAF-45CA-B65F-8EF000407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37</xdr:row>
      <xdr:rowOff>23811</xdr:rowOff>
    </xdr:from>
    <xdr:to>
      <xdr:col>8</xdr:col>
      <xdr:colOff>857249</xdr:colOff>
      <xdr:row>55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23811</xdr:rowOff>
    </xdr:from>
    <xdr:to>
      <xdr:col>9</xdr:col>
      <xdr:colOff>0</xdr:colOff>
      <xdr:row>34</xdr:row>
      <xdr:rowOff>85724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752474</xdr:colOff>
      <xdr:row>57</xdr:row>
      <xdr:rowOff>14286</xdr:rowOff>
    </xdr:from>
    <xdr:to>
      <xdr:col>9</xdr:col>
      <xdr:colOff>9524</xdr:colOff>
      <xdr:row>83</xdr:row>
      <xdr:rowOff>28575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</xdr:colOff>
      <xdr:row>17</xdr:row>
      <xdr:rowOff>33337</xdr:rowOff>
    </xdr:from>
    <xdr:to>
      <xdr:col>26</xdr:col>
      <xdr:colOff>19050</xdr:colOff>
      <xdr:row>31</xdr:row>
      <xdr:rowOff>109537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38</xdr:row>
      <xdr:rowOff>28575</xdr:rowOff>
    </xdr:from>
    <xdr:to>
      <xdr:col>4</xdr:col>
      <xdr:colOff>428625</xdr:colOff>
      <xdr:row>41</xdr:row>
      <xdr:rowOff>19050</xdr:rowOff>
    </xdr:to>
    <xdr:sp macro="" textlink="">
      <xdr:nvSpPr>
        <xdr:cNvPr id="5" name="CuadroTexto 4"/>
        <xdr:cNvSpPr txBox="1"/>
      </xdr:nvSpPr>
      <xdr:spPr>
        <a:xfrm>
          <a:off x="1143000" y="7124700"/>
          <a:ext cx="38290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1"/>
            <a:t>Comparativo  costo Inicial Centros Operativos/ valor asignado por centros de apoyo (Porcentaje en los Costos Totales)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formato%20costos%20totales%20por%20centro%20de%20c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%20formato%20asignacion%20centros%20de%20apo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acticas%20CPSAM%20-%204\2%20participacion%20en%20la%20factura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%20formatos%20costos%20talento%20human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%20formatos%20costos%20de%20material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%20formatos%20gast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 PARCIAL POR CENTRO"/>
      <sheetName val="Hoja2"/>
      <sheetName val="Hoja3"/>
    </sheetNames>
    <sheetDataSet>
      <sheetData sheetId="0">
        <row r="27">
          <cell r="K27" t="e">
            <v>#DIV/0!</v>
          </cell>
        </row>
        <row r="28">
          <cell r="K28" t="e">
            <v>#DIV/0!</v>
          </cell>
        </row>
        <row r="29">
          <cell r="K29" t="e">
            <v>#DIV/0!</v>
          </cell>
        </row>
        <row r="30">
          <cell r="K30" t="e">
            <v>#DIV/0!</v>
          </cell>
        </row>
        <row r="31">
          <cell r="K31" t="e">
            <v>#DIV/0!</v>
          </cell>
        </row>
        <row r="32">
          <cell r="K32" t="e">
            <v>#DIV/0!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 Costos Centros Finales"/>
      <sheetName val="Hoja2"/>
      <sheetName val="Hoja3"/>
    </sheetNames>
    <sheetDataSet>
      <sheetData sheetId="0">
        <row r="27">
          <cell r="H27" t="e">
            <v>#DIV/0!</v>
          </cell>
          <cell r="J27" t="e">
            <v>#DIV/0!</v>
          </cell>
          <cell r="L27" t="e">
            <v>#DIV/0!</v>
          </cell>
          <cell r="N27" t="e">
            <v>#DIV/0!</v>
          </cell>
          <cell r="R27" t="e">
            <v>#DIV/0!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 PARCIAL POR CENTRO"/>
      <sheetName val="Hoja2"/>
      <sheetName val="Hoja3"/>
    </sheetNames>
    <sheetDataSet>
      <sheetData sheetId="0">
        <row r="28">
          <cell r="D28">
            <v>3050000</v>
          </cell>
        </row>
        <row r="29">
          <cell r="D29">
            <v>0</v>
          </cell>
        </row>
        <row r="30">
          <cell r="D30">
            <v>2000000</v>
          </cell>
        </row>
        <row r="31">
          <cell r="D31">
            <v>3000000</v>
          </cell>
        </row>
        <row r="32">
          <cell r="D32">
            <v>1000000</v>
          </cell>
        </row>
        <row r="33">
          <cell r="D33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Costo RH"/>
      <sheetName val="Gerencia"/>
      <sheetName val="Administracion"/>
      <sheetName val="Esterilizacion"/>
      <sheetName val="Aseo"/>
      <sheetName val="Lavanderia"/>
      <sheetName val="Facturacion"/>
      <sheetName val="SIAU"/>
      <sheetName val="Alimentacion"/>
      <sheetName val="Vigilancia"/>
      <sheetName val="Morgue"/>
      <sheetName val="Estadis, arch, HC"/>
      <sheetName val="Trasporte logistico"/>
      <sheetName val="Financiera"/>
      <sheetName val="Areas comunes"/>
      <sheetName val="ENFERMERIA"/>
      <sheetName val="Serv Trasporte"/>
      <sheetName val="Hospedaje"/>
      <sheetName val="Aliment"/>
      <sheetName val="Recreacion"/>
      <sheetName val="otro 1"/>
      <sheetName val="otro 2"/>
      <sheetName val="otro 3"/>
      <sheetName val="otro 4"/>
      <sheetName val="Otro 5"/>
      <sheetName val="Otro 6"/>
    </sheetNames>
    <sheetDataSet>
      <sheetData sheetId="0">
        <row r="37">
          <cell r="F37" t="e">
            <v>#DIV/0!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materiales"/>
      <sheetName val="Materiales directos"/>
      <sheetName val="Materiales Indirectos"/>
      <sheetName val="Otros Indirectos"/>
    </sheetNames>
    <sheetDataSet>
      <sheetData sheetId="0">
        <row r="38">
          <cell r="H38" t="e">
            <v>#DIV/0!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Gasto Generales"/>
      <sheetName val="Detallado Servicios Publicos"/>
      <sheetName val="Detallado Mantenimiento"/>
      <sheetName val="Detallado Seguros"/>
      <sheetName val="Detallado Depreciacion"/>
      <sheetName val="Detallado impuestos"/>
      <sheetName val="Detallado otros gastos"/>
    </sheetNames>
    <sheetDataSet>
      <sheetData sheetId="0">
        <row r="32">
          <cell r="P32" t="e">
            <v>#DIV/0!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Z57"/>
  <sheetViews>
    <sheetView tabSelected="1" workbookViewId="0">
      <selection activeCell="J31" sqref="J31"/>
    </sheetView>
  </sheetViews>
  <sheetFormatPr baseColWidth="10" defaultRowHeight="15" x14ac:dyDescent="0.25"/>
  <cols>
    <col min="3" max="3" width="26.7109375" customWidth="1"/>
    <col min="4" max="4" width="18.5703125" customWidth="1"/>
    <col min="5" max="5" width="11.5703125" customWidth="1"/>
    <col min="6" max="6" width="15.5703125" bestFit="1" customWidth="1"/>
    <col min="7" max="7" width="13.5703125" customWidth="1"/>
    <col min="8" max="8" width="17.7109375" customWidth="1"/>
    <col min="9" max="9" width="13" bestFit="1" customWidth="1"/>
    <col min="10" max="10" width="20.42578125" bestFit="1" customWidth="1"/>
    <col min="11" max="11" width="16.7109375" bestFit="1" customWidth="1"/>
    <col min="12" max="12" width="24.140625" customWidth="1"/>
    <col min="16" max="16" width="23.42578125" customWidth="1"/>
    <col min="17" max="17" width="15.5703125" bestFit="1" customWidth="1"/>
    <col min="18" max="18" width="15.28515625" bestFit="1" customWidth="1"/>
    <col min="19" max="19" width="19.42578125" bestFit="1" customWidth="1"/>
    <col min="20" max="20" width="18.85546875" bestFit="1" customWidth="1"/>
    <col min="22" max="22" width="20.42578125" customWidth="1"/>
  </cols>
  <sheetData>
    <row r="1" spans="2:26" x14ac:dyDescent="0.25">
      <c r="B1" s="38" t="s">
        <v>18</v>
      </c>
      <c r="C1" s="38"/>
      <c r="D1" s="38"/>
      <c r="E1" s="38"/>
      <c r="F1" s="38"/>
      <c r="G1" s="38"/>
      <c r="H1" s="38"/>
      <c r="I1" s="38"/>
    </row>
    <row r="2" spans="2:26" x14ac:dyDescent="0.25">
      <c r="B2" s="41" t="s">
        <v>10</v>
      </c>
      <c r="C2" s="41"/>
      <c r="D2" s="41"/>
      <c r="E2" s="41"/>
      <c r="F2" s="41"/>
      <c r="G2" s="41"/>
      <c r="H2" s="41"/>
      <c r="I2" s="41"/>
      <c r="J2" s="9"/>
      <c r="K2" s="9"/>
      <c r="L2" s="9"/>
      <c r="M2" s="9"/>
      <c r="N2" s="9"/>
    </row>
    <row r="3" spans="2:26" ht="7.5" customHeight="1" x14ac:dyDescent="0.25"/>
    <row r="4" spans="2:26" x14ac:dyDescent="0.25">
      <c r="D4" s="5" t="s">
        <v>11</v>
      </c>
      <c r="E4" s="5"/>
      <c r="F4" s="8">
        <v>2020</v>
      </c>
      <c r="G4" s="15"/>
      <c r="H4" s="6" t="s">
        <v>9</v>
      </c>
      <c r="I4" s="7" t="s">
        <v>24</v>
      </c>
      <c r="T4">
        <v>100</v>
      </c>
    </row>
    <row r="5" spans="2:26" ht="11.25" customHeight="1" x14ac:dyDescent="0.25">
      <c r="B5" s="4">
        <v>100</v>
      </c>
    </row>
    <row r="6" spans="2:26" ht="15" customHeight="1" x14ac:dyDescent="0.25">
      <c r="B6" s="3" t="s">
        <v>6</v>
      </c>
      <c r="C6" s="3" t="s">
        <v>7</v>
      </c>
      <c r="D6" s="40" t="s">
        <v>5</v>
      </c>
      <c r="E6" s="40"/>
      <c r="F6" s="40"/>
      <c r="G6" s="40"/>
      <c r="H6" s="40"/>
      <c r="I6" s="37" t="s">
        <v>8</v>
      </c>
      <c r="J6" s="37" t="s">
        <v>15</v>
      </c>
      <c r="K6" s="37" t="s">
        <v>16</v>
      </c>
      <c r="L6" s="9"/>
      <c r="M6" s="9"/>
      <c r="N6" s="9"/>
      <c r="V6" s="29" t="s">
        <v>37</v>
      </c>
      <c r="W6" s="30"/>
    </row>
    <row r="7" spans="2:26" x14ac:dyDescent="0.25">
      <c r="B7" s="3">
        <v>300</v>
      </c>
      <c r="C7" s="3" t="s">
        <v>0</v>
      </c>
      <c r="D7" s="3" t="s">
        <v>3</v>
      </c>
      <c r="E7" s="14" t="s">
        <v>13</v>
      </c>
      <c r="F7" s="3" t="s">
        <v>4</v>
      </c>
      <c r="G7" s="14" t="s">
        <v>13</v>
      </c>
      <c r="H7" s="3" t="s">
        <v>2</v>
      </c>
      <c r="I7" s="37"/>
      <c r="J7" s="37"/>
      <c r="K7" s="37"/>
      <c r="O7" s="19" t="s">
        <v>6</v>
      </c>
      <c r="P7" s="19" t="s">
        <v>7</v>
      </c>
      <c r="Q7" s="36" t="s">
        <v>25</v>
      </c>
      <c r="R7" s="36" t="s">
        <v>26</v>
      </c>
      <c r="S7" s="36" t="s">
        <v>27</v>
      </c>
      <c r="T7" s="36" t="s">
        <v>28</v>
      </c>
      <c r="V7" s="31" t="s">
        <v>7</v>
      </c>
      <c r="W7" s="31" t="s">
        <v>38</v>
      </c>
    </row>
    <row r="8" spans="2:26" x14ac:dyDescent="0.25">
      <c r="B8" s="1">
        <v>301</v>
      </c>
      <c r="C8" s="2" t="s">
        <v>19</v>
      </c>
      <c r="D8" s="10" t="e">
        <f>'[1]COSTO PARCIAL POR CENTRO'!$K$27</f>
        <v>#DIV/0!</v>
      </c>
      <c r="E8" s="12" t="e">
        <f>D8*$B$5/$H$14</f>
        <v>#DIV/0!</v>
      </c>
      <c r="F8" s="10" t="e">
        <f>'[2]Asign Costos Centros Finales'!$H$27</f>
        <v>#DIV/0!</v>
      </c>
      <c r="G8" s="12" t="e">
        <f t="shared" ref="G8:G13" si="0">F8*$B$5/$H$14</f>
        <v>#DIV/0!</v>
      </c>
      <c r="H8" s="11" t="e">
        <f>F8+D8</f>
        <v>#DIV/0!</v>
      </c>
      <c r="I8" s="12" t="e">
        <f t="shared" ref="I8:I14" si="1">H8*$B$5/$H$14</f>
        <v>#DIV/0!</v>
      </c>
      <c r="J8" s="28"/>
      <c r="K8" s="13">
        <f>'[3]COSTO PARCIAL POR CENTRO'!$D$28</f>
        <v>3050000</v>
      </c>
      <c r="L8" s="18" t="e">
        <f>K8-H8</f>
        <v>#DIV/0!</v>
      </c>
      <c r="O8" s="19">
        <v>300</v>
      </c>
      <c r="P8" s="19" t="s">
        <v>0</v>
      </c>
      <c r="Q8" s="36"/>
      <c r="R8" s="36"/>
      <c r="S8" s="36"/>
      <c r="T8" s="36"/>
      <c r="V8" s="32"/>
      <c r="W8" s="32"/>
    </row>
    <row r="9" spans="2:26" x14ac:dyDescent="0.25">
      <c r="B9" s="1">
        <v>302</v>
      </c>
      <c r="C9" s="2" t="s">
        <v>36</v>
      </c>
      <c r="D9" s="13" t="e">
        <f>'[1]COSTO PARCIAL POR CENTRO'!$K$28</f>
        <v>#DIV/0!</v>
      </c>
      <c r="E9" s="12" t="e">
        <f t="shared" ref="E9:E13" si="2">D9*$B$5/$H$14</f>
        <v>#DIV/0!</v>
      </c>
      <c r="F9" s="10" t="e">
        <f>'[2]Asign Costos Centros Finales'!$J$27</f>
        <v>#DIV/0!</v>
      </c>
      <c r="G9" s="12" t="e">
        <f t="shared" si="0"/>
        <v>#DIV/0!</v>
      </c>
      <c r="H9" s="11" t="e">
        <f t="shared" ref="H9:H13" si="3">F9+D9</f>
        <v>#DIV/0!</v>
      </c>
      <c r="I9" s="12" t="e">
        <f t="shared" si="1"/>
        <v>#DIV/0!</v>
      </c>
      <c r="J9" s="28"/>
      <c r="K9" s="13">
        <f>'[3]COSTO PARCIAL POR CENTRO'!$D$29</f>
        <v>0</v>
      </c>
      <c r="L9" s="18" t="e">
        <f t="shared" ref="L9:L13" si="4">K9-H9</f>
        <v>#DIV/0!</v>
      </c>
      <c r="O9" s="1">
        <v>301</v>
      </c>
      <c r="P9" s="2" t="s">
        <v>19</v>
      </c>
      <c r="Q9" s="22" t="e">
        <f>H8</f>
        <v>#DIV/0!</v>
      </c>
      <c r="R9" s="23">
        <f>K8</f>
        <v>3050000</v>
      </c>
      <c r="S9" s="23" t="e">
        <f>L8</f>
        <v>#DIV/0!</v>
      </c>
      <c r="T9" s="24" t="e">
        <f>S9*$T$4/Q9</f>
        <v>#DIV/0!</v>
      </c>
      <c r="V9" s="2" t="s">
        <v>19</v>
      </c>
      <c r="W9" s="25" t="e">
        <f>S9*$T$4/$S$15</f>
        <v>#DIV/0!</v>
      </c>
    </row>
    <row r="10" spans="2:26" x14ac:dyDescent="0.25">
      <c r="B10" s="1">
        <v>303</v>
      </c>
      <c r="C10" s="2" t="s">
        <v>20</v>
      </c>
      <c r="D10" s="10" t="e">
        <f>'[1]COSTO PARCIAL POR CENTRO'!$K$29</f>
        <v>#DIV/0!</v>
      </c>
      <c r="E10" s="12" t="e">
        <f t="shared" si="2"/>
        <v>#DIV/0!</v>
      </c>
      <c r="F10" s="10" t="e">
        <f>'[2]Asign Costos Centros Finales'!$L$27</f>
        <v>#DIV/0!</v>
      </c>
      <c r="G10" s="12" t="e">
        <f t="shared" si="0"/>
        <v>#DIV/0!</v>
      </c>
      <c r="H10" s="11" t="e">
        <f t="shared" si="3"/>
        <v>#DIV/0!</v>
      </c>
      <c r="I10" s="12" t="e">
        <f t="shared" si="1"/>
        <v>#DIV/0!</v>
      </c>
      <c r="J10" s="28"/>
      <c r="K10" s="13">
        <f>'[3]COSTO PARCIAL POR CENTRO'!$D$30</f>
        <v>2000000</v>
      </c>
      <c r="L10" s="18" t="e">
        <f t="shared" si="4"/>
        <v>#DIV/0!</v>
      </c>
      <c r="O10" s="1">
        <v>302</v>
      </c>
      <c r="P10" s="2" t="s">
        <v>1</v>
      </c>
      <c r="Q10" s="22" t="e">
        <f t="shared" ref="Q10:Q14" si="5">H9</f>
        <v>#DIV/0!</v>
      </c>
      <c r="R10" s="23">
        <f t="shared" ref="R10:R14" si="6">K9</f>
        <v>0</v>
      </c>
      <c r="S10" s="23" t="e">
        <f t="shared" ref="S10:S14" si="7">L9</f>
        <v>#DIV/0!</v>
      </c>
      <c r="T10" s="24" t="e">
        <f t="shared" ref="T10:T15" si="8">S10*$T$4/Q10</f>
        <v>#DIV/0!</v>
      </c>
      <c r="V10" s="2" t="s">
        <v>1</v>
      </c>
      <c r="W10" s="25" t="e">
        <f t="shared" ref="W10:W14" si="9">S10*$T$4/$S$15</f>
        <v>#DIV/0!</v>
      </c>
    </row>
    <row r="11" spans="2:26" x14ac:dyDescent="0.25">
      <c r="B11" s="1">
        <v>304</v>
      </c>
      <c r="C11" s="2" t="s">
        <v>21</v>
      </c>
      <c r="D11" s="10" t="e">
        <f>'[1]COSTO PARCIAL POR CENTRO'!$K$30</f>
        <v>#DIV/0!</v>
      </c>
      <c r="E11" s="12" t="e">
        <f t="shared" si="2"/>
        <v>#DIV/0!</v>
      </c>
      <c r="F11" s="10" t="e">
        <f>'[2]Asign Costos Centros Finales'!$N$27</f>
        <v>#DIV/0!</v>
      </c>
      <c r="G11" s="12" t="e">
        <f t="shared" si="0"/>
        <v>#DIV/0!</v>
      </c>
      <c r="H11" s="11" t="e">
        <f t="shared" si="3"/>
        <v>#DIV/0!</v>
      </c>
      <c r="I11" s="12" t="e">
        <f t="shared" si="1"/>
        <v>#DIV/0!</v>
      </c>
      <c r="J11" s="28"/>
      <c r="K11" s="13">
        <f>'[3]COSTO PARCIAL POR CENTRO'!$D$31</f>
        <v>3000000</v>
      </c>
      <c r="L11" s="18" t="e">
        <f t="shared" si="4"/>
        <v>#DIV/0!</v>
      </c>
      <c r="O11" s="1">
        <v>303</v>
      </c>
      <c r="P11" s="2" t="s">
        <v>20</v>
      </c>
      <c r="Q11" s="22" t="e">
        <f t="shared" si="5"/>
        <v>#DIV/0!</v>
      </c>
      <c r="R11" s="23">
        <f t="shared" si="6"/>
        <v>2000000</v>
      </c>
      <c r="S11" s="23" t="e">
        <f t="shared" si="7"/>
        <v>#DIV/0!</v>
      </c>
      <c r="T11" s="24" t="e">
        <f t="shared" si="8"/>
        <v>#DIV/0!</v>
      </c>
      <c r="V11" s="2" t="s">
        <v>20</v>
      </c>
      <c r="W11" s="25" t="e">
        <f t="shared" si="9"/>
        <v>#DIV/0!</v>
      </c>
    </row>
    <row r="12" spans="2:26" x14ac:dyDescent="0.25">
      <c r="B12" s="1">
        <v>305</v>
      </c>
      <c r="C12" s="2" t="s">
        <v>22</v>
      </c>
      <c r="D12" s="10" t="e">
        <f>'[1]COSTO PARCIAL POR CENTRO'!$K$31</f>
        <v>#DIV/0!</v>
      </c>
      <c r="E12" s="12" t="e">
        <f t="shared" si="2"/>
        <v>#DIV/0!</v>
      </c>
      <c r="F12" s="10" t="e">
        <f>'[2]Asign Costos Centros Finales'!$R$27</f>
        <v>#DIV/0!</v>
      </c>
      <c r="G12" s="12" t="e">
        <f t="shared" si="0"/>
        <v>#DIV/0!</v>
      </c>
      <c r="H12" s="11" t="e">
        <f t="shared" si="3"/>
        <v>#DIV/0!</v>
      </c>
      <c r="I12" s="12" t="e">
        <f t="shared" si="1"/>
        <v>#DIV/0!</v>
      </c>
      <c r="J12" s="28"/>
      <c r="K12" s="13">
        <f>'[3]COSTO PARCIAL POR CENTRO'!$D$32</f>
        <v>1000000</v>
      </c>
      <c r="L12" s="18" t="e">
        <f t="shared" si="4"/>
        <v>#DIV/0!</v>
      </c>
      <c r="O12" s="1">
        <v>304</v>
      </c>
      <c r="P12" s="2" t="s">
        <v>32</v>
      </c>
      <c r="Q12" s="22" t="e">
        <f t="shared" si="5"/>
        <v>#DIV/0!</v>
      </c>
      <c r="R12" s="23">
        <f t="shared" si="6"/>
        <v>3000000</v>
      </c>
      <c r="S12" s="23" t="e">
        <f t="shared" si="7"/>
        <v>#DIV/0!</v>
      </c>
      <c r="T12" s="24" t="e">
        <f t="shared" si="8"/>
        <v>#DIV/0!</v>
      </c>
      <c r="V12" s="2" t="s">
        <v>32</v>
      </c>
      <c r="W12" s="25" t="e">
        <f t="shared" si="9"/>
        <v>#DIV/0!</v>
      </c>
    </row>
    <row r="13" spans="2:26" x14ac:dyDescent="0.25">
      <c r="B13" s="1">
        <v>306</v>
      </c>
      <c r="C13" s="2" t="s">
        <v>23</v>
      </c>
      <c r="D13" s="10" t="e">
        <f>'[1]COSTO PARCIAL POR CENTRO'!$K$32</f>
        <v>#DIV/0!</v>
      </c>
      <c r="E13" s="12" t="e">
        <f t="shared" si="2"/>
        <v>#DIV/0!</v>
      </c>
      <c r="F13" s="10">
        <f>'[2]Asign Costos Centros Finales'!$R$29</f>
        <v>0</v>
      </c>
      <c r="G13" s="12" t="e">
        <f t="shared" si="0"/>
        <v>#DIV/0!</v>
      </c>
      <c r="H13" s="11" t="e">
        <f t="shared" si="3"/>
        <v>#DIV/0!</v>
      </c>
      <c r="I13" s="12" t="e">
        <f t="shared" si="1"/>
        <v>#DIV/0!</v>
      </c>
      <c r="J13" s="28"/>
      <c r="K13" s="13">
        <f>'[3]COSTO PARCIAL POR CENTRO'!$D$33</f>
        <v>0</v>
      </c>
      <c r="L13" s="18" t="e">
        <f t="shared" si="4"/>
        <v>#DIV/0!</v>
      </c>
      <c r="O13" s="1">
        <v>305</v>
      </c>
      <c r="P13" s="2" t="s">
        <v>22</v>
      </c>
      <c r="Q13" s="22" t="e">
        <f t="shared" si="5"/>
        <v>#DIV/0!</v>
      </c>
      <c r="R13" s="23">
        <f t="shared" si="6"/>
        <v>1000000</v>
      </c>
      <c r="S13" s="23" t="e">
        <f t="shared" si="7"/>
        <v>#DIV/0!</v>
      </c>
      <c r="T13" s="24" t="e">
        <f t="shared" si="8"/>
        <v>#DIV/0!</v>
      </c>
      <c r="V13" s="2" t="s">
        <v>22</v>
      </c>
      <c r="W13" s="25" t="e">
        <f t="shared" si="9"/>
        <v>#DIV/0!</v>
      </c>
    </row>
    <row r="14" spans="2:26" x14ac:dyDescent="0.25">
      <c r="B14" s="39" t="s">
        <v>2</v>
      </c>
      <c r="C14" s="39"/>
      <c r="D14" s="11" t="e">
        <f>SUM(D8:D13)</f>
        <v>#DIV/0!</v>
      </c>
      <c r="E14" s="12" t="e">
        <f>SUM(E8:E13)</f>
        <v>#DIV/0!</v>
      </c>
      <c r="F14" s="11" t="e">
        <f>SUM(F8:F13)</f>
        <v>#DIV/0!</v>
      </c>
      <c r="G14" s="12" t="e">
        <f>SUM(G8:G13)</f>
        <v>#DIV/0!</v>
      </c>
      <c r="H14" s="11" t="e">
        <f>SUM(H8:H13)</f>
        <v>#DIV/0!</v>
      </c>
      <c r="I14" s="12" t="e">
        <f t="shared" si="1"/>
        <v>#DIV/0!</v>
      </c>
      <c r="J14" s="28"/>
      <c r="K14" s="17">
        <f>SUM(K8:K13)</f>
        <v>9050000</v>
      </c>
      <c r="L14" s="17" t="e">
        <f>SUM(L8:L13)</f>
        <v>#DIV/0!</v>
      </c>
      <c r="M14" s="9"/>
      <c r="N14" s="9"/>
      <c r="O14" s="1">
        <v>306</v>
      </c>
      <c r="P14" s="2" t="s">
        <v>23</v>
      </c>
      <c r="Q14" s="22" t="e">
        <f t="shared" si="5"/>
        <v>#DIV/0!</v>
      </c>
      <c r="R14" s="23">
        <f t="shared" si="6"/>
        <v>0</v>
      </c>
      <c r="S14" s="23" t="e">
        <f t="shared" si="7"/>
        <v>#DIV/0!</v>
      </c>
      <c r="T14" s="24">
        <v>0</v>
      </c>
      <c r="V14" s="2" t="s">
        <v>23</v>
      </c>
      <c r="W14" s="25" t="e">
        <f t="shared" si="9"/>
        <v>#DIV/0!</v>
      </c>
    </row>
    <row r="15" spans="2:26" x14ac:dyDescent="0.25">
      <c r="E15" s="16"/>
      <c r="O15" s="35" t="s">
        <v>2</v>
      </c>
      <c r="P15" s="35"/>
      <c r="Q15" s="22" t="e">
        <f>SUM(Q9:Q14)</f>
        <v>#DIV/0!</v>
      </c>
      <c r="R15" s="22">
        <f t="shared" ref="R15:S15" si="10">SUM(R9:R14)</f>
        <v>9050000</v>
      </c>
      <c r="S15" s="22" t="e">
        <f t="shared" si="10"/>
        <v>#DIV/0!</v>
      </c>
      <c r="T15" s="24" t="e">
        <f t="shared" si="8"/>
        <v>#DIV/0!</v>
      </c>
      <c r="V15" s="26" t="s">
        <v>2</v>
      </c>
      <c r="W15" s="25" t="e">
        <f>SUM(W9:W14)</f>
        <v>#DIV/0!</v>
      </c>
    </row>
    <row r="16" spans="2:26" x14ac:dyDescent="0.25">
      <c r="B16" s="34" t="s">
        <v>12</v>
      </c>
      <c r="C16" s="34"/>
      <c r="D16" s="34"/>
      <c r="E16" s="34"/>
      <c r="F16" s="34"/>
      <c r="G16" s="34"/>
      <c r="H16" s="34"/>
      <c r="I16" s="34"/>
      <c r="V16" s="27"/>
      <c r="W16" s="27"/>
      <c r="X16" s="27"/>
      <c r="Y16" s="27"/>
      <c r="Z16" s="27"/>
    </row>
    <row r="17" spans="10:26" x14ac:dyDescent="0.25">
      <c r="J17" s="9"/>
      <c r="K17" s="9"/>
      <c r="L17" s="9"/>
      <c r="M17" s="9"/>
      <c r="N17" s="9"/>
      <c r="V17" s="33" t="s">
        <v>39</v>
      </c>
      <c r="W17" s="33"/>
      <c r="X17" s="33"/>
      <c r="Y17" s="33"/>
      <c r="Z17" s="33"/>
    </row>
    <row r="21" spans="10:26" x14ac:dyDescent="0.25">
      <c r="N21" t="s">
        <v>33</v>
      </c>
      <c r="O21" t="s">
        <v>29</v>
      </c>
      <c r="P21" s="20" t="e">
        <f>'[4]Consolidado Costo RH'!$F$37</f>
        <v>#DIV/0!</v>
      </c>
    </row>
    <row r="22" spans="10:26" x14ac:dyDescent="0.25">
      <c r="N22" t="s">
        <v>34</v>
      </c>
      <c r="O22" t="s">
        <v>30</v>
      </c>
      <c r="P22" s="20" t="e">
        <f>'[5]Consolidado materiales'!$H$38</f>
        <v>#DIV/0!</v>
      </c>
    </row>
    <row r="23" spans="10:26" x14ac:dyDescent="0.25">
      <c r="N23" t="s">
        <v>35</v>
      </c>
      <c r="O23" t="s">
        <v>31</v>
      </c>
      <c r="P23" s="20" t="e">
        <f>'[6]Consolidado Gasto Generales'!$P$32</f>
        <v>#DIV/0!</v>
      </c>
    </row>
    <row r="24" spans="10:26" x14ac:dyDescent="0.25">
      <c r="J24" s="9"/>
      <c r="K24" s="9"/>
      <c r="L24" s="9"/>
      <c r="M24" s="9"/>
      <c r="N24" s="9"/>
      <c r="P24" s="20" t="e">
        <f>SUM(P21:P23)</f>
        <v>#DIV/0!</v>
      </c>
    </row>
    <row r="26" spans="10:26" x14ac:dyDescent="0.25">
      <c r="P26" s="21" t="e">
        <f>P24-H14</f>
        <v>#DIV/0!</v>
      </c>
    </row>
    <row r="37" spans="2:9" x14ac:dyDescent="0.25">
      <c r="B37" s="34" t="s">
        <v>14</v>
      </c>
      <c r="C37" s="34"/>
      <c r="D37" s="34"/>
      <c r="E37" s="34"/>
      <c r="F37" s="34"/>
      <c r="G37" s="34"/>
      <c r="H37" s="34"/>
      <c r="I37" s="34"/>
    </row>
    <row r="57" spans="2:9" x14ac:dyDescent="0.25">
      <c r="B57" s="34" t="s">
        <v>17</v>
      </c>
      <c r="C57" s="34"/>
      <c r="D57" s="34"/>
      <c r="E57" s="34"/>
      <c r="F57" s="34"/>
      <c r="G57" s="34"/>
      <c r="H57" s="34"/>
      <c r="I57" s="34"/>
    </row>
  </sheetData>
  <mergeCells count="19">
    <mergeCell ref="B57:I57"/>
    <mergeCell ref="J6:J7"/>
    <mergeCell ref="K6:K7"/>
    <mergeCell ref="B1:I1"/>
    <mergeCell ref="B16:I16"/>
    <mergeCell ref="B14:C14"/>
    <mergeCell ref="D6:H6"/>
    <mergeCell ref="I6:I7"/>
    <mergeCell ref="B2:I2"/>
    <mergeCell ref="V6:W6"/>
    <mergeCell ref="W7:W8"/>
    <mergeCell ref="V7:V8"/>
    <mergeCell ref="V17:Z17"/>
    <mergeCell ref="B37:I37"/>
    <mergeCell ref="O15:P15"/>
    <mergeCell ref="Q7:Q8"/>
    <mergeCell ref="R7:R8"/>
    <mergeCell ref="S7:S8"/>
    <mergeCell ref="T7:T8"/>
  </mergeCells>
  <pageMargins left="0.7" right="0.7" top="0.75" bottom="0.75" header="0.3" footer="0.3"/>
  <pageSetup orientation="portrait" r:id="rId1"/>
  <ignoredErrors>
    <ignoredError sqref="H9:H13 F14 H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Costos Centros Finales</vt:lpstr>
      <vt:lpstr>Hoja2</vt:lpstr>
      <vt:lpstr>Hoja3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vacunacion</dc:creator>
  <cp:lastModifiedBy>Educación</cp:lastModifiedBy>
  <dcterms:created xsi:type="dcterms:W3CDTF">2013-07-12T03:43:38Z</dcterms:created>
  <dcterms:modified xsi:type="dcterms:W3CDTF">2021-02-17T22:59:46Z</dcterms:modified>
</cp:coreProperties>
</file>