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859EF51-61BC-4FB6-85E3-DAD3CCBF6491}" xr6:coauthVersionLast="47" xr6:coauthVersionMax="47" xr10:uidLastSave="{00000000-0000-0000-0000-000000000000}"/>
  <bookViews>
    <workbookView xWindow="-108" yWindow="-108" windowWidth="23256" windowHeight="12576" xr2:uid="{7E54BF7E-3F1E-4D35-9BEB-3CC198197170}"/>
  </bookViews>
  <sheets>
    <sheet name="Estadística plan de 3 clases" sheetId="1" r:id="rId1"/>
    <sheet name="Superficie característica de op" sheetId="6" r:id="rId2"/>
    <sheet name="Criteo de plan muestreo " sheetId="7" r:id="rId3"/>
    <sheet name="Estadística para dos clases" sheetId="8" r:id="rId4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3" i="1"/>
  <c r="J3" i="1" s="1"/>
  <c r="J23" i="8"/>
  <c r="I23" i="8"/>
  <c r="J24" i="8"/>
  <c r="F5" i="8"/>
  <c r="F6" i="8"/>
  <c r="F7" i="8"/>
  <c r="F8" i="8"/>
  <c r="F9" i="8"/>
  <c r="F10" i="8"/>
  <c r="F11" i="8"/>
  <c r="F12" i="8"/>
  <c r="F13" i="8"/>
  <c r="F14" i="8"/>
  <c r="G14" i="8" s="1"/>
  <c r="F15" i="8"/>
  <c r="F16" i="8"/>
  <c r="G16" i="8" s="1"/>
  <c r="F17" i="8"/>
  <c r="F18" i="8"/>
  <c r="F19" i="8"/>
  <c r="F20" i="8"/>
  <c r="F21" i="8"/>
  <c r="F22" i="8"/>
  <c r="F23" i="8"/>
  <c r="F24" i="8"/>
  <c r="F4" i="8"/>
  <c r="G8" i="8"/>
  <c r="G22" i="8"/>
  <c r="G24" i="8"/>
  <c r="G4" i="8"/>
  <c r="G5" i="8"/>
  <c r="G3" i="1"/>
  <c r="H3" i="1"/>
  <c r="G10" i="8"/>
  <c r="G11" i="8"/>
  <c r="G12" i="8"/>
  <c r="G17" i="8"/>
  <c r="G18" i="8"/>
  <c r="G19" i="8"/>
  <c r="G20" i="8"/>
  <c r="G9" i="8"/>
  <c r="G6" i="8"/>
  <c r="G7" i="8"/>
  <c r="G13" i="8"/>
  <c r="G15" i="8"/>
  <c r="G21" i="8"/>
  <c r="G23" i="8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3" i="1"/>
  <c r="F4" i="1"/>
  <c r="G4" i="1" s="1"/>
  <c r="F5" i="1"/>
  <c r="G5" i="1" s="1"/>
  <c r="F6" i="1"/>
  <c r="G6" i="1" s="1"/>
</calcChain>
</file>

<file path=xl/sharedStrings.xml><?xml version="1.0" encoding="utf-8"?>
<sst xmlns="http://schemas.openxmlformats.org/spreadsheetml/2006/main" count="54" uniqueCount="46">
  <si>
    <t>n (muestra)</t>
  </si>
  <si>
    <t>c (X)</t>
  </si>
  <si>
    <t xml:space="preserve">Pd (productos defectuosos) </t>
  </si>
  <si>
    <t>P (% productos defectuosos)</t>
  </si>
  <si>
    <r>
      <t>np (</t>
    </r>
    <r>
      <rPr>
        <sz val="11"/>
        <color theme="1"/>
        <rFont val="Calibri"/>
        <family val="2"/>
      </rPr>
      <t>ʎ)</t>
    </r>
  </si>
  <si>
    <t>Pa (Probabilidad de aceptación)</t>
  </si>
  <si>
    <t>n</t>
  </si>
  <si>
    <t>c</t>
  </si>
  <si>
    <t>α, Riesgo del fabricante; Pa=0,95</t>
  </si>
  <si>
    <t>β, Riesgo del consumidor; Pa= 0,1</t>
  </si>
  <si>
    <t>Lectura de la gráfica</t>
  </si>
  <si>
    <t>Pa (Probabilidad de aceptación) BINOMIAL.</t>
  </si>
  <si>
    <t>Función de distribucción de Poisson y Binomial.</t>
  </si>
  <si>
    <t>Datos para superficie característica de operación (5,1)</t>
  </si>
  <si>
    <t>Pr (POISSON)</t>
  </si>
  <si>
    <t>Pr (Binomial)</t>
  </si>
  <si>
    <t>% De productos defectivos (Pd).</t>
  </si>
  <si>
    <t>% De productos marginalmente defectivos (Pm).</t>
  </si>
  <si>
    <t>Grado de peligrosidad reducido.</t>
  </si>
  <si>
    <t>Sin cambio de peligrosidad.</t>
  </si>
  <si>
    <t>Aumento de peligrosidad.</t>
  </si>
  <si>
    <t>Vida útil y alteración.</t>
  </si>
  <si>
    <t>Indicadores de bajo riesgo indirecto para la salud.</t>
  </si>
  <si>
    <t>Patogenos de riesgo moderado directo, de diseminación limitada.</t>
  </si>
  <si>
    <t>Patógenos de riesgo moderado directo, de diseminación potencialmente extensa.</t>
  </si>
  <si>
    <t>Patógenos de riesgo grave directo para la salud.</t>
  </si>
  <si>
    <t>Aumento de vida útil
Categoría 1
3 clases
n = 5, c = 3</t>
  </si>
  <si>
    <t>Sin modificación
Categoría 2
3 clases
n = 5, c = 2</t>
  </si>
  <si>
    <t>Disminución de vida útil
Categoría 2
3 clases
n = 5, c = 3</t>
  </si>
  <si>
    <t>Disminución del riesgo
Categoría 4
3 clases
n = 5, c = 3</t>
  </si>
  <si>
    <t>Sin modificación
Categoría 5
3 clases
n = 5, c = 2</t>
  </si>
  <si>
    <t>Aumento del riesgo
Categoría 6
3 clases
n = 5, c = 1</t>
  </si>
  <si>
    <t>Categoría 7 
3 clases
n = 5, c = 2</t>
  </si>
  <si>
    <t>Categoría 8
3 clases
n = 5, c = 1</t>
  </si>
  <si>
    <t>Categoría 9
3 clases
n = 10, c = 1</t>
  </si>
  <si>
    <t>Categoría 10 
2 clases
n = 5, c = 0</t>
  </si>
  <si>
    <t>Categoría 11
2 clases
n = 10, c = 0</t>
  </si>
  <si>
    <t>Categoría 12
2 clases
n = 20, c = 0</t>
  </si>
  <si>
    <t>Categoría 13
2 clases
n = 15, c = 0</t>
  </si>
  <si>
    <t>Categoría 14
2 clases
n = 30, c = 0</t>
  </si>
  <si>
    <t>Categoría 15
2 clases
n = 60, c = 0</t>
  </si>
  <si>
    <t>Condiciones en las que se espera que el alimento sea manejado y consumido después del muestreo.</t>
  </si>
  <si>
    <t>Grado de riesgo.</t>
  </si>
  <si>
    <t>Pr ( Probabilidad de rechazo)</t>
  </si>
  <si>
    <t>NCA</t>
  </si>
  <si>
    <t>NCL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</si>
</sst>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2" fillId="0" borderId="1" xfId="0" applyFont="1" applyBorder="1" applyAlignment="1">
      <alignment wrapText="1"/>
    </xf>
    <xf numFmtId="2" fontId="0" fillId="0" borderId="0" xfId="0" applyNumberFormat="1"/>
    <xf numFmtId="2" fontId="0" fillId="0" borderId="1" xfId="0" applyNumberFormat="1" applyBorder="1"/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164" fontId="0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6" fillId="0" borderId="1" xfId="0" applyFont="1" applyBorder="1"/>
    <xf numFmtId="10" fontId="0" fillId="0" borderId="1" xfId="0" applyNumberFormat="1" applyBorder="1"/>
    <xf numFmtId="0" fontId="0" fillId="2" borderId="0" xfId="0" applyFill="1" applyBorder="1" applyAlignment="1">
      <alignment wrapText="1"/>
    </xf>
    <xf numFmtId="11" fontId="0" fillId="0" borderId="1" xfId="0" applyNumberFormat="1" applyBorder="1"/>
    <xf numFmtId="165" fontId="0" fillId="0" borderId="1" xfId="0" applyNumberFormat="1" applyBorder="1"/>
    <xf numFmtId="0" fontId="3" fillId="0" borderId="1" xfId="0" applyFont="1" applyBorder="1"/>
    <xf numFmtId="0" fontId="2" fillId="0" borderId="1" xfId="0" applyFont="1" applyBorder="1"/>
    <xf numFmtId="0" fontId="0" fillId="0" borderId="0" xfId="0" applyBorder="1"/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ill="1" applyBorder="1"/>
    <xf numFmtId="164" fontId="0" fillId="0" borderId="0" xfId="0" applyNumberFormat="1" applyFont="1" applyBorder="1"/>
    <xf numFmtId="0" fontId="3" fillId="0" borderId="0" xfId="0" applyFon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Curva</a:t>
            </a:r>
            <a:r>
              <a:rPr lang="es-CO" baseline="0"/>
              <a:t> caracteristica de operación</a:t>
            </a:r>
            <a:endParaRPr lang="es-CO"/>
          </a:p>
        </c:rich>
      </c:tx>
      <c:layout>
        <c:manualLayout>
          <c:xMode val="edge"/>
          <c:yMode val="edge"/>
          <c:x val="0.20765393948397959"/>
          <c:y val="4.90948064524234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'Estadística plan de 3 clases'!$E$3:$E$23</c:f>
              <c:numCache>
                <c:formatCode>General</c:formatCode>
                <c:ptCount val="21"/>
                <c:pt idx="0">
                  <c:v>1</c:v>
                </c:pt>
                <c:pt idx="1">
                  <c:v>0.95</c:v>
                </c:pt>
                <c:pt idx="2">
                  <c:v>0.9</c:v>
                </c:pt>
                <c:pt idx="3">
                  <c:v>0.85</c:v>
                </c:pt>
                <c:pt idx="4">
                  <c:v>0.8</c:v>
                </c:pt>
                <c:pt idx="5">
                  <c:v>0.75</c:v>
                </c:pt>
                <c:pt idx="6">
                  <c:v>0.7</c:v>
                </c:pt>
                <c:pt idx="7">
                  <c:v>0.65</c:v>
                </c:pt>
                <c:pt idx="8">
                  <c:v>0.6</c:v>
                </c:pt>
                <c:pt idx="9">
                  <c:v>0.55000000000000004</c:v>
                </c:pt>
                <c:pt idx="10">
                  <c:v>0.5</c:v>
                </c:pt>
                <c:pt idx="11">
                  <c:v>0.45</c:v>
                </c:pt>
                <c:pt idx="12">
                  <c:v>0.4</c:v>
                </c:pt>
                <c:pt idx="13">
                  <c:v>0.35</c:v>
                </c:pt>
                <c:pt idx="14">
                  <c:v>0.3</c:v>
                </c:pt>
                <c:pt idx="15">
                  <c:v>0.25</c:v>
                </c:pt>
                <c:pt idx="16">
                  <c:v>0.2</c:v>
                </c:pt>
                <c:pt idx="17">
                  <c:v>0.15</c:v>
                </c:pt>
                <c:pt idx="18">
                  <c:v>0.1</c:v>
                </c:pt>
                <c:pt idx="19">
                  <c:v>0.05</c:v>
                </c:pt>
                <c:pt idx="20">
                  <c:v>0</c:v>
                </c:pt>
              </c:numCache>
            </c:numRef>
          </c:xVal>
          <c:yVal>
            <c:numRef>
              <c:f>'Estadística plan de 3 clases'!$I$3:$I$23</c:f>
              <c:numCache>
                <c:formatCode>General</c:formatCode>
                <c:ptCount val="21"/>
                <c:pt idx="0">
                  <c:v>0</c:v>
                </c:pt>
                <c:pt idx="1">
                  <c:v>3.0000000000000116E-5</c:v>
                </c:pt>
                <c:pt idx="2">
                  <c:v>4.5999999999999953E-4</c:v>
                </c:pt>
                <c:pt idx="3">
                  <c:v>2.227500000000002E-3</c:v>
                </c:pt>
                <c:pt idx="4">
                  <c:v>6.7199999999999968E-3</c:v>
                </c:pt>
                <c:pt idx="5">
                  <c:v>1.5625E-2</c:v>
                </c:pt>
                <c:pt idx="6">
                  <c:v>3.0780000000000005E-2</c:v>
                </c:pt>
                <c:pt idx="7">
                  <c:v>5.4022499999999953E-2</c:v>
                </c:pt>
                <c:pt idx="8">
                  <c:v>8.704000000000002E-2</c:v>
                </c:pt>
                <c:pt idx="9">
                  <c:v>0.13121999999999995</c:v>
                </c:pt>
                <c:pt idx="10">
                  <c:v>0.18750000000000003</c:v>
                </c:pt>
                <c:pt idx="11">
                  <c:v>0.25621750000000004</c:v>
                </c:pt>
                <c:pt idx="12">
                  <c:v>0.33695999999999993</c:v>
                </c:pt>
                <c:pt idx="13">
                  <c:v>0.42841499999999999</c:v>
                </c:pt>
                <c:pt idx="14">
                  <c:v>0.52822000000000013</c:v>
                </c:pt>
                <c:pt idx="15">
                  <c:v>0.6328125</c:v>
                </c:pt>
                <c:pt idx="16">
                  <c:v>0.73727999999999994</c:v>
                </c:pt>
                <c:pt idx="17">
                  <c:v>0.83521000000000001</c:v>
                </c:pt>
                <c:pt idx="18">
                  <c:v>0.91853999999999991</c:v>
                </c:pt>
                <c:pt idx="19">
                  <c:v>0.97740749999999998</c:v>
                </c:pt>
                <c:pt idx="2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DB-4E59-8588-1C00DA92D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238160"/>
        <c:axId val="308234880"/>
      </c:scatterChart>
      <c:valAx>
        <c:axId val="30823816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Proporción</a:t>
                </a:r>
                <a:r>
                  <a:rPr lang="en-US" baseline="0"/>
                  <a:t> de productos defectivos</a:t>
                </a:r>
                <a:r>
                  <a:rPr lang="en-US"/>
                  <a:t>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8234880"/>
        <c:crosses val="autoZero"/>
        <c:crossBetween val="midCat"/>
        <c:majorUnit val="5.000000000000001E-2"/>
      </c:valAx>
      <c:valAx>
        <c:axId val="3082348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Probabilidad</a:t>
                </a:r>
                <a:r>
                  <a:rPr lang="es-CO" baseline="0"/>
                  <a:t> de aceptación.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823816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Curva</a:t>
            </a:r>
            <a:r>
              <a:rPr lang="es-CO" baseline="0"/>
              <a:t> característica de operación para el plan de muestreo de dos clases.</a:t>
            </a:r>
            <a:endParaRPr lang="es-CO"/>
          </a:p>
        </c:rich>
      </c:tx>
      <c:layout>
        <c:manualLayout>
          <c:xMode val="edge"/>
          <c:yMode val="edge"/>
          <c:x val="0.3430137795275590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'Estadística para dos clases'!$E$4:$E$24</c:f>
              <c:numCache>
                <c:formatCode>General</c:formatCode>
                <c:ptCount val="21"/>
                <c:pt idx="0">
                  <c:v>1</c:v>
                </c:pt>
                <c:pt idx="1">
                  <c:v>0.95</c:v>
                </c:pt>
                <c:pt idx="2">
                  <c:v>0.9</c:v>
                </c:pt>
                <c:pt idx="3">
                  <c:v>0.85</c:v>
                </c:pt>
                <c:pt idx="4">
                  <c:v>0.8</c:v>
                </c:pt>
                <c:pt idx="5">
                  <c:v>0.75</c:v>
                </c:pt>
                <c:pt idx="6">
                  <c:v>0.7</c:v>
                </c:pt>
                <c:pt idx="7">
                  <c:v>0.65</c:v>
                </c:pt>
                <c:pt idx="8">
                  <c:v>0.6</c:v>
                </c:pt>
                <c:pt idx="9">
                  <c:v>0.55000000000000004</c:v>
                </c:pt>
                <c:pt idx="10">
                  <c:v>0.5</c:v>
                </c:pt>
                <c:pt idx="11">
                  <c:v>0.45</c:v>
                </c:pt>
                <c:pt idx="12">
                  <c:v>0.4</c:v>
                </c:pt>
                <c:pt idx="13">
                  <c:v>0.35</c:v>
                </c:pt>
                <c:pt idx="14">
                  <c:v>0.3</c:v>
                </c:pt>
                <c:pt idx="15">
                  <c:v>0.25</c:v>
                </c:pt>
                <c:pt idx="16">
                  <c:v>0.2</c:v>
                </c:pt>
                <c:pt idx="17">
                  <c:v>0.15</c:v>
                </c:pt>
                <c:pt idx="18">
                  <c:v>0.1</c:v>
                </c:pt>
                <c:pt idx="19">
                  <c:v>0.05</c:v>
                </c:pt>
                <c:pt idx="20">
                  <c:v>0</c:v>
                </c:pt>
              </c:numCache>
            </c:numRef>
          </c:xVal>
          <c:yVal>
            <c:numRef>
              <c:f>'Estadística para dos clases'!$F$4:$F$24</c:f>
              <c:numCache>
                <c:formatCode>General</c:formatCode>
                <c:ptCount val="21"/>
                <c:pt idx="0">
                  <c:v>0</c:v>
                </c:pt>
                <c:pt idx="1">
                  <c:v>3.125000000000014E-7</c:v>
                </c:pt>
                <c:pt idx="2">
                  <c:v>9.9999999999999873E-6</c:v>
                </c:pt>
                <c:pt idx="3">
                  <c:v>7.593750000000005E-5</c:v>
                </c:pt>
                <c:pt idx="4">
                  <c:v>3.1999999999999959E-4</c:v>
                </c:pt>
                <c:pt idx="5">
                  <c:v>9.765625E-4</c:v>
                </c:pt>
                <c:pt idx="6">
                  <c:v>2.4300000000000016E-3</c:v>
                </c:pt>
                <c:pt idx="7">
                  <c:v>5.2521874999999982E-3</c:v>
                </c:pt>
                <c:pt idx="8">
                  <c:v>1.0240000000000006E-2</c:v>
                </c:pt>
                <c:pt idx="9">
                  <c:v>1.8452812499999988E-2</c:v>
                </c:pt>
                <c:pt idx="10">
                  <c:v>3.125E-2</c:v>
                </c:pt>
                <c:pt idx="11">
                  <c:v>5.0328437500000017E-2</c:v>
                </c:pt>
                <c:pt idx="12">
                  <c:v>7.7759999999999996E-2</c:v>
                </c:pt>
                <c:pt idx="13">
                  <c:v>0.11602906250000003</c:v>
                </c:pt>
                <c:pt idx="14">
                  <c:v>0.16806999999999994</c:v>
                </c:pt>
                <c:pt idx="15">
                  <c:v>0.2373046875</c:v>
                </c:pt>
                <c:pt idx="16">
                  <c:v>0.32768000000000019</c:v>
                </c:pt>
                <c:pt idx="17">
                  <c:v>0.44370531249999989</c:v>
                </c:pt>
                <c:pt idx="18">
                  <c:v>0.59049000000000018</c:v>
                </c:pt>
                <c:pt idx="19">
                  <c:v>0.77378093749999999</c:v>
                </c:pt>
                <c:pt idx="2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9B-4CE8-A261-0E82F8AA0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162448"/>
        <c:axId val="543160152"/>
      </c:scatterChart>
      <c:valAx>
        <c:axId val="54316244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Fracción</a:t>
                </a:r>
                <a:r>
                  <a:rPr lang="es-CO" baseline="0"/>
                  <a:t> de productos defectivos.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3160152"/>
        <c:crosses val="autoZero"/>
        <c:crossBetween val="midCat"/>
        <c:majorUnit val="5.000000000000001E-2"/>
      </c:valAx>
      <c:valAx>
        <c:axId val="54316015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Probabilidad</a:t>
                </a:r>
                <a:r>
                  <a:rPr lang="es-CO" baseline="0"/>
                  <a:t> de aceptación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3162448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64770</xdr:colOff>
      <xdr:row>1</xdr:row>
      <xdr:rowOff>36195</xdr:rowOff>
    </xdr:from>
    <xdr:to>
      <xdr:col>14</xdr:col>
      <xdr:colOff>731520</xdr:colOff>
      <xdr:row>16</xdr:row>
      <xdr:rowOff>82868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DF278B-A882-4B0C-AAB7-03DC594A24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33617</xdr:colOff>
      <xdr:row>0</xdr:row>
      <xdr:rowOff>100853</xdr:rowOff>
    </xdr:from>
    <xdr:to>
      <xdr:col>22</xdr:col>
      <xdr:colOff>566379</xdr:colOff>
      <xdr:row>12</xdr:row>
      <xdr:rowOff>132455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E730B9-FA94-4599-A46A-7DB7821A0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8058" y="100853"/>
          <a:ext cx="5104762" cy="26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226006</xdr:colOff>
      <xdr:row>0</xdr:row>
      <xdr:rowOff>0</xdr:rowOff>
    </xdr:from>
    <xdr:to>
      <xdr:col>12</xdr:col>
      <xdr:colOff>371475</xdr:colOff>
      <xdr:row>20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D25C3A-C0CA-4302-A0C3-4B73D6810D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57150</xdr:colOff>
      <xdr:row>24</xdr:row>
      <xdr:rowOff>95250</xdr:rowOff>
    </xdr:from>
    <xdr:to>
      <xdr:col>6</xdr:col>
      <xdr:colOff>104126</xdr:colOff>
      <xdr:row>36</xdr:row>
      <xdr:rowOff>133059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1F7716-67C4-4826-83AE-0970A2F4D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" y="4819650"/>
          <a:ext cx="5190476" cy="23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AE6AE-55A6-48EA-936A-A3A7B4801424}">
  <dimension ref="B1:M26"/>
  <sheetViews>
    <sheetView tabSelected="1" topLeftCell="A2" workbookViewId="0">
      <selection activeCell="D26" sqref="D26"/>
    </sheetView>
  </sheetViews>
  <sheetFormatPr baseColWidth="10" defaultRowHeight="14.4" x14ac:dyDescent="0.3"/>
  <cols>
    <col min="4" max="4" width="19.109375" customWidth="1"/>
    <col min="5" max="5" width="17.5546875" customWidth="1"/>
    <col min="7" max="8" width="20.109375" customWidth="1"/>
    <col min="9" max="10" width="23.5546875" customWidth="1"/>
    <col min="11" max="11" width="31.44140625" customWidth="1"/>
  </cols>
  <sheetData>
    <row r="1" spans="2:10" x14ac:dyDescent="0.3">
      <c r="B1" s="35" t="s">
        <v>12</v>
      </c>
      <c r="C1" s="36"/>
      <c r="D1" s="36"/>
      <c r="E1" s="36"/>
      <c r="F1" s="36"/>
      <c r="G1" s="36"/>
      <c r="H1" s="36"/>
      <c r="I1" s="36"/>
      <c r="J1" s="37"/>
    </row>
    <row r="2" spans="2:10" ht="30.75" customHeight="1" x14ac:dyDescent="0.3">
      <c r="B2" s="2" t="s">
        <v>0</v>
      </c>
      <c r="C2" s="2" t="s">
        <v>1</v>
      </c>
      <c r="D2" s="3" t="s">
        <v>2</v>
      </c>
      <c r="E2" s="3" t="s">
        <v>3</v>
      </c>
      <c r="F2" s="2" t="s">
        <v>4</v>
      </c>
      <c r="G2" s="3" t="s">
        <v>5</v>
      </c>
      <c r="H2" s="3" t="s">
        <v>14</v>
      </c>
      <c r="I2" s="3" t="s">
        <v>11</v>
      </c>
      <c r="J2" s="3" t="s">
        <v>15</v>
      </c>
    </row>
    <row r="3" spans="2:10" x14ac:dyDescent="0.3">
      <c r="B3" s="1">
        <v>5</v>
      </c>
      <c r="C3" s="1">
        <v>1</v>
      </c>
      <c r="D3" s="1">
        <v>100</v>
      </c>
      <c r="E3" s="1">
        <v>1</v>
      </c>
      <c r="F3" s="1">
        <f>B3*E3</f>
        <v>5</v>
      </c>
      <c r="G3" s="6">
        <f>POISSON(1,F3,TRUE)</f>
        <v>4.0427681994512799E-2</v>
      </c>
      <c r="H3" s="6">
        <f>1-G3</f>
        <v>0.95957231800548715</v>
      </c>
      <c r="I3" s="1">
        <f>BINOMDIST(C3,B3,E3,1)</f>
        <v>0</v>
      </c>
      <c r="J3" s="1">
        <f>1-I3</f>
        <v>1</v>
      </c>
    </row>
    <row r="4" spans="2:10" x14ac:dyDescent="0.3">
      <c r="B4" s="1">
        <v>5</v>
      </c>
      <c r="C4" s="1">
        <v>1</v>
      </c>
      <c r="D4" s="1">
        <v>95</v>
      </c>
      <c r="E4" s="1">
        <v>0.95</v>
      </c>
      <c r="F4" s="1">
        <f t="shared" ref="F4:F23" si="0">B4*E4</f>
        <v>4.75</v>
      </c>
      <c r="G4" s="6">
        <f t="shared" ref="G4:G23" si="1">POISSON(1,F4,TRUE)</f>
        <v>4.9747247417943646E-2</v>
      </c>
      <c r="H4" s="6">
        <f t="shared" ref="H4:H23" si="2">1-G4</f>
        <v>0.95025275258205633</v>
      </c>
      <c r="I4" s="1">
        <f t="shared" ref="I4:I23" si="3">BINOMDIST(C4,B4,E4,1)</f>
        <v>3.0000000000000116E-5</v>
      </c>
      <c r="J4" s="1">
        <f t="shared" ref="J4:J23" si="4">1-I4</f>
        <v>0.99997000000000003</v>
      </c>
    </row>
    <row r="5" spans="2:10" x14ac:dyDescent="0.3">
      <c r="B5" s="1">
        <v>5</v>
      </c>
      <c r="C5" s="1">
        <v>1</v>
      </c>
      <c r="D5" s="1">
        <v>90</v>
      </c>
      <c r="E5" s="1">
        <v>0.9</v>
      </c>
      <c r="F5" s="1">
        <f t="shared" si="0"/>
        <v>4.5</v>
      </c>
      <c r="G5" s="6">
        <f t="shared" si="1"/>
        <v>6.1099480960332686E-2</v>
      </c>
      <c r="H5" s="6">
        <f t="shared" si="2"/>
        <v>0.93890051903966731</v>
      </c>
      <c r="I5" s="1">
        <f t="shared" si="3"/>
        <v>4.5999999999999953E-4</v>
      </c>
      <c r="J5" s="1">
        <f t="shared" si="4"/>
        <v>0.99953999999999998</v>
      </c>
    </row>
    <row r="6" spans="2:10" x14ac:dyDescent="0.3">
      <c r="B6" s="1">
        <v>5</v>
      </c>
      <c r="C6" s="1">
        <v>1</v>
      </c>
      <c r="D6" s="1">
        <v>85</v>
      </c>
      <c r="E6" s="1">
        <v>0.85</v>
      </c>
      <c r="F6" s="1">
        <f t="shared" si="0"/>
        <v>4.25</v>
      </c>
      <c r="G6" s="6">
        <f t="shared" si="1"/>
        <v>7.4887228022246094E-2</v>
      </c>
      <c r="H6" s="6">
        <f t="shared" si="2"/>
        <v>0.92511277197775388</v>
      </c>
      <c r="I6" s="1">
        <f t="shared" si="3"/>
        <v>2.227500000000002E-3</v>
      </c>
      <c r="J6" s="1">
        <f t="shared" si="4"/>
        <v>0.99777249999999995</v>
      </c>
    </row>
    <row r="7" spans="2:10" x14ac:dyDescent="0.3">
      <c r="B7" s="1">
        <v>5</v>
      </c>
      <c r="C7" s="1">
        <v>1</v>
      </c>
      <c r="D7" s="1">
        <v>80</v>
      </c>
      <c r="E7" s="1">
        <v>0.8</v>
      </c>
      <c r="F7" s="1">
        <f t="shared" si="0"/>
        <v>4</v>
      </c>
      <c r="G7" s="6">
        <f t="shared" si="1"/>
        <v>9.1578194443670893E-2</v>
      </c>
      <c r="H7" s="6">
        <f t="shared" si="2"/>
        <v>0.90842180555632912</v>
      </c>
      <c r="I7" s="1">
        <f t="shared" si="3"/>
        <v>6.7199999999999968E-3</v>
      </c>
      <c r="J7" s="1">
        <f t="shared" si="4"/>
        <v>0.99328000000000005</v>
      </c>
    </row>
    <row r="8" spans="2:10" x14ac:dyDescent="0.3">
      <c r="B8" s="1">
        <v>5</v>
      </c>
      <c r="C8" s="1">
        <v>1</v>
      </c>
      <c r="D8" s="1">
        <v>75</v>
      </c>
      <c r="E8" s="1">
        <v>0.75</v>
      </c>
      <c r="F8" s="1">
        <f t="shared" si="0"/>
        <v>3.75</v>
      </c>
      <c r="G8" s="6">
        <f t="shared" si="1"/>
        <v>0.11170929281604326</v>
      </c>
      <c r="H8" s="6">
        <f t="shared" si="2"/>
        <v>0.88829070718395675</v>
      </c>
      <c r="I8" s="1">
        <f t="shared" si="3"/>
        <v>1.5625E-2</v>
      </c>
      <c r="J8" s="1">
        <f t="shared" si="4"/>
        <v>0.984375</v>
      </c>
    </row>
    <row r="9" spans="2:10" x14ac:dyDescent="0.3">
      <c r="B9" s="1">
        <v>5</v>
      </c>
      <c r="C9" s="1">
        <v>1</v>
      </c>
      <c r="D9" s="1">
        <v>70</v>
      </c>
      <c r="E9" s="1">
        <v>0.7</v>
      </c>
      <c r="F9" s="1">
        <f t="shared" si="0"/>
        <v>3.5</v>
      </c>
      <c r="G9" s="6">
        <f t="shared" si="1"/>
        <v>0.13588822540043324</v>
      </c>
      <c r="H9" s="6">
        <f t="shared" si="2"/>
        <v>0.86411177459956678</v>
      </c>
      <c r="I9" s="1">
        <f t="shared" si="3"/>
        <v>3.0780000000000005E-2</v>
      </c>
      <c r="J9" s="1">
        <f t="shared" si="4"/>
        <v>0.96921999999999997</v>
      </c>
    </row>
    <row r="10" spans="2:10" x14ac:dyDescent="0.3">
      <c r="B10" s="1">
        <v>5</v>
      </c>
      <c r="C10" s="1">
        <v>1</v>
      </c>
      <c r="D10" s="1">
        <v>65</v>
      </c>
      <c r="E10" s="1">
        <v>0.65</v>
      </c>
      <c r="F10" s="1">
        <f t="shared" si="0"/>
        <v>3.25</v>
      </c>
      <c r="G10" s="6">
        <f t="shared" si="1"/>
        <v>0.16479038328481854</v>
      </c>
      <c r="H10" s="6">
        <f t="shared" si="2"/>
        <v>0.83520961671518146</v>
      </c>
      <c r="I10" s="1">
        <f t="shared" si="3"/>
        <v>5.4022499999999953E-2</v>
      </c>
      <c r="J10" s="1">
        <f t="shared" si="4"/>
        <v>0.94597750000000003</v>
      </c>
    </row>
    <row r="11" spans="2:10" x14ac:dyDescent="0.3">
      <c r="B11" s="1">
        <v>5</v>
      </c>
      <c r="C11" s="1">
        <v>1</v>
      </c>
      <c r="D11" s="1">
        <v>60</v>
      </c>
      <c r="E11" s="1">
        <v>0.6</v>
      </c>
      <c r="F11" s="1">
        <f t="shared" si="0"/>
        <v>3</v>
      </c>
      <c r="G11" s="6">
        <f t="shared" si="1"/>
        <v>0.19914827347145578</v>
      </c>
      <c r="H11" s="6">
        <f t="shared" si="2"/>
        <v>0.80085172652854419</v>
      </c>
      <c r="I11" s="1">
        <f t="shared" si="3"/>
        <v>8.704000000000002E-2</v>
      </c>
      <c r="J11" s="1">
        <f t="shared" si="4"/>
        <v>0.91295999999999999</v>
      </c>
    </row>
    <row r="12" spans="2:10" x14ac:dyDescent="0.3">
      <c r="B12" s="1">
        <v>5</v>
      </c>
      <c r="C12" s="1">
        <v>1</v>
      </c>
      <c r="D12" s="1">
        <v>55</v>
      </c>
      <c r="E12" s="1">
        <v>0.55000000000000004</v>
      </c>
      <c r="F12" s="1">
        <f t="shared" si="0"/>
        <v>2.75</v>
      </c>
      <c r="G12" s="6">
        <f t="shared" si="1"/>
        <v>0.23972947952515339</v>
      </c>
      <c r="H12" s="6">
        <f t="shared" si="2"/>
        <v>0.76027052047484656</v>
      </c>
      <c r="I12" s="1">
        <f t="shared" si="3"/>
        <v>0.13121999999999995</v>
      </c>
      <c r="J12" s="1">
        <f t="shared" si="4"/>
        <v>0.86878000000000011</v>
      </c>
    </row>
    <row r="13" spans="2:10" x14ac:dyDescent="0.3">
      <c r="B13" s="1">
        <v>5</v>
      </c>
      <c r="C13" s="1">
        <v>1</v>
      </c>
      <c r="D13" s="1">
        <v>50</v>
      </c>
      <c r="E13" s="1">
        <v>0.5</v>
      </c>
      <c r="F13" s="1">
        <f t="shared" si="0"/>
        <v>2.5</v>
      </c>
      <c r="G13" s="6">
        <f t="shared" si="1"/>
        <v>0.28729749518364578</v>
      </c>
      <c r="H13" s="6">
        <f t="shared" si="2"/>
        <v>0.71270250481635422</v>
      </c>
      <c r="I13" s="1">
        <f t="shared" si="3"/>
        <v>0.18750000000000003</v>
      </c>
      <c r="J13" s="1">
        <f t="shared" si="4"/>
        <v>0.8125</v>
      </c>
    </row>
    <row r="14" spans="2:10" x14ac:dyDescent="0.3">
      <c r="B14" s="1">
        <v>5</v>
      </c>
      <c r="C14" s="1">
        <v>1</v>
      </c>
      <c r="D14" s="1">
        <v>45</v>
      </c>
      <c r="E14" s="1">
        <v>0.45</v>
      </c>
      <c r="F14" s="1">
        <f t="shared" si="0"/>
        <v>2.25</v>
      </c>
      <c r="G14" s="6">
        <f t="shared" si="1"/>
        <v>0.3425474798260591</v>
      </c>
      <c r="H14" s="6">
        <f t="shared" si="2"/>
        <v>0.65745252017394096</v>
      </c>
      <c r="I14" s="1">
        <f t="shared" si="3"/>
        <v>0.25621750000000004</v>
      </c>
      <c r="J14" s="1">
        <f t="shared" si="4"/>
        <v>0.74378250000000001</v>
      </c>
    </row>
    <row r="15" spans="2:10" x14ac:dyDescent="0.3">
      <c r="B15" s="1">
        <v>5</v>
      </c>
      <c r="C15" s="1">
        <v>1</v>
      </c>
      <c r="D15" s="1">
        <v>40</v>
      </c>
      <c r="E15" s="1">
        <v>0.4</v>
      </c>
      <c r="F15" s="1">
        <f t="shared" si="0"/>
        <v>2</v>
      </c>
      <c r="G15" s="6">
        <f t="shared" si="1"/>
        <v>0.40600584970983811</v>
      </c>
      <c r="H15" s="6">
        <f t="shared" si="2"/>
        <v>0.59399415029016189</v>
      </c>
      <c r="I15" s="1">
        <f t="shared" si="3"/>
        <v>0.33695999999999993</v>
      </c>
      <c r="J15" s="1">
        <f t="shared" si="4"/>
        <v>0.66304000000000007</v>
      </c>
    </row>
    <row r="16" spans="2:10" x14ac:dyDescent="0.3">
      <c r="B16" s="1">
        <v>5</v>
      </c>
      <c r="C16" s="1">
        <v>1</v>
      </c>
      <c r="D16" s="1">
        <v>35</v>
      </c>
      <c r="E16" s="1">
        <v>0.35</v>
      </c>
      <c r="F16" s="1">
        <f t="shared" si="0"/>
        <v>1.75</v>
      </c>
      <c r="G16" s="6">
        <f t="shared" si="1"/>
        <v>0.47787834448872379</v>
      </c>
      <c r="H16" s="6">
        <f t="shared" si="2"/>
        <v>0.52212165551127621</v>
      </c>
      <c r="I16" s="1">
        <f t="shared" si="3"/>
        <v>0.42841499999999999</v>
      </c>
      <c r="J16" s="1">
        <f t="shared" si="4"/>
        <v>0.57158500000000001</v>
      </c>
    </row>
    <row r="17" spans="2:13" x14ac:dyDescent="0.3">
      <c r="B17" s="1">
        <v>5</v>
      </c>
      <c r="C17" s="1">
        <v>1</v>
      </c>
      <c r="D17" s="1">
        <v>30</v>
      </c>
      <c r="E17" s="1">
        <v>0.3</v>
      </c>
      <c r="F17" s="1">
        <f t="shared" si="0"/>
        <v>1.5</v>
      </c>
      <c r="G17" s="6">
        <f t="shared" si="1"/>
        <v>0.55782540037107464</v>
      </c>
      <c r="H17" s="6">
        <f t="shared" si="2"/>
        <v>0.44217459962892536</v>
      </c>
      <c r="I17" s="1">
        <f t="shared" si="3"/>
        <v>0.52822000000000013</v>
      </c>
      <c r="J17" s="1">
        <f t="shared" si="4"/>
        <v>0.47177999999999987</v>
      </c>
    </row>
    <row r="18" spans="2:13" x14ac:dyDescent="0.3">
      <c r="B18" s="1">
        <v>5</v>
      </c>
      <c r="C18" s="1">
        <v>1</v>
      </c>
      <c r="D18" s="1">
        <v>25</v>
      </c>
      <c r="E18" s="1">
        <v>0.25</v>
      </c>
      <c r="F18" s="1">
        <f t="shared" si="0"/>
        <v>1.25</v>
      </c>
      <c r="G18" s="6">
        <f t="shared" si="1"/>
        <v>0.64463579293542783</v>
      </c>
      <c r="H18" s="6">
        <f t="shared" si="2"/>
        <v>0.35536420706457217</v>
      </c>
      <c r="I18" s="1">
        <f t="shared" si="3"/>
        <v>0.6328125</v>
      </c>
      <c r="J18" s="1">
        <f t="shared" si="4"/>
        <v>0.3671875</v>
      </c>
      <c r="K18" s="38" t="s">
        <v>10</v>
      </c>
      <c r="L18" s="38"/>
      <c r="M18" s="38"/>
    </row>
    <row r="19" spans="2:13" x14ac:dyDescent="0.3">
      <c r="B19" s="1">
        <v>5</v>
      </c>
      <c r="C19" s="1">
        <v>1</v>
      </c>
      <c r="D19" s="1">
        <v>20</v>
      </c>
      <c r="E19" s="1">
        <v>0.2</v>
      </c>
      <c r="F19" s="1">
        <f t="shared" si="0"/>
        <v>1</v>
      </c>
      <c r="G19" s="6">
        <f t="shared" si="1"/>
        <v>0.73575888234288478</v>
      </c>
      <c r="H19" s="6">
        <f t="shared" si="2"/>
        <v>0.26424111765711522</v>
      </c>
      <c r="I19" s="1">
        <f t="shared" si="3"/>
        <v>0.73727999999999994</v>
      </c>
      <c r="J19" s="1">
        <f t="shared" si="4"/>
        <v>0.26272000000000006</v>
      </c>
      <c r="K19" s="26" t="s">
        <v>8</v>
      </c>
      <c r="L19" s="22">
        <v>7.3300000000000004E-2</v>
      </c>
      <c r="M19" s="27" t="s">
        <v>44</v>
      </c>
    </row>
    <row r="20" spans="2:13" x14ac:dyDescent="0.3">
      <c r="B20" s="1">
        <v>5</v>
      </c>
      <c r="C20" s="1">
        <v>1</v>
      </c>
      <c r="D20" s="1">
        <v>15</v>
      </c>
      <c r="E20" s="1">
        <v>0.15</v>
      </c>
      <c r="F20" s="1">
        <f t="shared" si="0"/>
        <v>0.75</v>
      </c>
      <c r="G20" s="6">
        <f t="shared" si="1"/>
        <v>0.82664146729677568</v>
      </c>
      <c r="H20" s="6">
        <f t="shared" si="2"/>
        <v>0.17335853270322432</v>
      </c>
      <c r="I20" s="1">
        <f t="shared" si="3"/>
        <v>0.83521000000000001</v>
      </c>
      <c r="J20" s="1">
        <f t="shared" si="4"/>
        <v>0.16478999999999999</v>
      </c>
      <c r="K20" s="34"/>
      <c r="L20" s="28"/>
    </row>
    <row r="21" spans="2:13" x14ac:dyDescent="0.3">
      <c r="B21" s="1">
        <v>5</v>
      </c>
      <c r="C21" s="1">
        <v>1</v>
      </c>
      <c r="D21" s="1">
        <v>10</v>
      </c>
      <c r="E21" s="1">
        <v>0.1</v>
      </c>
      <c r="F21" s="1">
        <f t="shared" si="0"/>
        <v>0.5</v>
      </c>
      <c r="G21" s="6">
        <f t="shared" si="1"/>
        <v>0.90979598956895014</v>
      </c>
      <c r="H21" s="6">
        <f t="shared" si="2"/>
        <v>9.0204010431049864E-2</v>
      </c>
      <c r="I21" s="1">
        <f t="shared" si="3"/>
        <v>0.91853999999999991</v>
      </c>
      <c r="J21" s="1">
        <f t="shared" si="4"/>
        <v>8.1460000000000088E-2</v>
      </c>
    </row>
    <row r="22" spans="2:13" x14ac:dyDescent="0.3">
      <c r="B22" s="1">
        <v>5</v>
      </c>
      <c r="C22" s="1">
        <v>1</v>
      </c>
      <c r="D22" s="1">
        <v>5</v>
      </c>
      <c r="E22" s="1">
        <v>0.05</v>
      </c>
      <c r="F22" s="1">
        <f t="shared" si="0"/>
        <v>0.25</v>
      </c>
      <c r="G22" s="6">
        <f t="shared" si="1"/>
        <v>0.97350097883925613</v>
      </c>
      <c r="H22" s="6">
        <f t="shared" si="2"/>
        <v>2.6499021160743874E-2</v>
      </c>
      <c r="I22" s="1">
        <f t="shared" si="3"/>
        <v>0.97740749999999998</v>
      </c>
      <c r="J22" s="1">
        <f t="shared" si="4"/>
        <v>2.2592500000000015E-2</v>
      </c>
    </row>
    <row r="23" spans="2:13" x14ac:dyDescent="0.3">
      <c r="B23" s="1">
        <v>5</v>
      </c>
      <c r="C23" s="1">
        <v>1</v>
      </c>
      <c r="D23" s="1">
        <v>0</v>
      </c>
      <c r="E23" s="1">
        <v>0</v>
      </c>
      <c r="F23" s="1">
        <f t="shared" si="0"/>
        <v>0</v>
      </c>
      <c r="G23" s="6">
        <f t="shared" si="1"/>
        <v>1</v>
      </c>
      <c r="H23" s="6">
        <f t="shared" si="2"/>
        <v>0</v>
      </c>
      <c r="I23" s="1">
        <f t="shared" si="3"/>
        <v>1</v>
      </c>
      <c r="J23" s="1">
        <f t="shared" si="4"/>
        <v>0</v>
      </c>
    </row>
    <row r="26" spans="2:13" x14ac:dyDescent="0.3">
      <c r="F26" s="5"/>
    </row>
  </sheetData>
  <mergeCells count="2">
    <mergeCell ref="B1:J1"/>
    <mergeCell ref="K18:M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A9F01-128D-4F3D-A215-FD4DCDB90ADC}">
  <dimension ref="C1:P83"/>
  <sheetViews>
    <sheetView zoomScale="85" zoomScaleNormal="85" workbookViewId="0">
      <selection activeCell="R16" sqref="R16"/>
    </sheetView>
  </sheetViews>
  <sheetFormatPr baseColWidth="10" defaultRowHeight="14.4" x14ac:dyDescent="0.3"/>
  <cols>
    <col min="3" max="3" width="17" customWidth="1"/>
    <col min="4" max="4" width="6.109375" customWidth="1"/>
    <col min="5" max="5" width="8.44140625" customWidth="1"/>
    <col min="6" max="6" width="7.6640625" customWidth="1"/>
    <col min="7" max="7" width="6.88671875" customWidth="1"/>
    <col min="8" max="8" width="7.109375" customWidth="1"/>
    <col min="9" max="9" width="7.88671875" customWidth="1"/>
    <col min="10" max="10" width="7.44140625" customWidth="1"/>
    <col min="11" max="11" width="7" customWidth="1"/>
    <col min="12" max="12" width="8" customWidth="1"/>
    <col min="13" max="13" width="8.6640625" customWidth="1"/>
  </cols>
  <sheetData>
    <row r="1" spans="3:16" x14ac:dyDescent="0.3">
      <c r="C1" s="38" t="s">
        <v>13</v>
      </c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3:16" x14ac:dyDescent="0.3">
      <c r="C2" s="1"/>
      <c r="D2" s="1"/>
      <c r="E2" s="38" t="s">
        <v>17</v>
      </c>
      <c r="F2" s="38"/>
      <c r="G2" s="38"/>
      <c r="H2" s="38"/>
      <c r="I2" s="38"/>
      <c r="J2" s="38"/>
      <c r="K2" s="38"/>
      <c r="L2" s="38"/>
      <c r="M2" s="38"/>
    </row>
    <row r="3" spans="3:16" ht="38.25" customHeight="1" x14ac:dyDescent="0.3">
      <c r="C3" s="4" t="s">
        <v>16</v>
      </c>
      <c r="D3" s="10">
        <v>5</v>
      </c>
      <c r="E3" s="8">
        <v>10</v>
      </c>
      <c r="F3" s="8">
        <v>20</v>
      </c>
      <c r="G3" s="8">
        <v>30</v>
      </c>
      <c r="H3" s="8">
        <v>40</v>
      </c>
      <c r="I3" s="8">
        <v>50</v>
      </c>
      <c r="J3" s="8">
        <v>60</v>
      </c>
      <c r="K3" s="8">
        <v>70</v>
      </c>
      <c r="L3" s="8">
        <v>80</v>
      </c>
      <c r="M3" s="8">
        <v>90</v>
      </c>
    </row>
    <row r="4" spans="3:16" ht="19.5" customHeight="1" x14ac:dyDescent="0.3">
      <c r="C4" s="10">
        <v>70</v>
      </c>
      <c r="D4" s="12">
        <v>1.9E-3</v>
      </c>
      <c r="E4" s="11">
        <v>1.1000000000000001E-3</v>
      </c>
      <c r="F4" s="11">
        <v>1E-4</v>
      </c>
      <c r="G4" s="11">
        <v>0</v>
      </c>
      <c r="H4" s="11"/>
      <c r="I4" s="8"/>
      <c r="J4" s="8"/>
      <c r="K4" s="8"/>
      <c r="L4" s="8"/>
      <c r="M4" s="8"/>
    </row>
    <row r="5" spans="3:16" ht="15.75" customHeight="1" x14ac:dyDescent="0.3">
      <c r="C5" s="10">
        <v>60</v>
      </c>
      <c r="D5" s="12">
        <v>8.9999999999999993E-3</v>
      </c>
      <c r="E5" s="11">
        <v>6.4000000000000003E-3</v>
      </c>
      <c r="F5" s="14">
        <v>1.9E-3</v>
      </c>
      <c r="G5" s="11">
        <v>2.0000000000000001E-4</v>
      </c>
      <c r="H5" s="11">
        <v>0</v>
      </c>
      <c r="I5" s="8"/>
      <c r="J5" s="8"/>
      <c r="K5" s="8"/>
      <c r="L5" s="8"/>
      <c r="M5" s="8"/>
    </row>
    <row r="6" spans="3:16" x14ac:dyDescent="0.3">
      <c r="C6" s="8">
        <v>50</v>
      </c>
      <c r="D6" s="11">
        <v>0.03</v>
      </c>
      <c r="E6" s="1">
        <v>0.02</v>
      </c>
      <c r="F6" s="1">
        <v>0.01</v>
      </c>
      <c r="G6" s="1">
        <v>2.7000000000000001E-3</v>
      </c>
      <c r="H6" s="1">
        <v>2.0000000000000001E-4</v>
      </c>
      <c r="I6" s="1">
        <v>0</v>
      </c>
      <c r="J6" s="1"/>
      <c r="K6" s="1"/>
      <c r="L6" s="1"/>
      <c r="M6" s="1"/>
      <c r="O6" s="1" t="s">
        <v>6</v>
      </c>
      <c r="P6" s="1">
        <v>5</v>
      </c>
    </row>
    <row r="7" spans="3:16" x14ac:dyDescent="0.3">
      <c r="C7" s="8">
        <v>40</v>
      </c>
      <c r="D7" s="11">
        <v>7.0000000000000007E-2</v>
      </c>
      <c r="E7" s="1">
        <v>0.06</v>
      </c>
      <c r="F7" s="1">
        <v>0.04</v>
      </c>
      <c r="G7" s="1">
        <v>0.01</v>
      </c>
      <c r="H7" s="1">
        <v>4.0000000000000001E-3</v>
      </c>
      <c r="I7" s="1">
        <v>2.9999999999999997E-4</v>
      </c>
      <c r="J7" s="1">
        <v>0</v>
      </c>
      <c r="K7" s="1"/>
      <c r="L7" s="1"/>
      <c r="M7" s="1"/>
      <c r="O7" s="1" t="s">
        <v>7</v>
      </c>
      <c r="P7" s="1">
        <v>1</v>
      </c>
    </row>
    <row r="8" spans="3:16" x14ac:dyDescent="0.3">
      <c r="C8" s="8">
        <v>30</v>
      </c>
      <c r="D8" s="11">
        <v>0.16</v>
      </c>
      <c r="E8" s="1">
        <v>0.14000000000000001</v>
      </c>
      <c r="F8" s="1">
        <v>0.09</v>
      </c>
      <c r="G8" s="1">
        <v>0.05</v>
      </c>
      <c r="H8" s="1">
        <v>0.02</v>
      </c>
      <c r="I8" s="1">
        <v>4.0000000000000001E-3</v>
      </c>
      <c r="J8" s="1">
        <v>2.9999999999999997E-4</v>
      </c>
      <c r="K8" s="1">
        <v>0</v>
      </c>
      <c r="L8" s="1"/>
      <c r="M8" s="1"/>
    </row>
    <row r="9" spans="3:16" x14ac:dyDescent="0.3">
      <c r="C9" s="8">
        <v>20</v>
      </c>
      <c r="D9" s="11">
        <v>0.32</v>
      </c>
      <c r="E9" s="1">
        <v>0.28999999999999998</v>
      </c>
      <c r="F9" s="1">
        <v>0.21</v>
      </c>
      <c r="G9" s="1">
        <v>0.13</v>
      </c>
      <c r="H9" s="1">
        <v>0.06</v>
      </c>
      <c r="I9" s="1">
        <v>0.02</v>
      </c>
      <c r="J9" s="1">
        <v>5.0000000000000001E-3</v>
      </c>
      <c r="K9" s="1">
        <v>4.0000000000000002E-4</v>
      </c>
      <c r="L9" s="1">
        <v>0</v>
      </c>
      <c r="M9" s="1"/>
    </row>
    <row r="10" spans="3:16" x14ac:dyDescent="0.3">
      <c r="C10" s="8">
        <v>10</v>
      </c>
      <c r="D10" s="11">
        <v>0.56999999999999995</v>
      </c>
      <c r="E10" s="1">
        <v>0.53</v>
      </c>
      <c r="F10" s="1">
        <v>0.41</v>
      </c>
      <c r="G10" s="1">
        <v>0.27</v>
      </c>
      <c r="H10" s="1">
        <v>0.16</v>
      </c>
      <c r="I10" s="1">
        <v>7.0000000000000007E-2</v>
      </c>
      <c r="J10" s="1">
        <v>0.03</v>
      </c>
      <c r="K10" s="1">
        <v>6.0000000000000001E-3</v>
      </c>
      <c r="L10" s="1">
        <v>4.0000000000000002E-4</v>
      </c>
      <c r="M10" s="1">
        <v>0</v>
      </c>
    </row>
    <row r="11" spans="3:16" x14ac:dyDescent="0.3">
      <c r="C11" s="8">
        <v>5</v>
      </c>
      <c r="D11" s="11">
        <v>0.75</v>
      </c>
      <c r="E11" s="1">
        <v>0.7</v>
      </c>
      <c r="F11" s="1">
        <v>0.55000000000000004</v>
      </c>
      <c r="G11" s="1">
        <v>0.38</v>
      </c>
      <c r="H11" s="1">
        <v>0.23</v>
      </c>
      <c r="I11" s="1">
        <v>0.12</v>
      </c>
      <c r="J11" s="1">
        <v>0.05</v>
      </c>
      <c r="K11" s="1">
        <v>0.01</v>
      </c>
      <c r="L11" s="1">
        <v>2E-3</v>
      </c>
      <c r="M11" s="1">
        <v>3.0000000000000001E-5</v>
      </c>
    </row>
    <row r="12" spans="3:16" x14ac:dyDescent="0.3">
      <c r="C12" s="9">
        <v>0</v>
      </c>
      <c r="D12" s="13">
        <v>0.98</v>
      </c>
      <c r="E12" s="7">
        <v>0.92</v>
      </c>
      <c r="F12" s="7">
        <v>0.74</v>
      </c>
      <c r="G12" s="7">
        <v>0.53</v>
      </c>
      <c r="H12" s="7">
        <v>0.34</v>
      </c>
      <c r="I12" s="7">
        <v>0.19</v>
      </c>
      <c r="J12" s="7">
        <v>0.09</v>
      </c>
      <c r="K12" s="7">
        <v>0.03</v>
      </c>
      <c r="L12" s="7">
        <v>7.0000000000000001E-3</v>
      </c>
      <c r="M12" s="1">
        <v>5.0000000000000001E-4</v>
      </c>
    </row>
    <row r="14" spans="3:16" x14ac:dyDescent="0.3">
      <c r="E14" s="28"/>
      <c r="F14" s="28"/>
      <c r="G14" s="28"/>
    </row>
    <row r="15" spans="3:16" x14ac:dyDescent="0.3">
      <c r="E15" s="28"/>
      <c r="F15" s="28"/>
      <c r="G15" s="29"/>
    </row>
    <row r="16" spans="3:16" x14ac:dyDescent="0.3">
      <c r="E16" s="28"/>
      <c r="F16" s="28"/>
      <c r="G16" s="29"/>
    </row>
    <row r="17" spans="5:7" x14ac:dyDescent="0.3">
      <c r="E17" s="28"/>
      <c r="F17" s="28"/>
      <c r="G17" s="30"/>
    </row>
    <row r="18" spans="5:7" x14ac:dyDescent="0.3">
      <c r="E18" s="28"/>
      <c r="F18" s="28"/>
      <c r="G18" s="30"/>
    </row>
    <row r="19" spans="5:7" x14ac:dyDescent="0.3">
      <c r="E19" s="28"/>
      <c r="F19" s="28"/>
      <c r="G19" s="30"/>
    </row>
    <row r="20" spans="5:7" x14ac:dyDescent="0.3">
      <c r="E20" s="28"/>
      <c r="F20" s="28"/>
      <c r="G20" s="30"/>
    </row>
    <row r="21" spans="5:7" x14ac:dyDescent="0.3">
      <c r="E21" s="28"/>
      <c r="F21" s="28"/>
      <c r="G21" s="30"/>
    </row>
    <row r="22" spans="5:7" x14ac:dyDescent="0.3">
      <c r="E22" s="28"/>
      <c r="F22" s="28"/>
      <c r="G22" s="30"/>
    </row>
    <row r="23" spans="5:7" x14ac:dyDescent="0.3">
      <c r="E23" s="28"/>
      <c r="F23" s="28"/>
      <c r="G23" s="31"/>
    </row>
    <row r="24" spans="5:7" x14ac:dyDescent="0.3">
      <c r="E24" s="29"/>
      <c r="F24" s="28"/>
      <c r="G24" s="30"/>
    </row>
    <row r="25" spans="5:7" x14ac:dyDescent="0.3">
      <c r="E25" s="29"/>
      <c r="F25" s="28"/>
      <c r="G25" s="30"/>
    </row>
    <row r="26" spans="5:7" x14ac:dyDescent="0.3">
      <c r="E26" s="30"/>
      <c r="F26" s="28"/>
      <c r="G26" s="28"/>
    </row>
    <row r="27" spans="5:7" x14ac:dyDescent="0.3">
      <c r="E27" s="30"/>
      <c r="F27" s="28"/>
      <c r="G27" s="28"/>
    </row>
    <row r="28" spans="5:7" x14ac:dyDescent="0.3">
      <c r="E28" s="30"/>
      <c r="F28" s="28"/>
      <c r="G28" s="28"/>
    </row>
    <row r="29" spans="5:7" x14ac:dyDescent="0.3">
      <c r="E29" s="30"/>
      <c r="F29" s="28"/>
      <c r="G29" s="28"/>
    </row>
    <row r="30" spans="5:7" x14ac:dyDescent="0.3">
      <c r="E30" s="30"/>
      <c r="F30" s="28"/>
      <c r="G30" s="28"/>
    </row>
    <row r="31" spans="5:7" x14ac:dyDescent="0.3">
      <c r="E31" s="30"/>
      <c r="F31" s="28"/>
      <c r="G31" s="28"/>
    </row>
    <row r="32" spans="5:7" x14ac:dyDescent="0.3">
      <c r="E32" s="31"/>
      <c r="F32" s="28"/>
      <c r="G32" s="32"/>
    </row>
    <row r="33" spans="5:7" x14ac:dyDescent="0.3">
      <c r="E33" s="29"/>
      <c r="F33" s="28"/>
      <c r="G33" s="30"/>
    </row>
    <row r="34" spans="5:7" x14ac:dyDescent="0.3">
      <c r="E34" s="29"/>
      <c r="F34" s="28"/>
      <c r="G34" s="33"/>
    </row>
    <row r="35" spans="5:7" x14ac:dyDescent="0.3">
      <c r="E35" s="30"/>
      <c r="F35" s="28"/>
      <c r="G35" s="28"/>
    </row>
    <row r="36" spans="5:7" x14ac:dyDescent="0.3">
      <c r="E36" s="30"/>
      <c r="F36" s="28"/>
      <c r="G36" s="28"/>
    </row>
    <row r="37" spans="5:7" x14ac:dyDescent="0.3">
      <c r="E37" s="30"/>
      <c r="F37" s="28"/>
      <c r="G37" s="28"/>
    </row>
    <row r="38" spans="5:7" x14ac:dyDescent="0.3">
      <c r="E38" s="30"/>
      <c r="F38" s="28"/>
      <c r="G38" s="28"/>
    </row>
    <row r="39" spans="5:7" x14ac:dyDescent="0.3">
      <c r="E39" s="30"/>
      <c r="F39" s="28"/>
      <c r="G39" s="28"/>
    </row>
    <row r="40" spans="5:7" x14ac:dyDescent="0.3">
      <c r="E40" s="30"/>
      <c r="F40" s="28"/>
      <c r="G40" s="28"/>
    </row>
    <row r="41" spans="5:7" x14ac:dyDescent="0.3">
      <c r="E41" s="31"/>
      <c r="F41" s="28"/>
      <c r="G41" s="32"/>
    </row>
    <row r="42" spans="5:7" x14ac:dyDescent="0.3">
      <c r="E42" s="29"/>
      <c r="F42" s="28"/>
      <c r="G42" s="30"/>
    </row>
    <row r="43" spans="5:7" x14ac:dyDescent="0.3">
      <c r="E43" s="29"/>
      <c r="F43" s="28"/>
      <c r="G43" s="30"/>
    </row>
    <row r="44" spans="5:7" x14ac:dyDescent="0.3">
      <c r="E44" s="30"/>
      <c r="F44" s="28"/>
      <c r="G44" s="28"/>
    </row>
    <row r="45" spans="5:7" x14ac:dyDescent="0.3">
      <c r="E45" s="30"/>
      <c r="F45" s="28"/>
      <c r="G45" s="28"/>
    </row>
    <row r="46" spans="5:7" x14ac:dyDescent="0.3">
      <c r="E46" s="30"/>
      <c r="F46" s="28"/>
      <c r="G46" s="28"/>
    </row>
    <row r="47" spans="5:7" x14ac:dyDescent="0.3">
      <c r="E47" s="30"/>
      <c r="F47" s="28"/>
      <c r="G47" s="28"/>
    </row>
    <row r="48" spans="5:7" x14ac:dyDescent="0.3">
      <c r="E48" s="30"/>
      <c r="F48" s="28"/>
      <c r="G48" s="28"/>
    </row>
    <row r="49" spans="5:7" x14ac:dyDescent="0.3">
      <c r="E49" s="30"/>
      <c r="F49" s="28"/>
      <c r="G49" s="28"/>
    </row>
    <row r="50" spans="5:7" x14ac:dyDescent="0.3">
      <c r="E50" s="31"/>
      <c r="F50" s="28"/>
      <c r="G50" s="32"/>
    </row>
    <row r="51" spans="5:7" x14ac:dyDescent="0.3">
      <c r="E51" s="29"/>
      <c r="F51" s="28"/>
      <c r="G51" s="30"/>
    </row>
    <row r="52" spans="5:7" x14ac:dyDescent="0.3">
      <c r="E52" s="30"/>
      <c r="F52" s="28"/>
      <c r="G52" s="28"/>
    </row>
    <row r="53" spans="5:7" x14ac:dyDescent="0.3">
      <c r="E53" s="30"/>
      <c r="F53" s="28"/>
      <c r="G53" s="28"/>
    </row>
    <row r="54" spans="5:7" x14ac:dyDescent="0.3">
      <c r="E54" s="30"/>
      <c r="F54" s="28"/>
      <c r="G54" s="28"/>
    </row>
    <row r="55" spans="5:7" x14ac:dyDescent="0.3">
      <c r="E55" s="30"/>
      <c r="F55" s="28"/>
      <c r="G55" s="28"/>
    </row>
    <row r="56" spans="5:7" x14ac:dyDescent="0.3">
      <c r="E56" s="30"/>
      <c r="F56" s="28"/>
      <c r="G56" s="28"/>
    </row>
    <row r="57" spans="5:7" x14ac:dyDescent="0.3">
      <c r="E57" s="30"/>
      <c r="F57" s="28"/>
      <c r="G57" s="28"/>
    </row>
    <row r="58" spans="5:7" x14ac:dyDescent="0.3">
      <c r="E58" s="31"/>
      <c r="F58" s="28"/>
      <c r="G58" s="32"/>
    </row>
    <row r="59" spans="5:7" x14ac:dyDescent="0.3">
      <c r="E59" s="30"/>
      <c r="F59" s="28"/>
      <c r="G59" s="28"/>
    </row>
    <row r="60" spans="5:7" x14ac:dyDescent="0.3">
      <c r="E60" s="30"/>
      <c r="F60" s="28"/>
      <c r="G60" s="28"/>
    </row>
    <row r="61" spans="5:7" x14ac:dyDescent="0.3">
      <c r="E61" s="30"/>
      <c r="F61" s="28"/>
      <c r="G61" s="28"/>
    </row>
    <row r="62" spans="5:7" x14ac:dyDescent="0.3">
      <c r="E62" s="30"/>
      <c r="F62" s="28"/>
      <c r="G62" s="28"/>
    </row>
    <row r="63" spans="5:7" x14ac:dyDescent="0.3">
      <c r="E63" s="30"/>
      <c r="F63" s="28"/>
      <c r="G63" s="28"/>
    </row>
    <row r="64" spans="5:7" x14ac:dyDescent="0.3">
      <c r="E64" s="30"/>
      <c r="F64" s="28"/>
      <c r="G64" s="28"/>
    </row>
    <row r="65" spans="5:7" x14ac:dyDescent="0.3">
      <c r="E65" s="31"/>
      <c r="F65" s="28"/>
      <c r="G65" s="32"/>
    </row>
    <row r="66" spans="5:7" x14ac:dyDescent="0.3">
      <c r="E66" s="30"/>
      <c r="F66" s="28"/>
      <c r="G66" s="28"/>
    </row>
    <row r="67" spans="5:7" x14ac:dyDescent="0.3">
      <c r="E67" s="30"/>
      <c r="F67" s="28"/>
      <c r="G67" s="28"/>
    </row>
    <row r="68" spans="5:7" x14ac:dyDescent="0.3">
      <c r="E68" s="30"/>
      <c r="F68" s="28"/>
      <c r="G68" s="28"/>
    </row>
    <row r="69" spans="5:7" x14ac:dyDescent="0.3">
      <c r="E69" s="30"/>
      <c r="F69" s="28"/>
      <c r="G69" s="28"/>
    </row>
    <row r="70" spans="5:7" x14ac:dyDescent="0.3">
      <c r="E70" s="30"/>
      <c r="F70" s="28"/>
      <c r="G70" s="28"/>
    </row>
    <row r="71" spans="5:7" x14ac:dyDescent="0.3">
      <c r="E71" s="31"/>
      <c r="F71" s="28"/>
      <c r="G71" s="32"/>
    </row>
    <row r="72" spans="5:7" x14ac:dyDescent="0.3">
      <c r="E72" s="30"/>
      <c r="F72" s="28"/>
      <c r="G72" s="28"/>
    </row>
    <row r="73" spans="5:7" x14ac:dyDescent="0.3">
      <c r="E73" s="30"/>
      <c r="F73" s="28"/>
      <c r="G73" s="28"/>
    </row>
    <row r="74" spans="5:7" x14ac:dyDescent="0.3">
      <c r="E74" s="30"/>
      <c r="F74" s="28"/>
      <c r="G74" s="28"/>
    </row>
    <row r="75" spans="5:7" x14ac:dyDescent="0.3">
      <c r="E75" s="30"/>
      <c r="F75" s="28"/>
      <c r="G75" s="28"/>
    </row>
    <row r="76" spans="5:7" x14ac:dyDescent="0.3">
      <c r="E76" s="31"/>
      <c r="F76" s="28"/>
      <c r="G76" s="32"/>
    </row>
    <row r="77" spans="5:7" x14ac:dyDescent="0.3">
      <c r="E77" s="30"/>
      <c r="F77" s="28"/>
      <c r="G77" s="28"/>
    </row>
    <row r="78" spans="5:7" x14ac:dyDescent="0.3">
      <c r="E78" s="30"/>
      <c r="F78" s="28"/>
      <c r="G78" s="28"/>
    </row>
    <row r="79" spans="5:7" x14ac:dyDescent="0.3">
      <c r="E79" s="30"/>
      <c r="F79" s="28"/>
      <c r="G79" s="28"/>
    </row>
    <row r="80" spans="5:7" x14ac:dyDescent="0.3">
      <c r="E80" s="31"/>
      <c r="F80" s="28"/>
      <c r="G80" s="32"/>
    </row>
    <row r="81" spans="5:7" x14ac:dyDescent="0.3">
      <c r="E81" s="30"/>
      <c r="F81" s="28"/>
      <c r="G81" s="28"/>
    </row>
    <row r="82" spans="5:7" x14ac:dyDescent="0.3">
      <c r="E82" s="30"/>
      <c r="F82" s="28"/>
      <c r="G82" s="28"/>
    </row>
    <row r="83" spans="5:7" x14ac:dyDescent="0.3">
      <c r="E83" s="31"/>
      <c r="F83" s="28"/>
      <c r="G83" s="28"/>
    </row>
  </sheetData>
  <mergeCells count="2">
    <mergeCell ref="E2:M2"/>
    <mergeCell ref="C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31602-90FE-4CE9-8153-20D3E31DA403}">
  <dimension ref="B1:E7"/>
  <sheetViews>
    <sheetView workbookViewId="0">
      <selection activeCell="C6" sqref="C6"/>
    </sheetView>
  </sheetViews>
  <sheetFormatPr baseColWidth="10" defaultRowHeight="14.4" x14ac:dyDescent="0.3"/>
  <cols>
    <col min="2" max="2" width="23.88671875" customWidth="1"/>
    <col min="3" max="3" width="21.33203125" customWidth="1"/>
    <col min="4" max="4" width="25.109375" customWidth="1"/>
    <col min="5" max="5" width="25" customWidth="1"/>
  </cols>
  <sheetData>
    <row r="1" spans="2:5" ht="30.75" customHeight="1" x14ac:dyDescent="0.3">
      <c r="B1" s="1"/>
      <c r="C1" s="39" t="s">
        <v>41</v>
      </c>
      <c r="D1" s="39"/>
      <c r="E1" s="39"/>
    </row>
    <row r="2" spans="2:5" ht="27" customHeight="1" x14ac:dyDescent="0.3">
      <c r="B2" s="20" t="s">
        <v>42</v>
      </c>
      <c r="C2" s="15" t="s">
        <v>18</v>
      </c>
      <c r="D2" s="16" t="s">
        <v>19</v>
      </c>
      <c r="E2" s="16" t="s">
        <v>20</v>
      </c>
    </row>
    <row r="3" spans="2:5" ht="63.75" customHeight="1" x14ac:dyDescent="0.3">
      <c r="B3" s="16" t="s">
        <v>21</v>
      </c>
      <c r="C3" s="17" t="s">
        <v>26</v>
      </c>
      <c r="D3" s="18" t="s">
        <v>27</v>
      </c>
      <c r="E3" s="18" t="s">
        <v>28</v>
      </c>
    </row>
    <row r="4" spans="2:5" ht="57.6" x14ac:dyDescent="0.3">
      <c r="B4" s="16" t="s">
        <v>22</v>
      </c>
      <c r="C4" s="18" t="s">
        <v>29</v>
      </c>
      <c r="D4" s="18" t="s">
        <v>30</v>
      </c>
      <c r="E4" s="18" t="s">
        <v>31</v>
      </c>
    </row>
    <row r="5" spans="2:5" ht="43.2" x14ac:dyDescent="0.3">
      <c r="B5" s="15" t="s">
        <v>23</v>
      </c>
      <c r="C5" s="18" t="s">
        <v>32</v>
      </c>
      <c r="D5" s="19" t="s">
        <v>33</v>
      </c>
      <c r="E5" s="18" t="s">
        <v>34</v>
      </c>
    </row>
    <row r="6" spans="2:5" ht="45" customHeight="1" x14ac:dyDescent="0.3">
      <c r="B6" s="15" t="s">
        <v>24</v>
      </c>
      <c r="C6" s="18" t="s">
        <v>35</v>
      </c>
      <c r="D6" s="18" t="s">
        <v>36</v>
      </c>
      <c r="E6" s="18" t="s">
        <v>37</v>
      </c>
    </row>
    <row r="7" spans="2:5" ht="43.2" x14ac:dyDescent="0.3">
      <c r="B7" s="15" t="s">
        <v>25</v>
      </c>
      <c r="C7" s="18" t="s">
        <v>38</v>
      </c>
      <c r="D7" s="18" t="s">
        <v>39</v>
      </c>
      <c r="E7" s="18" t="s">
        <v>40</v>
      </c>
    </row>
  </sheetData>
  <mergeCells count="1">
    <mergeCell ref="C1:E1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56934-BC46-4DC4-BC9F-FF63A5AA6671}">
  <dimension ref="B3:K24"/>
  <sheetViews>
    <sheetView topLeftCell="A12" zoomScaleNormal="100" workbookViewId="0">
      <selection activeCell="F39" sqref="F39"/>
    </sheetView>
  </sheetViews>
  <sheetFormatPr baseColWidth="10" defaultRowHeight="14.4" x14ac:dyDescent="0.3"/>
  <cols>
    <col min="4" max="4" width="19.33203125" customWidth="1"/>
    <col min="5" max="5" width="19.6640625" customWidth="1"/>
    <col min="6" max="7" width="15.33203125" customWidth="1"/>
    <col min="8" max="8" width="33.88671875" customWidth="1"/>
    <col min="10" max="10" width="16.33203125" bestFit="1" customWidth="1"/>
  </cols>
  <sheetData>
    <row r="3" spans="2:7" ht="27" customHeight="1" x14ac:dyDescent="0.3">
      <c r="B3" s="2" t="s">
        <v>0</v>
      </c>
      <c r="C3" s="2" t="s">
        <v>1</v>
      </c>
      <c r="D3" s="3" t="s">
        <v>2</v>
      </c>
      <c r="E3" s="3" t="s">
        <v>3</v>
      </c>
      <c r="F3" s="3" t="s">
        <v>5</v>
      </c>
      <c r="G3" s="23" t="s">
        <v>43</v>
      </c>
    </row>
    <row r="4" spans="2:7" x14ac:dyDescent="0.3">
      <c r="B4" s="1">
        <v>10</v>
      </c>
      <c r="C4" s="1">
        <v>0</v>
      </c>
      <c r="D4" s="1">
        <v>0</v>
      </c>
      <c r="E4" s="21">
        <v>1</v>
      </c>
      <c r="F4" s="21">
        <f>(1-E4)^5</f>
        <v>0</v>
      </c>
      <c r="G4" s="21">
        <f>1-F4</f>
        <v>1</v>
      </c>
    </row>
    <row r="5" spans="2:7" x14ac:dyDescent="0.3">
      <c r="B5" s="1">
        <v>10</v>
      </c>
      <c r="C5" s="1">
        <v>0</v>
      </c>
      <c r="D5" s="1">
        <v>5</v>
      </c>
      <c r="E5" s="21">
        <v>0.95</v>
      </c>
      <c r="F5" s="21">
        <f t="shared" ref="F5:F24" si="0">(1-E5)^5</f>
        <v>3.125000000000014E-7</v>
      </c>
      <c r="G5" s="21">
        <f t="shared" ref="G5:G24" si="1">1-F5</f>
        <v>0.99999968750000001</v>
      </c>
    </row>
    <row r="6" spans="2:7" x14ac:dyDescent="0.3">
      <c r="B6" s="1">
        <v>10</v>
      </c>
      <c r="C6" s="1">
        <v>0</v>
      </c>
      <c r="D6" s="1">
        <v>10</v>
      </c>
      <c r="E6" s="21">
        <v>0.9</v>
      </c>
      <c r="F6" s="21">
        <f t="shared" si="0"/>
        <v>9.9999999999999873E-6</v>
      </c>
      <c r="G6" s="21">
        <f t="shared" si="1"/>
        <v>0.99999000000000005</v>
      </c>
    </row>
    <row r="7" spans="2:7" x14ac:dyDescent="0.3">
      <c r="B7" s="1">
        <v>10</v>
      </c>
      <c r="C7" s="1">
        <v>0</v>
      </c>
      <c r="D7" s="1">
        <v>15</v>
      </c>
      <c r="E7" s="21">
        <v>0.85</v>
      </c>
      <c r="F7" s="21">
        <f t="shared" si="0"/>
        <v>7.593750000000005E-5</v>
      </c>
      <c r="G7" s="21">
        <f t="shared" si="1"/>
        <v>0.99992406249999999</v>
      </c>
    </row>
    <row r="8" spans="2:7" x14ac:dyDescent="0.3">
      <c r="B8" s="1">
        <v>10</v>
      </c>
      <c r="C8" s="1">
        <v>0</v>
      </c>
      <c r="D8" s="1">
        <v>20</v>
      </c>
      <c r="E8" s="21">
        <v>0.8</v>
      </c>
      <c r="F8" s="21">
        <f t="shared" si="0"/>
        <v>3.1999999999999959E-4</v>
      </c>
      <c r="G8" s="21">
        <f t="shared" si="1"/>
        <v>0.99968000000000001</v>
      </c>
    </row>
    <row r="9" spans="2:7" x14ac:dyDescent="0.3">
      <c r="B9" s="1">
        <v>10</v>
      </c>
      <c r="C9" s="1">
        <v>0</v>
      </c>
      <c r="D9" s="1">
        <v>25</v>
      </c>
      <c r="E9" s="21">
        <v>0.75</v>
      </c>
      <c r="F9" s="21">
        <f t="shared" si="0"/>
        <v>9.765625E-4</v>
      </c>
      <c r="G9" s="21">
        <f t="shared" si="1"/>
        <v>0.9990234375</v>
      </c>
    </row>
    <row r="10" spans="2:7" x14ac:dyDescent="0.3">
      <c r="B10" s="1">
        <v>10</v>
      </c>
      <c r="C10" s="1">
        <v>0</v>
      </c>
      <c r="D10" s="1">
        <v>30</v>
      </c>
      <c r="E10" s="21">
        <v>0.7</v>
      </c>
      <c r="F10" s="21">
        <f t="shared" si="0"/>
        <v>2.4300000000000016E-3</v>
      </c>
      <c r="G10" s="21">
        <f t="shared" si="1"/>
        <v>0.99756999999999996</v>
      </c>
    </row>
    <row r="11" spans="2:7" x14ac:dyDescent="0.3">
      <c r="B11" s="1">
        <v>10</v>
      </c>
      <c r="C11" s="1">
        <v>0</v>
      </c>
      <c r="D11" s="1">
        <v>35</v>
      </c>
      <c r="E11" s="21">
        <v>0.65</v>
      </c>
      <c r="F11" s="21">
        <f t="shared" si="0"/>
        <v>5.2521874999999982E-3</v>
      </c>
      <c r="G11" s="21">
        <f t="shared" si="1"/>
        <v>0.99474781249999999</v>
      </c>
    </row>
    <row r="12" spans="2:7" x14ac:dyDescent="0.3">
      <c r="B12" s="1">
        <v>10</v>
      </c>
      <c r="C12" s="1">
        <v>0</v>
      </c>
      <c r="D12" s="1">
        <v>40</v>
      </c>
      <c r="E12" s="21">
        <v>0.6</v>
      </c>
      <c r="F12" s="21">
        <f t="shared" si="0"/>
        <v>1.0240000000000006E-2</v>
      </c>
      <c r="G12" s="21">
        <f t="shared" si="1"/>
        <v>0.98975999999999997</v>
      </c>
    </row>
    <row r="13" spans="2:7" x14ac:dyDescent="0.3">
      <c r="B13" s="1">
        <v>10</v>
      </c>
      <c r="C13" s="1">
        <v>0</v>
      </c>
      <c r="D13" s="1">
        <v>45</v>
      </c>
      <c r="E13" s="21">
        <v>0.55000000000000004</v>
      </c>
      <c r="F13" s="21">
        <f t="shared" si="0"/>
        <v>1.8452812499999988E-2</v>
      </c>
      <c r="G13" s="21">
        <f t="shared" si="1"/>
        <v>0.98154718750000003</v>
      </c>
    </row>
    <row r="14" spans="2:7" x14ac:dyDescent="0.3">
      <c r="B14" s="1">
        <v>10</v>
      </c>
      <c r="C14" s="1">
        <v>0</v>
      </c>
      <c r="D14" s="1">
        <v>50</v>
      </c>
      <c r="E14" s="21">
        <v>0.5</v>
      </c>
      <c r="F14" s="21">
        <f t="shared" si="0"/>
        <v>3.125E-2</v>
      </c>
      <c r="G14" s="21">
        <f t="shared" si="1"/>
        <v>0.96875</v>
      </c>
    </row>
    <row r="15" spans="2:7" x14ac:dyDescent="0.3">
      <c r="B15" s="1">
        <v>10</v>
      </c>
      <c r="C15" s="1">
        <v>0</v>
      </c>
      <c r="D15" s="1">
        <v>55</v>
      </c>
      <c r="E15" s="21">
        <v>0.45</v>
      </c>
      <c r="F15" s="21">
        <f t="shared" si="0"/>
        <v>5.0328437500000017E-2</v>
      </c>
      <c r="G15" s="21">
        <f t="shared" si="1"/>
        <v>0.94967156249999995</v>
      </c>
    </row>
    <row r="16" spans="2:7" x14ac:dyDescent="0.3">
      <c r="B16" s="1">
        <v>10</v>
      </c>
      <c r="C16" s="1">
        <v>0</v>
      </c>
      <c r="D16" s="1">
        <v>60</v>
      </c>
      <c r="E16" s="21">
        <v>0.4</v>
      </c>
      <c r="F16" s="21">
        <f t="shared" si="0"/>
        <v>7.7759999999999996E-2</v>
      </c>
      <c r="G16" s="21">
        <f t="shared" si="1"/>
        <v>0.92223999999999995</v>
      </c>
    </row>
    <row r="17" spans="2:11" x14ac:dyDescent="0.3">
      <c r="B17" s="1">
        <v>10</v>
      </c>
      <c r="C17" s="1">
        <v>0</v>
      </c>
      <c r="D17" s="1">
        <v>65</v>
      </c>
      <c r="E17" s="21">
        <v>0.35</v>
      </c>
      <c r="F17" s="21">
        <f t="shared" si="0"/>
        <v>0.11602906250000003</v>
      </c>
      <c r="G17" s="21">
        <f t="shared" si="1"/>
        <v>0.8839709375</v>
      </c>
    </row>
    <row r="18" spans="2:11" x14ac:dyDescent="0.3">
      <c r="B18" s="1">
        <v>10</v>
      </c>
      <c r="C18" s="1">
        <v>0</v>
      </c>
      <c r="D18" s="1">
        <v>70</v>
      </c>
      <c r="E18" s="21">
        <v>0.3</v>
      </c>
      <c r="F18" s="21">
        <f t="shared" si="0"/>
        <v>0.16806999999999994</v>
      </c>
      <c r="G18" s="21">
        <f t="shared" si="1"/>
        <v>0.83193000000000006</v>
      </c>
    </row>
    <row r="19" spans="2:11" x14ac:dyDescent="0.3">
      <c r="B19" s="1">
        <v>10</v>
      </c>
      <c r="C19" s="1">
        <v>0</v>
      </c>
      <c r="D19" s="1">
        <v>75</v>
      </c>
      <c r="E19" s="21">
        <v>0.25</v>
      </c>
      <c r="F19" s="21">
        <f t="shared" si="0"/>
        <v>0.2373046875</v>
      </c>
      <c r="G19" s="21">
        <f t="shared" si="1"/>
        <v>0.7626953125</v>
      </c>
    </row>
    <row r="20" spans="2:11" x14ac:dyDescent="0.3">
      <c r="B20" s="1">
        <v>10</v>
      </c>
      <c r="C20" s="1">
        <v>0</v>
      </c>
      <c r="D20" s="1">
        <v>80</v>
      </c>
      <c r="E20" s="21">
        <v>0.2</v>
      </c>
      <c r="F20" s="21">
        <f t="shared" si="0"/>
        <v>0.32768000000000019</v>
      </c>
      <c r="G20" s="21">
        <f t="shared" si="1"/>
        <v>0.67231999999999981</v>
      </c>
    </row>
    <row r="21" spans="2:11" x14ac:dyDescent="0.3">
      <c r="B21" s="1">
        <v>10</v>
      </c>
      <c r="C21" s="1">
        <v>0</v>
      </c>
      <c r="D21" s="1">
        <v>85</v>
      </c>
      <c r="E21" s="21">
        <v>0.15</v>
      </c>
      <c r="F21" s="21">
        <f t="shared" si="0"/>
        <v>0.44370531249999989</v>
      </c>
      <c r="G21" s="21">
        <f t="shared" si="1"/>
        <v>0.55629468750000011</v>
      </c>
    </row>
    <row r="22" spans="2:11" x14ac:dyDescent="0.3">
      <c r="B22" s="1">
        <v>10</v>
      </c>
      <c r="C22" s="1">
        <v>0</v>
      </c>
      <c r="D22" s="1">
        <v>90</v>
      </c>
      <c r="E22" s="21">
        <v>0.1</v>
      </c>
      <c r="F22" s="21">
        <f t="shared" si="0"/>
        <v>0.59049000000000018</v>
      </c>
      <c r="G22" s="21">
        <f t="shared" si="1"/>
        <v>0.40950999999999982</v>
      </c>
      <c r="H22" s="38" t="s">
        <v>10</v>
      </c>
      <c r="I22" s="38"/>
      <c r="J22" s="38"/>
      <c r="K22" s="38"/>
    </row>
    <row r="23" spans="2:11" x14ac:dyDescent="0.3">
      <c r="B23" s="1">
        <v>10</v>
      </c>
      <c r="C23" s="1">
        <v>0</v>
      </c>
      <c r="D23" s="1">
        <v>95</v>
      </c>
      <c r="E23" s="21">
        <v>0.05</v>
      </c>
      <c r="F23" s="21">
        <f t="shared" si="0"/>
        <v>0.77378093749999999</v>
      </c>
      <c r="G23" s="21">
        <f t="shared" si="1"/>
        <v>0.22621906250000001</v>
      </c>
      <c r="H23" s="26" t="s">
        <v>8</v>
      </c>
      <c r="I23" s="24">
        <f>0.0000003125</f>
        <v>3.1250000000000003E-7</v>
      </c>
      <c r="J23" s="25">
        <f>0.00003125 %</f>
        <v>3.1250000000000003E-7</v>
      </c>
      <c r="K23" s="27" t="s">
        <v>44</v>
      </c>
    </row>
    <row r="24" spans="2:11" x14ac:dyDescent="0.3">
      <c r="B24" s="1">
        <v>10</v>
      </c>
      <c r="C24" s="1">
        <v>0</v>
      </c>
      <c r="D24" s="1">
        <v>100</v>
      </c>
      <c r="E24" s="21">
        <v>0</v>
      </c>
      <c r="F24" s="21">
        <f t="shared" si="0"/>
        <v>1</v>
      </c>
      <c r="G24" s="21">
        <f t="shared" si="1"/>
        <v>0</v>
      </c>
      <c r="H24" s="26" t="s">
        <v>9</v>
      </c>
      <c r="I24" s="1">
        <v>0.37</v>
      </c>
      <c r="J24" s="22">
        <f>37%</f>
        <v>0.37</v>
      </c>
      <c r="K24" s="27" t="s">
        <v>45</v>
      </c>
    </row>
  </sheetData>
  <mergeCells count="1">
    <mergeCell ref="H22:K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Estadística plan de 3 clases</vt:lpstr>
      <vt:lpstr>Superficie característica de op</vt:lpstr>
      <vt:lpstr>Criteo de plan muestreo </vt:lpstr>
      <vt:lpstr>Estadística para dos clases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Gestion Ambiental</dc:creator>
  <cp:lastModifiedBy>usuario</cp:lastModifiedBy>
  <dcterms:created xsi:type="dcterms:W3CDTF">2021-02-23T17:59:39Z</dcterms:created>
  <dcterms:modified xsi:type="dcterms:W3CDTF">2021-08-08T19:56:52Z</dcterms:modified>
</cp:coreProperties>
</file>