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3d0b9b5d576d6/Documentos/Trabajo de grados/"/>
    </mc:Choice>
  </mc:AlternateContent>
  <xr:revisionPtr revIDLastSave="1861" documentId="8_{ECDE4C90-A154-48FA-BF39-C6D7144E40DB}" xr6:coauthVersionLast="47" xr6:coauthVersionMax="47" xr10:uidLastSave="{D26DD0D3-A7D3-4D04-B3A5-859A8C554A9D}"/>
  <bookViews>
    <workbookView xWindow="-120" yWindow="-120" windowWidth="20730" windowHeight="11160" xr2:uid="{F7682112-014B-4FE5-A39E-8EC6CC4EFCC0}"/>
  </bookViews>
  <sheets>
    <sheet name="Matriz GTC-45" sheetId="7" r:id="rId1"/>
    <sheet name="Instrucciones" sheetId="4" r:id="rId2"/>
    <sheet name="Control de cambios" sheetId="8" r:id="rId3"/>
    <sheet name="Datos" sheetId="3" r:id="rId4"/>
  </sheets>
  <definedNames>
    <definedName name="_xlnm._FilterDatabase" localSheetId="0" hidden="1">'Matriz GTC-45'!$B$7:$AB$26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7" l="1"/>
  <c r="P15" i="7" s="1"/>
  <c r="O16" i="7"/>
  <c r="P16" i="7" s="1"/>
  <c r="O17" i="7"/>
  <c r="P17" i="7" s="1"/>
  <c r="O12" i="7"/>
  <c r="P12" i="7" s="1"/>
  <c r="O13" i="7"/>
  <c r="P13" i="7" s="1"/>
  <c r="O14" i="7"/>
  <c r="P14" i="7" s="1"/>
  <c r="O23" i="7"/>
  <c r="P23" i="7" s="1"/>
  <c r="O24" i="7"/>
  <c r="P24" i="7" s="1"/>
  <c r="R15" i="7" l="1"/>
  <c r="S15" i="7" s="1"/>
  <c r="T15" i="7" s="1"/>
  <c r="R23" i="7"/>
  <c r="S23" i="7" s="1"/>
  <c r="T23" i="7" s="1"/>
  <c r="R24" i="7"/>
  <c r="S24" i="7" s="1"/>
  <c r="T24" i="7" s="1"/>
  <c r="R14" i="7"/>
  <c r="S14" i="7" s="1"/>
  <c r="T14" i="7" s="1"/>
  <c r="R17" i="7"/>
  <c r="S17" i="7" s="1"/>
  <c r="T17" i="7" s="1"/>
  <c r="R16" i="7"/>
  <c r="S16" i="7" s="1"/>
  <c r="T16" i="7" s="1"/>
  <c r="R13" i="7"/>
  <c r="S13" i="7" s="1"/>
  <c r="T13" i="7" s="1"/>
  <c r="R12" i="7"/>
  <c r="S12" i="7" s="1"/>
  <c r="T12" i="7" s="1"/>
  <c r="O9" i="7"/>
  <c r="O10" i="7"/>
  <c r="R10" i="7" s="1"/>
  <c r="S10" i="7" s="1"/>
  <c r="T10" i="7" s="1"/>
  <c r="O11" i="7"/>
  <c r="R11" i="7" s="1"/>
  <c r="S11" i="7" s="1"/>
  <c r="T11" i="7" s="1"/>
  <c r="O18" i="7"/>
  <c r="R18" i="7" s="1"/>
  <c r="S18" i="7" s="1"/>
  <c r="T18" i="7" s="1"/>
  <c r="O19" i="7"/>
  <c r="R19" i="7" s="1"/>
  <c r="S19" i="7" s="1"/>
  <c r="T19" i="7" s="1"/>
  <c r="O20" i="7"/>
  <c r="R20" i="7" s="1"/>
  <c r="S20" i="7" s="1"/>
  <c r="T20" i="7" s="1"/>
  <c r="O21" i="7"/>
  <c r="R21" i="7" s="1"/>
  <c r="S21" i="7" s="1"/>
  <c r="T21" i="7" s="1"/>
  <c r="O22" i="7"/>
  <c r="R22" i="7" s="1"/>
  <c r="S22" i="7" s="1"/>
  <c r="T22" i="7" s="1"/>
  <c r="O8" i="7"/>
  <c r="P8" i="7" l="1"/>
  <c r="R8" i="7"/>
  <c r="P22" i="7"/>
  <c r="P21" i="7"/>
  <c r="P20" i="7"/>
  <c r="P19" i="7"/>
  <c r="P18" i="7"/>
  <c r="P11" i="7"/>
  <c r="P10" i="7"/>
  <c r="P9" i="7"/>
  <c r="R9" i="7"/>
  <c r="S9" i="7" s="1"/>
  <c r="T9" i="7" s="1"/>
  <c r="S8" i="7"/>
  <c r="T8" i="7" l="1"/>
</calcChain>
</file>

<file path=xl/sharedStrings.xml><?xml version="1.0" encoding="utf-8"?>
<sst xmlns="http://schemas.openxmlformats.org/spreadsheetml/2006/main" count="401" uniqueCount="228">
  <si>
    <t>Proceso</t>
  </si>
  <si>
    <t>Nombre del Riesgo</t>
  </si>
  <si>
    <t>Ruido</t>
  </si>
  <si>
    <t>Iluminación</t>
  </si>
  <si>
    <t>Vibración</t>
  </si>
  <si>
    <t>Temperaturas extremas</t>
  </si>
  <si>
    <t>Presión atmosferica</t>
  </si>
  <si>
    <t>Radiaciones ionizantes</t>
  </si>
  <si>
    <t>Radiaciones no ionizantes</t>
  </si>
  <si>
    <t>Valoración del riesgo</t>
  </si>
  <si>
    <t>Factor de ocurrencia</t>
  </si>
  <si>
    <t>Interno</t>
  </si>
  <si>
    <t>Externo</t>
  </si>
  <si>
    <t>Peligro</t>
  </si>
  <si>
    <t>Severidad</t>
  </si>
  <si>
    <t>Probabilidad</t>
  </si>
  <si>
    <t>Versión: 01</t>
  </si>
  <si>
    <t>Medio</t>
  </si>
  <si>
    <t>Nivel de probabilidad</t>
  </si>
  <si>
    <t>La materialización del riesgo es posible que suceda varias veces en la vida laboral</t>
  </si>
  <si>
    <t>Lesiones o enfermedades que no requieren incapacidad</t>
  </si>
  <si>
    <t>Nivel de consecuencia</t>
  </si>
  <si>
    <t>Zona / Lugar</t>
  </si>
  <si>
    <t>Actividades</t>
  </si>
  <si>
    <t>Tareas</t>
  </si>
  <si>
    <t>Rutinario (sí ó no)</t>
  </si>
  <si>
    <t>Descripción</t>
  </si>
  <si>
    <t>Clasificación</t>
  </si>
  <si>
    <t>Efectos posibles</t>
  </si>
  <si>
    <t>Controles existentes</t>
  </si>
  <si>
    <t>Fuente</t>
  </si>
  <si>
    <t>Individuo</t>
  </si>
  <si>
    <t>Evaluación del Riesgo</t>
  </si>
  <si>
    <t>Nivel de deficiencia</t>
  </si>
  <si>
    <t>Nivel de exposición</t>
  </si>
  <si>
    <t>Nivel de probabilidad (ND x NE)</t>
  </si>
  <si>
    <t>Nivel de Riesgo (NR) e intervención</t>
  </si>
  <si>
    <t>Interpretación del Nivel de Probabilidad</t>
  </si>
  <si>
    <t>Interpretación del NR</t>
  </si>
  <si>
    <t>Aceptabilidad del Riesgo</t>
  </si>
  <si>
    <t>Criterios para establecer controles</t>
  </si>
  <si>
    <t>Nro Expuestos</t>
  </si>
  <si>
    <t>Peor Consecuencia</t>
  </si>
  <si>
    <t>Existencia Requisito Legal Específico Asociado (Sí ó No)</t>
  </si>
  <si>
    <t>Medidas Intervención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</si>
  <si>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</si>
  <si>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</si>
  <si>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</si>
  <si>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</si>
  <si>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</si>
  <si>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Interpretación NR</t>
  </si>
  <si>
    <t>I</t>
  </si>
  <si>
    <t>II</t>
  </si>
  <si>
    <t>III</t>
  </si>
  <si>
    <t>IV</t>
  </si>
  <si>
    <t>Sí</t>
  </si>
  <si>
    <t>No</t>
  </si>
  <si>
    <t>Administrativos</t>
  </si>
  <si>
    <t>Oficina</t>
  </si>
  <si>
    <t>Reuniones virtuales</t>
  </si>
  <si>
    <t>Administración de operaciones</t>
  </si>
  <si>
    <t>Escoliosis lumbar, lesiones por traumas acumulativos</t>
  </si>
  <si>
    <t>Ninguno</t>
  </si>
  <si>
    <t>Sillas ergonómicas ajustables</t>
  </si>
  <si>
    <t>Pausas activas</t>
  </si>
  <si>
    <t>Biológicos</t>
  </si>
  <si>
    <t>Biomecánicos</t>
  </si>
  <si>
    <t>Condiciones de seguridad</t>
  </si>
  <si>
    <t>Físico</t>
  </si>
  <si>
    <t>Psico-social</t>
  </si>
  <si>
    <t>Químicos</t>
  </si>
  <si>
    <t>Gradual</t>
  </si>
  <si>
    <t>ARL SURA</t>
  </si>
  <si>
    <t>Matriz de Peligros y Riesgos Resafe Marketing S.A.S</t>
  </si>
  <si>
    <t xml:space="preserve"> MATRIZ NTC GTC-45</t>
  </si>
  <si>
    <t>Locativos</t>
  </si>
  <si>
    <t>Públicos</t>
  </si>
  <si>
    <t>Tránsito</t>
  </si>
  <si>
    <t>Mecánicos</t>
  </si>
  <si>
    <t>NIVEL DE DEFICIENCIA (ND)</t>
  </si>
  <si>
    <t>NIVEL DE DEFICIENCIA</t>
  </si>
  <si>
    <t>VALOR DE ND</t>
  </si>
  <si>
    <t>SIGNIFICADO</t>
  </si>
  <si>
    <t>Muy Alto (MA)</t>
  </si>
  <si>
    <t>Se ha (n) detectado peligro (s) que determina (n) como posible la generación de incidentes o consecuencias muy significativas, o la eficacia del conjunto de medidas preventivas existentes respecto al riesgo es nula o no existe, o ambos.</t>
  </si>
  <si>
    <t>Alto (A)</t>
  </si>
  <si>
    <t>Se ha (n) detectado algún (os) peligro (s) que pueden dar lugar a significativa (s), o la eficacia del conjunto de medidas preventivas existentes es baja, o ambos.</t>
  </si>
  <si>
    <t>Medio (M)</t>
  </si>
  <si>
    <t>Se han detectado peligros que pueden dar lugar a consecuencias pcoo significativas o de menor importancia, o la eficacia del conjunto de medidas preventivas existentes es moderada, o ambos.</t>
  </si>
  <si>
    <t>Bajo (B)</t>
  </si>
  <si>
    <t>No se asigna valor</t>
  </si>
  <si>
    <t xml:space="preserve">No se ha detectado consecuencia alguna, o la eficacia del conjunto de medidas preventivas existentes es alta, o ambos. El riesgo está controlado. Estos peligros se clasifican directamente en el nivel de riesgo y de intervención cuatro (IV)  </t>
  </si>
  <si>
    <t>NIVEL DE EXPOSICIÓN (NE)</t>
  </si>
  <si>
    <t>VALOR DE NE</t>
  </si>
  <si>
    <t>Continua (EC)</t>
  </si>
  <si>
    <t>La situación de exposición se presenta sin interrupción o varias veces con tiempo prolongado durante la jornada laboral.</t>
  </si>
  <si>
    <t>Frecuente (EF)</t>
  </si>
  <si>
    <t>La situación de exposición se presenta varias veces durante la jornada laboral por tiempos cortos</t>
  </si>
  <si>
    <t>Ocasional (EO)</t>
  </si>
  <si>
    <t>La situación de exposición se presenta alguna vez durante la jornada laboral y por un período de tiempo corto.</t>
  </si>
  <si>
    <t>Esporádica (EE)</t>
  </si>
  <si>
    <t>La situación de exposición se presenta de manera eventual.</t>
  </si>
  <si>
    <t>NIVEL DE CONSECUENCIAS (NC)</t>
  </si>
  <si>
    <t>NIVEL DE CONSECUENCIAS</t>
  </si>
  <si>
    <t>VALOR DE NC</t>
  </si>
  <si>
    <t>Mortal o Catastrófico (M)</t>
  </si>
  <si>
    <t>Muertes (s)</t>
  </si>
  <si>
    <t>Muy grave (MG)</t>
  </si>
  <si>
    <t>Lesiones o enfermedades graves irreparables (Incapacidad permanente parcial o invalidez)</t>
  </si>
  <si>
    <t>Tumba (G)</t>
  </si>
  <si>
    <t>Lesiones o enfermedades con incapacidad laboral temporal (ILT)</t>
  </si>
  <si>
    <t>Nivel)</t>
  </si>
  <si>
    <t>SIGNIFICADO DE LOS NIVELES DE PROBABILIDAD</t>
  </si>
  <si>
    <t>NIVEL DE PROBABILIDAD</t>
  </si>
  <si>
    <t>VALOR DE NP</t>
  </si>
  <si>
    <t>Entre 40 y 24</t>
  </si>
  <si>
    <t>Situación deficiente con exposición continua, o muy deficiente con exposición frecuente.</t>
  </si>
  <si>
    <t>Normalmente la materialización del riesgo ocurre con frecuencia.</t>
  </si>
  <si>
    <t>Entre 20 y 10</t>
  </si>
  <si>
    <t>Situación deficiente con exposición frecuente u ocasional, o bien situación muy deficiente con exposición ocasional o esporádica.</t>
  </si>
  <si>
    <t>Entre 8 y 6</t>
  </si>
  <si>
    <t>Situación deficiente con exposición esporádica, o bien situación mejorable con exposición continuada o frecuente.</t>
  </si>
  <si>
    <t>Es posible que suceda el daño alguna vez.</t>
  </si>
  <si>
    <t>Entre 4 y 2</t>
  </si>
  <si>
    <t>Situación mejorable con exposición ocasional o esporádica, o situación sin anomalía destacable con cualquier nivel de exposición.</t>
  </si>
  <si>
    <t>No es esperable que se materialice el riesgo, aunque puede ser concebible.</t>
  </si>
  <si>
    <t>Lesión musculoesquelética</t>
  </si>
  <si>
    <t>NO</t>
  </si>
  <si>
    <t>Mantener una postura erguida</t>
  </si>
  <si>
    <t>Postura mantenida o prolongada por estar mucho tiempo sentado</t>
  </si>
  <si>
    <t>Fatíga visual por acercamientos a la pantalla del computador, poca iluminación</t>
  </si>
  <si>
    <t>Transtornos visuales, borrosidad, disminución de la capacidad visual, fatíga mental, cefaleas, anciedad, pesades de los ojos, picores, necesidad de frotarse los ojos, somnolencia.</t>
  </si>
  <si>
    <t>Adecuar iluminación, ajustar brillo de pantalla, equipo de computo a una altura y distancia adecuada</t>
  </si>
  <si>
    <t>Estrés, migraña, tención de cuello y hombros</t>
  </si>
  <si>
    <t>Mantener una distancia adecuada del computador, postura erguida, luces encendidas</t>
  </si>
  <si>
    <t>Marketing, diseño y programación</t>
  </si>
  <si>
    <t>Digitación</t>
  </si>
  <si>
    <t>Fatíga de  manos, muñeca y antebrazo</t>
  </si>
  <si>
    <t>Dolores intensosde manos o muñecas, torpeza de la mano, entumecimiento u hormigueo, debilidad</t>
  </si>
  <si>
    <t>Uso de pad mouse con descansa muñeca, escritorio a altura ergonómica</t>
  </si>
  <si>
    <t>Pausas activas, estiramientos de manos y brazos</t>
  </si>
  <si>
    <t>Sindrome de túnel carpiano, Tenosinovitis de De Quervain</t>
  </si>
  <si>
    <t>Actividades de uso de escritorios</t>
  </si>
  <si>
    <t>Tareas rutinales</t>
  </si>
  <si>
    <t>Contacto con electricidad por cableado suelto, descargas en sistemas electricos y/o instalaciones locativas</t>
  </si>
  <si>
    <t>Quemaduras, lesiones múltiples, daños materiales</t>
  </si>
  <si>
    <t>Recubrimiento de cableado</t>
  </si>
  <si>
    <t>Electrocución, conato de incendio</t>
  </si>
  <si>
    <t>Cambio de cableado y recubrimiento</t>
  </si>
  <si>
    <t>Mantener posturas adecuadas, realizar ejercicios de estiramiento</t>
  </si>
  <si>
    <t>Fuera de oficina</t>
  </si>
  <si>
    <t>Comisión y visitas de trabajo</t>
  </si>
  <si>
    <t>Consultoría, asesoría y ventas</t>
  </si>
  <si>
    <t>Violación de normas de tránsito, daño de vehículo, colisiones y volcamientos durante el transporte</t>
  </si>
  <si>
    <t>Golpes, lesiones traumáticas, alteraciones nerviosas, psicológicas, fracturas, muerte</t>
  </si>
  <si>
    <t>Conocimiento de las normas de tránsito y transporte</t>
  </si>
  <si>
    <t>Mantenimiento preventivo de vehículos</t>
  </si>
  <si>
    <t>Lesiones permanentes o la muerte en casos extremos</t>
  </si>
  <si>
    <t>Cascos para motos, chalecos reflectivos, guantes y gafas</t>
  </si>
  <si>
    <t>Operativos</t>
  </si>
  <si>
    <t>Hurtos, atentados, manifestaciones, conflictos armado, secuestro</t>
  </si>
  <si>
    <t>Estrés, alteraciones nerviosas y psicológicas, amputaciones, muerte, lesiones traumáticas, daños materiales</t>
  </si>
  <si>
    <t>Abstención de visitas en zonas rojas o de conflicto armado, conocimiento y sensibilización de los peligros públicos que afectan la seguridad</t>
  </si>
  <si>
    <t>Conocimiento de las normas cívicas y del código de policia</t>
  </si>
  <si>
    <t>Capacitación en normas cívicas y de seguridad pública</t>
  </si>
  <si>
    <t>Correcto uso de cascos, implementos reflectivos, kit de carretera, SOAT, Tecnomecánica, curso de seguridad vial</t>
  </si>
  <si>
    <t>Caidas, golpes por desplazamiento en superficies irregulares, deslizantes, con diferencia de nivel</t>
  </si>
  <si>
    <t>Tropezones, resbalones, caídas, golpes por choque con equipos, escritorios, máquinas y otros, cortaduras, infecciones, alergias, picaduras, etc., por falta de orden y aseo</t>
  </si>
  <si>
    <t>Tomar medidas cautelares de prevención en lugares de riesgo desconocidos u ocultos</t>
  </si>
  <si>
    <t>Uso de EPP según sea el área de estancia o visita</t>
  </si>
  <si>
    <t>Uso de EPP</t>
  </si>
  <si>
    <t>Sólo en caso de ser necesario</t>
  </si>
  <si>
    <t>Exposición a ruido, iluminación inadecuada, radiaciones</t>
  </si>
  <si>
    <t>Afectación al sistema auditivo, sudoración, desgaste energético, fatíga, cefaleas, irritablidad, deshidratación, perdida de la agudeza visual</t>
  </si>
  <si>
    <t>Exposición a zonas con enfermedades endémicas y/o contaminada</t>
  </si>
  <si>
    <t>Infecciones, contaminación cruzada, contagio, alergias, intoxicaciones.
Enfermedades de distintas características epidemiológicas con manifestaciones (magnitud y severidad) variadas en los organismos.</t>
  </si>
  <si>
    <t>Uso de tapabocas</t>
  </si>
  <si>
    <t>Uso de tababocas</t>
  </si>
  <si>
    <t>Aseo general</t>
  </si>
  <si>
    <t>Manipulación manual de cargas (Traperos, escobas, valdes con agua)</t>
  </si>
  <si>
    <t>Lumbalgias, agotamiento muscular, dolor y calambres en miembros inferiores, alteraciones circulatorias</t>
  </si>
  <si>
    <t>Lesiones musculo esqueléticas</t>
  </si>
  <si>
    <t>Precausiones de seguridad</t>
  </si>
  <si>
    <t>Orden y limpieza</t>
  </si>
  <si>
    <t>Contacto con sustancias químicas de limpieza y desinfección</t>
  </si>
  <si>
    <t>Intoxicación por inhanación, absorción o ingestión, cefaleas, alergias, irritación o inflamación oculas, resequedad y/o agrietamiento de la piel</t>
  </si>
  <si>
    <t>Movimientos y posturas adecuadas</t>
  </si>
  <si>
    <t>Uso de EPP (guantes, tapabocas, etc.)</t>
  </si>
  <si>
    <t>Señalización de áreas</t>
  </si>
  <si>
    <t>Intoxicación aguda o crónica, afecciones respiratorias y cardiacas, dermatitis, asma, fiebre</t>
  </si>
  <si>
    <t>Guantes de caucho, tapabocas industrial</t>
  </si>
  <si>
    <t>Caidas, golpes por desplazamiento en superficies irregulares, deslizantes, con diferencia de nivel y almacenamiento inadecuado</t>
  </si>
  <si>
    <t xml:space="preserve">Tropezones, esguinces, luxaciones, fracturas, atrapamientos, lesiones leves, graves o fatales. </t>
  </si>
  <si>
    <t>Uso de EPP (zapatos antideslizantes)</t>
  </si>
  <si>
    <t>Zapatos antideslizantes</t>
  </si>
  <si>
    <t>Generales</t>
  </si>
  <si>
    <t>Desarrollo rutina diária</t>
  </si>
  <si>
    <t>Carga mental, jornada de trabajo extensa, clima social del trabajo, interacción con el equipo de trabajo y clientes, manejo y adaptación a la tecnología, condiciones propias de las tareas realizadas</t>
  </si>
  <si>
    <t>Pausas activas, manejo de la convivencia laboral</t>
  </si>
  <si>
    <t>Enfermedades físicas y mentales (estrés, cefaleas, cardiovasculares, dermatológicas, musculoesqueléticas, respiratorias, gastrointestinales, ansiedad) a corto y largo plazo</t>
  </si>
  <si>
    <t>Transtornos mentales, estrés crónico, síndrome de Burnout</t>
  </si>
  <si>
    <t>Comité de convivencia, solicitud de ayuda a la ARL con charlas de manejo del estrés y la convivencia laboral</t>
  </si>
  <si>
    <t>Superficies deslizantes, movimientos en escritorios</t>
  </si>
  <si>
    <t>Protocólos de seguridad en áreas de oficina</t>
  </si>
  <si>
    <t>Tropezones, caidas, golpes, esguinces, luxaciones, fracturas, atrapamientos, lesiones leves</t>
  </si>
  <si>
    <t>Mantenimiento preventivo y correctivo</t>
  </si>
  <si>
    <t>Lesiones graves, fracturas</t>
  </si>
  <si>
    <t>Entrega de protocolos para trabajo seguro</t>
  </si>
  <si>
    <t>Contacto con tinta y/o polvo de toner o cartucho de impresora</t>
  </si>
  <si>
    <t>Cambio de cartuchos y/o toner de impresoras</t>
  </si>
  <si>
    <t>Intoxicación por inhanación, absorción o ingestión, irritación en la piel y ojos</t>
  </si>
  <si>
    <t>Uso de tapabocas, guantes, gafas de protección</t>
  </si>
  <si>
    <t>Inspección de impresoras</t>
  </si>
  <si>
    <t>revisión de casos con el comité de convivencia laboral</t>
  </si>
  <si>
    <t>Fuente: NTC GTC-45. Elaborado y adaptado por: Felipe Alberto Silva Mesa</t>
  </si>
  <si>
    <t>Señalización de riesgo electrico, uso de extintores</t>
  </si>
  <si>
    <t>Señalización de tomas de corriente, evitar sobrecargas eléctricas en los tomas eléctricas y el uso extenciones. Uso de extintor multipropósito</t>
  </si>
  <si>
    <t>Ampliación de tomas electricos para reducir el uso de extenciones</t>
  </si>
  <si>
    <t>Mantenimiento preventivo de los vehículos</t>
  </si>
  <si>
    <t>Código: FR-PR-001</t>
  </si>
  <si>
    <t>Fecha: 30/08/2021</t>
  </si>
  <si>
    <t>Gestión de la Seguridad y Salud en el Trabajo</t>
  </si>
  <si>
    <t>Reuniones virtuales y presenciales</t>
  </si>
  <si>
    <t>Distribución y ampliación de red electrica conforme estándares de seguridad</t>
  </si>
  <si>
    <t>Control de cambios</t>
  </si>
  <si>
    <t>Versión</t>
  </si>
  <si>
    <t>Fecha de aprobación</t>
  </si>
  <si>
    <t>Descripción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</si>
</sst>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9BAD3E"/>
      <name val="Arial"/>
      <family val="2"/>
    </font>
    <font>
      <sz val="11"/>
      <color rgb="FF464646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EEE0"/>
        <bgColor indexed="64"/>
      </patternFill>
    </fill>
    <fill>
      <patternFill patternType="solid">
        <fgColor rgb="FFFAF9F4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1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5" fillId="4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 indent="1"/>
    </xf>
    <xf numFmtId="0" fontId="6" fillId="5" borderId="29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left" vertical="center" wrapText="1" inden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left" vertical="center" wrapText="1" indent="1"/>
    </xf>
    <xf numFmtId="0" fontId="6" fillId="6" borderId="34" xfId="0" applyFont="1" applyFill="1" applyBorder="1" applyAlignment="1">
      <alignment horizontal="left" vertical="center" wrapText="1" indent="1"/>
    </xf>
    <xf numFmtId="0" fontId="6" fillId="5" borderId="33" xfId="0" applyFont="1" applyFill="1" applyBorder="1" applyAlignment="1">
      <alignment horizontal="left" vertical="center" wrapText="1" indent="1"/>
    </xf>
    <xf numFmtId="0" fontId="6" fillId="5" borderId="34" xfId="0" applyFont="1" applyFill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0" fillId="0" borderId="0" xfId="0" applyAlignment="1"/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 wrapText="1"/>
    </xf>
    <xf numFmtId="0" fontId="0" fillId="7" borderId="1" xfId="0" applyFill="1" applyBorder="1" applyAlignment="1"/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left" vertical="center" wrapText="1" indent="1"/>
    </xf>
    <xf numFmtId="0" fontId="6" fillId="6" borderId="34" xfId="0" applyFont="1" applyFill="1" applyBorder="1" applyAlignment="1">
      <alignment horizontal="left" vertical="center" wrapText="1" inden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left" vertical="center" wrapText="1" indent="1"/>
    </xf>
    <xf numFmtId="0" fontId="6" fillId="5" borderId="34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 textRotation="90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4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104775</xdr:rowOff>
    </xdr:from>
    <xdr:to>
      <xdr:col>6</xdr:col>
      <xdr:colOff>400050</xdr:colOff>
      <xdr:row>2</xdr:row>
      <xdr:rowOff>133350</xdr:rowOff>
    </xdr:to>
    <xdr:pic>
      <xdr:nvPicPr>
        <xdr:cNvPr id="2" name="Picture 2" descr="Inicio - Resafe Marketing - Consultoría, Marketing y Tic´s">
          <a:extLst>
            <a:ext uri="{FF2B5EF4-FFF2-40B4-BE49-F238E27FC236}">
              <a16:creationId xmlns:a16="http://schemas.microsoft.com/office/drawing/2014/main" id="{E1514043-F635-4E44-97B2-8544A349C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04775"/>
          <a:ext cx="150495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3024-B488-413B-9772-81AD6F570C4D}">
  <dimension ref="A1:AB26"/>
  <sheetViews>
    <sheetView tabSelected="1" topLeftCell="A23" zoomScale="80" zoomScaleNormal="80" workbookViewId="0">
      <selection activeCell="Z11" sqref="Z11"/>
    </sheetView>
  </sheetViews>
  <sheetFormatPr baseColWidth="10" defaultRowHeight="15" x14ac:dyDescent="0.25"/>
  <cols>
    <col min="1" max="1" width="2.7109375" customWidth="1"/>
    <col min="2" max="6" width="4.42578125" customWidth="1"/>
    <col min="7" max="7" width="15.28515625" customWidth="1"/>
    <col min="8" max="8" width="10.42578125" customWidth="1"/>
    <col min="9" max="9" width="9.140625" customWidth="1"/>
    <col min="10" max="10" width="7.7109375" customWidth="1"/>
    <col min="11" max="12" width="9.7109375" customWidth="1"/>
    <col min="13" max="16" width="6.5703125" bestFit="1" customWidth="1"/>
    <col min="17" max="17" width="4.42578125" customWidth="1"/>
    <col min="18" max="18" width="6.5703125" bestFit="1" customWidth="1"/>
    <col min="19" max="19" width="4.42578125" customWidth="1"/>
    <col min="20" max="20" width="8.28515625" customWidth="1"/>
    <col min="21" max="21" width="4.7109375" customWidth="1"/>
    <col min="22" max="22" width="7.7109375" customWidth="1"/>
    <col min="23" max="23" width="9.42578125" bestFit="1" customWidth="1"/>
    <col min="24" max="25" width="6.7109375" customWidth="1"/>
    <col min="26" max="26" width="11.85546875" customWidth="1"/>
    <col min="27" max="28" width="6.7109375" customWidth="1"/>
  </cols>
  <sheetData>
    <row r="1" spans="1:28" ht="16.5" thickBot="1" x14ac:dyDescent="0.3">
      <c r="B1" s="76"/>
      <c r="C1" s="77"/>
      <c r="D1" s="77"/>
      <c r="E1" s="77"/>
      <c r="F1" s="77"/>
      <c r="G1" s="78"/>
      <c r="H1" s="95" t="s">
        <v>73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7"/>
      <c r="X1" s="85" t="s">
        <v>219</v>
      </c>
      <c r="Y1" s="86"/>
      <c r="Z1" s="86"/>
      <c r="AA1" s="86"/>
      <c r="AB1" s="87"/>
    </row>
    <row r="2" spans="1:28" ht="16.5" thickBot="1" x14ac:dyDescent="0.3">
      <c r="B2" s="79"/>
      <c r="C2" s="80"/>
      <c r="D2" s="80"/>
      <c r="E2" s="80"/>
      <c r="F2" s="80"/>
      <c r="G2" s="81"/>
      <c r="H2" s="98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00"/>
      <c r="X2" s="85" t="s">
        <v>16</v>
      </c>
      <c r="Y2" s="86"/>
      <c r="Z2" s="86"/>
      <c r="AA2" s="86"/>
      <c r="AB2" s="87"/>
    </row>
    <row r="3" spans="1:28" ht="16.5" thickBot="1" x14ac:dyDescent="0.3">
      <c r="B3" s="79"/>
      <c r="C3" s="80"/>
      <c r="D3" s="80"/>
      <c r="E3" s="80"/>
      <c r="F3" s="80"/>
      <c r="G3" s="81"/>
      <c r="H3" s="92" t="s">
        <v>221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85" t="s">
        <v>220</v>
      </c>
      <c r="Y3" s="86"/>
      <c r="Z3" s="86"/>
      <c r="AA3" s="86"/>
      <c r="AB3" s="87"/>
    </row>
    <row r="4" spans="1:28" ht="16.5" thickBot="1" x14ac:dyDescent="0.3">
      <c r="B4" s="82"/>
      <c r="C4" s="83"/>
      <c r="D4" s="83"/>
      <c r="E4" s="83"/>
      <c r="F4" s="83"/>
      <c r="G4" s="84"/>
      <c r="H4" s="90" t="s">
        <v>74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72</v>
      </c>
      <c r="Y4" s="86"/>
      <c r="Z4" s="86"/>
      <c r="AA4" s="86"/>
      <c r="AB4" s="87"/>
    </row>
    <row r="5" spans="1:28" ht="58.5" customHeight="1" thickBot="1" x14ac:dyDescent="0.3">
      <c r="B5" s="59" t="s">
        <v>0</v>
      </c>
      <c r="C5" s="88" t="s">
        <v>22</v>
      </c>
      <c r="D5" s="59" t="s">
        <v>23</v>
      </c>
      <c r="E5" s="59" t="s">
        <v>24</v>
      </c>
      <c r="F5" s="88" t="s">
        <v>25</v>
      </c>
      <c r="G5" s="64" t="s">
        <v>13</v>
      </c>
      <c r="H5" s="66"/>
      <c r="I5" s="59" t="s">
        <v>28</v>
      </c>
      <c r="J5" s="61" t="s">
        <v>29</v>
      </c>
      <c r="K5" s="62"/>
      <c r="L5" s="63"/>
      <c r="M5" s="64" t="s">
        <v>32</v>
      </c>
      <c r="N5" s="65"/>
      <c r="O5" s="65"/>
      <c r="P5" s="65"/>
      <c r="Q5" s="65"/>
      <c r="R5" s="65"/>
      <c r="S5" s="66"/>
      <c r="T5" s="13" t="s">
        <v>9</v>
      </c>
      <c r="U5" s="67" t="s">
        <v>40</v>
      </c>
      <c r="V5" s="68"/>
      <c r="W5" s="69"/>
      <c r="X5" s="64" t="s">
        <v>44</v>
      </c>
      <c r="Y5" s="65"/>
      <c r="Z5" s="65"/>
      <c r="AA5" s="65"/>
      <c r="AB5" s="66"/>
    </row>
    <row r="6" spans="1:28" ht="147.75" customHeight="1" x14ac:dyDescent="0.25">
      <c r="B6" s="60"/>
      <c r="C6" s="89"/>
      <c r="D6" s="60"/>
      <c r="E6" s="60"/>
      <c r="F6" s="89"/>
      <c r="G6" s="14" t="s">
        <v>26</v>
      </c>
      <c r="H6" s="15" t="s">
        <v>27</v>
      </c>
      <c r="I6" s="60"/>
      <c r="J6" s="15" t="s">
        <v>30</v>
      </c>
      <c r="K6" s="15" t="s">
        <v>17</v>
      </c>
      <c r="L6" s="15" t="s">
        <v>31</v>
      </c>
      <c r="M6" s="16" t="s">
        <v>33</v>
      </c>
      <c r="N6" s="17" t="s">
        <v>34</v>
      </c>
      <c r="O6" s="18" t="s">
        <v>35</v>
      </c>
      <c r="P6" s="19" t="s">
        <v>37</v>
      </c>
      <c r="Q6" s="17" t="s">
        <v>21</v>
      </c>
      <c r="R6" s="18" t="s">
        <v>36</v>
      </c>
      <c r="S6" s="19" t="s">
        <v>38</v>
      </c>
      <c r="T6" s="17" t="s">
        <v>39</v>
      </c>
      <c r="U6" s="17" t="s">
        <v>41</v>
      </c>
      <c r="V6" s="20" t="s">
        <v>42</v>
      </c>
      <c r="W6" s="17" t="s">
        <v>43</v>
      </c>
      <c r="X6" s="20" t="s">
        <v>45</v>
      </c>
      <c r="Y6" s="16" t="s">
        <v>46</v>
      </c>
      <c r="Z6" s="20" t="s">
        <v>47</v>
      </c>
      <c r="AA6" s="17" t="s">
        <v>48</v>
      </c>
      <c r="AB6" s="21" t="s">
        <v>49</v>
      </c>
    </row>
    <row r="7" spans="1:28" ht="13.5" customHeight="1" x14ac:dyDescent="0.25">
      <c r="A7" s="3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ht="185.25" customHeight="1" thickBot="1" x14ac:dyDescent="0.3">
      <c r="B8" s="34" t="s">
        <v>57</v>
      </c>
      <c r="C8" s="34" t="s">
        <v>58</v>
      </c>
      <c r="D8" s="34" t="s">
        <v>60</v>
      </c>
      <c r="E8" s="34" t="s">
        <v>222</v>
      </c>
      <c r="F8" s="34" t="s">
        <v>55</v>
      </c>
      <c r="G8" s="35" t="s">
        <v>129</v>
      </c>
      <c r="H8" s="36" t="s">
        <v>66</v>
      </c>
      <c r="I8" s="37" t="s">
        <v>61</v>
      </c>
      <c r="J8" s="38" t="s">
        <v>62</v>
      </c>
      <c r="K8" s="34" t="s">
        <v>63</v>
      </c>
      <c r="L8" s="34" t="s">
        <v>64</v>
      </c>
      <c r="M8" s="39">
        <v>2</v>
      </c>
      <c r="N8" s="39">
        <v>4</v>
      </c>
      <c r="O8" s="40">
        <f t="shared" ref="O8:O24" si="0">M8*N8</f>
        <v>8</v>
      </c>
      <c r="P8" s="40" t="str">
        <f t="shared" ref="P8:P24" si="1">IF(O8=40,"MA - 40",IF(O8=24,"MA - 24",IF(O8=8,"M - 8",IF(O8=30,"MA - 30",IF(O8=18,"A - 18",IF(O8=6,"M - 6",IF(O8=20,"A - 20",IF(O8=12,"A - 12",IF(O8=4,"B - 4",IF(O8=10,"A - 10",IF(O8=6,"M - 6",IF(O8=2,"B - 2",""))))))))))))</f>
        <v>M - 8</v>
      </c>
      <c r="Q8" s="41">
        <v>10</v>
      </c>
      <c r="R8" s="39">
        <f>O8*Q8</f>
        <v>80</v>
      </c>
      <c r="S8" s="40" t="str">
        <f t="shared" ref="S8:S24" si="2">IF(R8=0,"",IF(R8&gt;=600,"I",IF(R8&gt;=150,"II",IF(R8&gt;=40,"III",IF(R8&lt;40,"IV")))))</f>
        <v>III</v>
      </c>
      <c r="T8" s="42" t="str">
        <f t="shared" ref="T8:T24" si="3">IF(S8="I","No Aceptable",IF(S8="II","Aceptable con control específico",IF(S8="III","Aceptable",IF(S8="IV","Aceptable",""))))</f>
        <v>Aceptable</v>
      </c>
      <c r="U8" s="41">
        <v>2</v>
      </c>
      <c r="V8" s="36" t="s">
        <v>126</v>
      </c>
      <c r="W8" s="38" t="s">
        <v>56</v>
      </c>
      <c r="X8" s="35" t="s">
        <v>56</v>
      </c>
      <c r="Y8" s="37" t="s">
        <v>56</v>
      </c>
      <c r="Z8" s="32" t="s">
        <v>56</v>
      </c>
      <c r="AA8" s="35" t="s">
        <v>128</v>
      </c>
      <c r="AB8" s="37" t="s">
        <v>56</v>
      </c>
    </row>
    <row r="9" spans="1:28" ht="185.25" customHeight="1" thickBot="1" x14ac:dyDescent="0.3">
      <c r="B9" s="3" t="s">
        <v>57</v>
      </c>
      <c r="C9" s="3" t="s">
        <v>58</v>
      </c>
      <c r="D9" s="3" t="s">
        <v>60</v>
      </c>
      <c r="E9" s="3" t="s">
        <v>59</v>
      </c>
      <c r="F9" s="3" t="s">
        <v>55</v>
      </c>
      <c r="G9" s="11" t="s">
        <v>130</v>
      </c>
      <c r="H9" s="4" t="s">
        <v>68</v>
      </c>
      <c r="I9" s="5" t="s">
        <v>131</v>
      </c>
      <c r="J9" s="6" t="s">
        <v>62</v>
      </c>
      <c r="K9" s="11" t="s">
        <v>132</v>
      </c>
      <c r="L9" s="3" t="s">
        <v>64</v>
      </c>
      <c r="M9" s="9">
        <v>2</v>
      </c>
      <c r="N9" s="9">
        <v>4</v>
      </c>
      <c r="O9" s="7">
        <f t="shared" si="0"/>
        <v>8</v>
      </c>
      <c r="P9" s="7" t="str">
        <f t="shared" si="1"/>
        <v>M - 8</v>
      </c>
      <c r="Q9" s="8">
        <v>10</v>
      </c>
      <c r="R9" s="9">
        <f t="shared" ref="R9:R24" si="4">O9*Q9</f>
        <v>80</v>
      </c>
      <c r="S9" s="7" t="str">
        <f t="shared" si="2"/>
        <v>III</v>
      </c>
      <c r="T9" s="10" t="str">
        <f t="shared" si="3"/>
        <v>Aceptable</v>
      </c>
      <c r="U9" s="8">
        <v>2</v>
      </c>
      <c r="V9" s="5" t="s">
        <v>133</v>
      </c>
      <c r="W9" s="6" t="s">
        <v>55</v>
      </c>
      <c r="X9" s="11" t="s">
        <v>56</v>
      </c>
      <c r="Y9" s="5" t="s">
        <v>56</v>
      </c>
      <c r="Z9" s="31" t="s">
        <v>56</v>
      </c>
      <c r="AA9" s="11" t="s">
        <v>134</v>
      </c>
      <c r="AB9" s="5" t="s">
        <v>56</v>
      </c>
    </row>
    <row r="10" spans="1:28" ht="185.25" customHeight="1" thickBot="1" x14ac:dyDescent="0.3">
      <c r="B10" s="3" t="s">
        <v>57</v>
      </c>
      <c r="C10" s="3" t="s">
        <v>58</v>
      </c>
      <c r="D10" s="11" t="s">
        <v>135</v>
      </c>
      <c r="E10" s="3" t="s">
        <v>136</v>
      </c>
      <c r="F10" s="3" t="s">
        <v>55</v>
      </c>
      <c r="G10" s="11" t="s">
        <v>137</v>
      </c>
      <c r="H10" s="4" t="s">
        <v>66</v>
      </c>
      <c r="I10" s="5" t="s">
        <v>138</v>
      </c>
      <c r="J10" s="6" t="s">
        <v>62</v>
      </c>
      <c r="K10" s="11" t="s">
        <v>139</v>
      </c>
      <c r="L10" s="11" t="s">
        <v>140</v>
      </c>
      <c r="M10" s="9">
        <v>6</v>
      </c>
      <c r="N10" s="9">
        <v>4</v>
      </c>
      <c r="O10" s="7">
        <f t="shared" si="0"/>
        <v>24</v>
      </c>
      <c r="P10" s="7" t="str">
        <f t="shared" si="1"/>
        <v>MA - 24</v>
      </c>
      <c r="Q10" s="8">
        <v>10</v>
      </c>
      <c r="R10" s="9">
        <f t="shared" si="4"/>
        <v>240</v>
      </c>
      <c r="S10" s="7" t="str">
        <f t="shared" si="2"/>
        <v>II</v>
      </c>
      <c r="T10" s="10" t="str">
        <f t="shared" si="3"/>
        <v>Aceptable con control específico</v>
      </c>
      <c r="U10" s="8">
        <v>6</v>
      </c>
      <c r="V10" s="5" t="s">
        <v>141</v>
      </c>
      <c r="W10" s="6" t="s">
        <v>55</v>
      </c>
      <c r="X10" s="11" t="s">
        <v>56</v>
      </c>
      <c r="Y10" s="11" t="s">
        <v>56</v>
      </c>
      <c r="Z10" s="5" t="s">
        <v>56</v>
      </c>
      <c r="AA10" s="12" t="s">
        <v>149</v>
      </c>
      <c r="AB10" s="5" t="s">
        <v>56</v>
      </c>
    </row>
    <row r="11" spans="1:28" ht="184.5" customHeight="1" thickBot="1" x14ac:dyDescent="0.3">
      <c r="B11" s="3" t="s">
        <v>57</v>
      </c>
      <c r="C11" s="3" t="s">
        <v>58</v>
      </c>
      <c r="D11" s="11" t="s">
        <v>142</v>
      </c>
      <c r="E11" s="3" t="s">
        <v>143</v>
      </c>
      <c r="F11" s="3" t="s">
        <v>55</v>
      </c>
      <c r="G11" s="11" t="s">
        <v>144</v>
      </c>
      <c r="H11" s="4" t="s">
        <v>67</v>
      </c>
      <c r="I11" s="5" t="s">
        <v>147</v>
      </c>
      <c r="J11" s="12" t="s">
        <v>217</v>
      </c>
      <c r="K11" s="3" t="s">
        <v>146</v>
      </c>
      <c r="L11" s="11" t="s">
        <v>215</v>
      </c>
      <c r="M11" s="9">
        <v>2</v>
      </c>
      <c r="N11" s="9">
        <v>2</v>
      </c>
      <c r="O11" s="7">
        <f t="shared" si="0"/>
        <v>4</v>
      </c>
      <c r="P11" s="7" t="str">
        <f t="shared" si="1"/>
        <v>B - 4</v>
      </c>
      <c r="Q11" s="8">
        <v>60</v>
      </c>
      <c r="R11" s="9">
        <f t="shared" si="4"/>
        <v>240</v>
      </c>
      <c r="S11" s="7" t="str">
        <f t="shared" si="2"/>
        <v>II</v>
      </c>
      <c r="T11" s="10" t="str">
        <f t="shared" si="3"/>
        <v>Aceptable con control específico</v>
      </c>
      <c r="U11" s="8">
        <v>6</v>
      </c>
      <c r="V11" s="5" t="s">
        <v>145</v>
      </c>
      <c r="W11" s="6" t="s">
        <v>55</v>
      </c>
      <c r="X11" s="11" t="s">
        <v>71</v>
      </c>
      <c r="Y11" s="5" t="s">
        <v>148</v>
      </c>
      <c r="Z11" s="32" t="s">
        <v>223</v>
      </c>
      <c r="AA11" s="11" t="s">
        <v>216</v>
      </c>
      <c r="AB11" s="5" t="s">
        <v>56</v>
      </c>
    </row>
    <row r="12" spans="1:28" ht="185.25" customHeight="1" thickBot="1" x14ac:dyDescent="0.3">
      <c r="B12" s="3" t="s">
        <v>57</v>
      </c>
      <c r="C12" s="3" t="s">
        <v>58</v>
      </c>
      <c r="D12" s="3" t="s">
        <v>195</v>
      </c>
      <c r="E12" s="3" t="s">
        <v>196</v>
      </c>
      <c r="F12" s="3" t="s">
        <v>55</v>
      </c>
      <c r="G12" s="11" t="s">
        <v>197</v>
      </c>
      <c r="H12" s="4" t="s">
        <v>69</v>
      </c>
      <c r="I12" s="5" t="s">
        <v>199</v>
      </c>
      <c r="J12" s="6" t="s">
        <v>62</v>
      </c>
      <c r="K12" s="11" t="s">
        <v>213</v>
      </c>
      <c r="L12" s="11" t="s">
        <v>198</v>
      </c>
      <c r="M12" s="9">
        <v>2</v>
      </c>
      <c r="N12" s="9">
        <v>3</v>
      </c>
      <c r="O12" s="7">
        <f t="shared" si="0"/>
        <v>6</v>
      </c>
      <c r="P12" s="7" t="str">
        <f t="shared" si="1"/>
        <v>M - 6</v>
      </c>
      <c r="Q12" s="8">
        <v>10</v>
      </c>
      <c r="R12" s="9">
        <f t="shared" si="4"/>
        <v>60</v>
      </c>
      <c r="S12" s="7" t="str">
        <f t="shared" si="2"/>
        <v>III</v>
      </c>
      <c r="T12" s="10" t="str">
        <f t="shared" si="3"/>
        <v>Aceptable</v>
      </c>
      <c r="U12" s="8">
        <v>6</v>
      </c>
      <c r="V12" s="5" t="s">
        <v>200</v>
      </c>
      <c r="W12" s="6" t="s">
        <v>55</v>
      </c>
      <c r="X12" s="11" t="s">
        <v>56</v>
      </c>
      <c r="Y12" s="5" t="s">
        <v>127</v>
      </c>
      <c r="Z12" s="12" t="s">
        <v>56</v>
      </c>
      <c r="AA12" s="11" t="s">
        <v>201</v>
      </c>
      <c r="AB12" s="5" t="s">
        <v>56</v>
      </c>
    </row>
    <row r="13" spans="1:28" ht="185.25" customHeight="1" thickBot="1" x14ac:dyDescent="0.3">
      <c r="B13" s="3" t="s">
        <v>57</v>
      </c>
      <c r="C13" s="3" t="s">
        <v>58</v>
      </c>
      <c r="D13" s="3" t="s">
        <v>195</v>
      </c>
      <c r="E13" s="3" t="s">
        <v>196</v>
      </c>
      <c r="F13" s="3" t="s">
        <v>55</v>
      </c>
      <c r="G13" s="11" t="s">
        <v>202</v>
      </c>
      <c r="H13" s="4" t="s">
        <v>75</v>
      </c>
      <c r="I13" s="5" t="s">
        <v>204</v>
      </c>
      <c r="J13" s="6" t="s">
        <v>62</v>
      </c>
      <c r="K13" s="3" t="s">
        <v>188</v>
      </c>
      <c r="L13" s="11" t="s">
        <v>203</v>
      </c>
      <c r="M13" s="9">
        <v>2</v>
      </c>
      <c r="N13" s="9">
        <v>3</v>
      </c>
      <c r="O13" s="7">
        <f t="shared" si="0"/>
        <v>6</v>
      </c>
      <c r="P13" s="7" t="str">
        <f t="shared" si="1"/>
        <v>M - 6</v>
      </c>
      <c r="Q13" s="8">
        <v>10</v>
      </c>
      <c r="R13" s="9">
        <f t="shared" si="4"/>
        <v>60</v>
      </c>
      <c r="S13" s="7" t="str">
        <f t="shared" si="2"/>
        <v>III</v>
      </c>
      <c r="T13" s="10" t="str">
        <f t="shared" si="3"/>
        <v>Aceptable</v>
      </c>
      <c r="U13" s="8">
        <v>6</v>
      </c>
      <c r="V13" s="4" t="s">
        <v>206</v>
      </c>
      <c r="W13" s="6" t="s">
        <v>56</v>
      </c>
      <c r="X13" s="11" t="s">
        <v>56</v>
      </c>
      <c r="Y13" s="5" t="s">
        <v>56</v>
      </c>
      <c r="Z13" s="12" t="s">
        <v>56</v>
      </c>
      <c r="AA13" s="11" t="s">
        <v>207</v>
      </c>
      <c r="AB13" s="5" t="s">
        <v>56</v>
      </c>
    </row>
    <row r="14" spans="1:28" ht="185.25" customHeight="1" thickBot="1" x14ac:dyDescent="0.3">
      <c r="B14" s="3" t="s">
        <v>57</v>
      </c>
      <c r="C14" s="3" t="s">
        <v>58</v>
      </c>
      <c r="D14" s="3" t="s">
        <v>195</v>
      </c>
      <c r="E14" s="11" t="s">
        <v>209</v>
      </c>
      <c r="F14" s="3" t="s">
        <v>56</v>
      </c>
      <c r="G14" s="11" t="s">
        <v>208</v>
      </c>
      <c r="H14" s="4" t="s">
        <v>70</v>
      </c>
      <c r="I14" s="5" t="s">
        <v>210</v>
      </c>
      <c r="J14" s="6" t="s">
        <v>62</v>
      </c>
      <c r="K14" s="11" t="s">
        <v>212</v>
      </c>
      <c r="L14" s="11" t="s">
        <v>211</v>
      </c>
      <c r="M14" s="9"/>
      <c r="N14" s="9"/>
      <c r="O14" s="7">
        <f t="shared" si="0"/>
        <v>0</v>
      </c>
      <c r="P14" s="7" t="str">
        <f t="shared" si="1"/>
        <v/>
      </c>
      <c r="Q14" s="8"/>
      <c r="R14" s="9">
        <f t="shared" si="4"/>
        <v>0</v>
      </c>
      <c r="S14" s="7" t="str">
        <f t="shared" si="2"/>
        <v/>
      </c>
      <c r="T14" s="10" t="str">
        <f t="shared" si="3"/>
        <v/>
      </c>
      <c r="U14" s="8"/>
      <c r="V14" s="4"/>
      <c r="W14" s="6"/>
      <c r="X14" s="11"/>
      <c r="Y14" s="5"/>
      <c r="Z14" s="12"/>
      <c r="AA14" s="11"/>
      <c r="AB14" s="5"/>
    </row>
    <row r="15" spans="1:28" ht="185.25" customHeight="1" thickBot="1" x14ac:dyDescent="0.3">
      <c r="B15" s="3" t="s">
        <v>178</v>
      </c>
      <c r="C15" s="3" t="s">
        <v>58</v>
      </c>
      <c r="D15" s="3" t="s">
        <v>178</v>
      </c>
      <c r="E15" s="3" t="s">
        <v>183</v>
      </c>
      <c r="F15" s="3" t="s">
        <v>55</v>
      </c>
      <c r="G15" s="11" t="s">
        <v>179</v>
      </c>
      <c r="H15" s="4" t="s">
        <v>66</v>
      </c>
      <c r="I15" s="5" t="s">
        <v>180</v>
      </c>
      <c r="J15" s="6" t="s">
        <v>62</v>
      </c>
      <c r="K15" s="3" t="s">
        <v>62</v>
      </c>
      <c r="L15" s="11" t="s">
        <v>186</v>
      </c>
      <c r="M15" s="9">
        <v>2</v>
      </c>
      <c r="N15" s="9">
        <v>3</v>
      </c>
      <c r="O15" s="7">
        <f t="shared" si="0"/>
        <v>6</v>
      </c>
      <c r="P15" s="7" t="str">
        <f t="shared" si="1"/>
        <v>M - 6</v>
      </c>
      <c r="Q15" s="8">
        <v>10</v>
      </c>
      <c r="R15" s="9">
        <f t="shared" si="4"/>
        <v>60</v>
      </c>
      <c r="S15" s="7" t="str">
        <f t="shared" si="2"/>
        <v>III</v>
      </c>
      <c r="T15" s="10" t="str">
        <f t="shared" si="3"/>
        <v>Aceptable</v>
      </c>
      <c r="U15" s="8">
        <v>1</v>
      </c>
      <c r="V15" s="4" t="s">
        <v>181</v>
      </c>
      <c r="W15" s="6" t="s">
        <v>56</v>
      </c>
      <c r="X15" s="11" t="s">
        <v>56</v>
      </c>
      <c r="Y15" s="5" t="s">
        <v>56</v>
      </c>
      <c r="Z15" s="12" t="s">
        <v>127</v>
      </c>
      <c r="AA15" s="11" t="s">
        <v>182</v>
      </c>
      <c r="AB15" s="5" t="s">
        <v>171</v>
      </c>
    </row>
    <row r="16" spans="1:28" ht="185.25" customHeight="1" thickBot="1" x14ac:dyDescent="0.3">
      <c r="B16" s="3" t="s">
        <v>178</v>
      </c>
      <c r="C16" s="3" t="s">
        <v>58</v>
      </c>
      <c r="D16" s="3" t="s">
        <v>178</v>
      </c>
      <c r="E16" s="3" t="s">
        <v>183</v>
      </c>
      <c r="F16" s="3" t="s">
        <v>55</v>
      </c>
      <c r="G16" s="11" t="s">
        <v>184</v>
      </c>
      <c r="H16" s="4" t="s">
        <v>70</v>
      </c>
      <c r="I16" s="5" t="s">
        <v>185</v>
      </c>
      <c r="J16" s="6" t="s">
        <v>62</v>
      </c>
      <c r="K16" s="3" t="s">
        <v>188</v>
      </c>
      <c r="L16" s="11" t="s">
        <v>187</v>
      </c>
      <c r="M16" s="9">
        <v>6</v>
      </c>
      <c r="N16" s="9">
        <v>3</v>
      </c>
      <c r="O16" s="7">
        <f t="shared" si="0"/>
        <v>18</v>
      </c>
      <c r="P16" s="7" t="str">
        <f t="shared" si="1"/>
        <v>A - 18</v>
      </c>
      <c r="Q16" s="8">
        <v>10</v>
      </c>
      <c r="R16" s="9">
        <f t="shared" si="4"/>
        <v>180</v>
      </c>
      <c r="S16" s="7" t="str">
        <f t="shared" si="2"/>
        <v>II</v>
      </c>
      <c r="T16" s="10" t="str">
        <f t="shared" si="3"/>
        <v>Aceptable con control específico</v>
      </c>
      <c r="U16" s="8">
        <v>1</v>
      </c>
      <c r="V16" s="5" t="s">
        <v>189</v>
      </c>
      <c r="W16" s="6" t="s">
        <v>55</v>
      </c>
      <c r="X16" s="11" t="s">
        <v>56</v>
      </c>
      <c r="Y16" s="5" t="s">
        <v>56</v>
      </c>
      <c r="Z16" s="12" t="s">
        <v>56</v>
      </c>
      <c r="AA16" s="11" t="s">
        <v>188</v>
      </c>
      <c r="AB16" s="5" t="s">
        <v>190</v>
      </c>
    </row>
    <row r="17" spans="2:28" ht="185.25" customHeight="1" thickBot="1" x14ac:dyDescent="0.3">
      <c r="B17" s="3" t="s">
        <v>178</v>
      </c>
      <c r="C17" s="3" t="s">
        <v>58</v>
      </c>
      <c r="D17" s="3" t="s">
        <v>178</v>
      </c>
      <c r="E17" s="3" t="s">
        <v>183</v>
      </c>
      <c r="F17" s="3" t="s">
        <v>55</v>
      </c>
      <c r="G17" s="11" t="s">
        <v>191</v>
      </c>
      <c r="H17" s="4" t="s">
        <v>75</v>
      </c>
      <c r="I17" s="5" t="s">
        <v>192</v>
      </c>
      <c r="J17" s="6" t="s">
        <v>62</v>
      </c>
      <c r="K17" s="3" t="s">
        <v>188</v>
      </c>
      <c r="L17" s="11" t="s">
        <v>193</v>
      </c>
      <c r="M17" s="9">
        <v>6</v>
      </c>
      <c r="N17" s="9">
        <v>3</v>
      </c>
      <c r="O17" s="7">
        <f t="shared" si="0"/>
        <v>18</v>
      </c>
      <c r="P17" s="7" t="str">
        <f t="shared" si="1"/>
        <v>A - 18</v>
      </c>
      <c r="Q17" s="8">
        <v>25</v>
      </c>
      <c r="R17" s="9">
        <f t="shared" si="4"/>
        <v>450</v>
      </c>
      <c r="S17" s="7" t="str">
        <f t="shared" si="2"/>
        <v>II</v>
      </c>
      <c r="T17" s="10" t="str">
        <f t="shared" si="3"/>
        <v>Aceptable con control específico</v>
      </c>
      <c r="U17" s="8">
        <v>1</v>
      </c>
      <c r="V17" s="5" t="s">
        <v>157</v>
      </c>
      <c r="W17" s="6" t="s">
        <v>55</v>
      </c>
      <c r="X17" s="11" t="s">
        <v>56</v>
      </c>
      <c r="Y17" s="5" t="s">
        <v>56</v>
      </c>
      <c r="Z17" s="12" t="s">
        <v>56</v>
      </c>
      <c r="AA17" s="11" t="s">
        <v>127</v>
      </c>
      <c r="AB17" s="5" t="s">
        <v>194</v>
      </c>
    </row>
    <row r="18" spans="2:28" ht="185.25" customHeight="1" thickBot="1" x14ac:dyDescent="0.3">
      <c r="B18" s="3" t="s">
        <v>159</v>
      </c>
      <c r="C18" s="3" t="s">
        <v>150</v>
      </c>
      <c r="D18" s="3" t="s">
        <v>151</v>
      </c>
      <c r="E18" s="3" t="s">
        <v>152</v>
      </c>
      <c r="F18" s="3" t="s">
        <v>56</v>
      </c>
      <c r="G18" s="11" t="s">
        <v>153</v>
      </c>
      <c r="H18" s="4" t="s">
        <v>77</v>
      </c>
      <c r="I18" s="5" t="s">
        <v>154</v>
      </c>
      <c r="J18" s="12" t="s">
        <v>218</v>
      </c>
      <c r="K18" s="11" t="s">
        <v>156</v>
      </c>
      <c r="L18" s="11" t="s">
        <v>155</v>
      </c>
      <c r="M18" s="9">
        <v>10</v>
      </c>
      <c r="N18" s="9">
        <v>2</v>
      </c>
      <c r="O18" s="7">
        <f t="shared" si="0"/>
        <v>20</v>
      </c>
      <c r="P18" s="7" t="str">
        <f t="shared" si="1"/>
        <v>A - 20</v>
      </c>
      <c r="Q18" s="8">
        <v>60</v>
      </c>
      <c r="R18" s="9">
        <f t="shared" si="4"/>
        <v>1200</v>
      </c>
      <c r="S18" s="7" t="str">
        <f t="shared" si="2"/>
        <v>I</v>
      </c>
      <c r="T18" s="10" t="str">
        <f t="shared" si="3"/>
        <v>No Aceptable</v>
      </c>
      <c r="U18" s="8">
        <v>2</v>
      </c>
      <c r="V18" s="5" t="s">
        <v>157</v>
      </c>
      <c r="W18" s="6" t="s">
        <v>55</v>
      </c>
      <c r="X18" s="11" t="s">
        <v>56</v>
      </c>
      <c r="Y18" s="5" t="s">
        <v>205</v>
      </c>
      <c r="Z18" s="12" t="s">
        <v>56</v>
      </c>
      <c r="AA18" s="11" t="s">
        <v>165</v>
      </c>
      <c r="AB18" s="5" t="s">
        <v>158</v>
      </c>
    </row>
    <row r="19" spans="2:28" ht="185.25" customHeight="1" thickBot="1" x14ac:dyDescent="0.3">
      <c r="B19" s="3" t="s">
        <v>159</v>
      </c>
      <c r="C19" s="3" t="s">
        <v>150</v>
      </c>
      <c r="D19" s="3" t="s">
        <v>151</v>
      </c>
      <c r="E19" s="3" t="s">
        <v>152</v>
      </c>
      <c r="F19" s="3" t="s">
        <v>56</v>
      </c>
      <c r="G19" s="11" t="s">
        <v>160</v>
      </c>
      <c r="H19" s="4" t="s">
        <v>76</v>
      </c>
      <c r="I19" s="5" t="s">
        <v>161</v>
      </c>
      <c r="J19" s="6" t="s">
        <v>62</v>
      </c>
      <c r="K19" s="11" t="s">
        <v>162</v>
      </c>
      <c r="L19" s="11" t="s">
        <v>163</v>
      </c>
      <c r="M19" s="9">
        <v>6</v>
      </c>
      <c r="N19" s="9">
        <v>2</v>
      </c>
      <c r="O19" s="7">
        <f t="shared" si="0"/>
        <v>12</v>
      </c>
      <c r="P19" s="7" t="str">
        <f t="shared" si="1"/>
        <v>A - 12</v>
      </c>
      <c r="Q19" s="8">
        <v>25</v>
      </c>
      <c r="R19" s="9">
        <f t="shared" si="4"/>
        <v>300</v>
      </c>
      <c r="S19" s="7" t="str">
        <f t="shared" si="2"/>
        <v>II</v>
      </c>
      <c r="T19" s="10" t="str">
        <f t="shared" si="3"/>
        <v>Aceptable con control específico</v>
      </c>
      <c r="U19" s="8">
        <v>2</v>
      </c>
      <c r="V19" s="5" t="s">
        <v>157</v>
      </c>
      <c r="W19" s="6" t="s">
        <v>55</v>
      </c>
      <c r="X19" s="11" t="s">
        <v>56</v>
      </c>
      <c r="Y19" s="5" t="s">
        <v>56</v>
      </c>
      <c r="Z19" s="12" t="s">
        <v>56</v>
      </c>
      <c r="AA19" s="11" t="s">
        <v>164</v>
      </c>
      <c r="AB19" s="5" t="s">
        <v>56</v>
      </c>
    </row>
    <row r="20" spans="2:28" ht="185.25" customHeight="1" thickBot="1" x14ac:dyDescent="0.3">
      <c r="B20" s="3" t="s">
        <v>159</v>
      </c>
      <c r="C20" s="3" t="s">
        <v>150</v>
      </c>
      <c r="D20" s="3" t="s">
        <v>151</v>
      </c>
      <c r="E20" s="3" t="s">
        <v>152</v>
      </c>
      <c r="F20" s="3" t="s">
        <v>56</v>
      </c>
      <c r="G20" s="11" t="s">
        <v>166</v>
      </c>
      <c r="H20" s="4" t="s">
        <v>75</v>
      </c>
      <c r="I20" s="5" t="s">
        <v>167</v>
      </c>
      <c r="J20" s="6" t="s">
        <v>62</v>
      </c>
      <c r="K20" s="11" t="s">
        <v>168</v>
      </c>
      <c r="L20" s="11" t="s">
        <v>169</v>
      </c>
      <c r="M20" s="9">
        <v>6</v>
      </c>
      <c r="N20" s="9">
        <v>2</v>
      </c>
      <c r="O20" s="7">
        <f t="shared" si="0"/>
        <v>12</v>
      </c>
      <c r="P20" s="7" t="str">
        <f t="shared" si="1"/>
        <v>A - 12</v>
      </c>
      <c r="Q20" s="8">
        <v>25</v>
      </c>
      <c r="R20" s="9">
        <f t="shared" si="4"/>
        <v>300</v>
      </c>
      <c r="S20" s="7" t="str">
        <f t="shared" si="2"/>
        <v>II</v>
      </c>
      <c r="T20" s="10" t="str">
        <f t="shared" si="3"/>
        <v>Aceptable con control específico</v>
      </c>
      <c r="U20" s="8">
        <v>2</v>
      </c>
      <c r="V20" s="5" t="s">
        <v>157</v>
      </c>
      <c r="W20" s="6" t="s">
        <v>55</v>
      </c>
      <c r="X20" s="11" t="s">
        <v>56</v>
      </c>
      <c r="Y20" s="5" t="s">
        <v>56</v>
      </c>
      <c r="Z20" s="12" t="s">
        <v>56</v>
      </c>
      <c r="AA20" s="11" t="s">
        <v>170</v>
      </c>
      <c r="AB20" s="5" t="s">
        <v>171</v>
      </c>
    </row>
    <row r="21" spans="2:28" ht="185.25" customHeight="1" thickBot="1" x14ac:dyDescent="0.3">
      <c r="B21" s="3" t="s">
        <v>159</v>
      </c>
      <c r="C21" s="3" t="s">
        <v>150</v>
      </c>
      <c r="D21" s="3" t="s">
        <v>151</v>
      </c>
      <c r="E21" s="3" t="s">
        <v>152</v>
      </c>
      <c r="F21" s="3" t="s">
        <v>56</v>
      </c>
      <c r="G21" s="11" t="s">
        <v>172</v>
      </c>
      <c r="H21" s="4" t="s">
        <v>68</v>
      </c>
      <c r="I21" s="5" t="s">
        <v>173</v>
      </c>
      <c r="J21" s="6" t="s">
        <v>62</v>
      </c>
      <c r="K21" s="11" t="s">
        <v>168</v>
      </c>
      <c r="L21" s="11" t="s">
        <v>169</v>
      </c>
      <c r="M21" s="9">
        <v>6</v>
      </c>
      <c r="N21" s="9">
        <v>2</v>
      </c>
      <c r="O21" s="7">
        <f t="shared" si="0"/>
        <v>12</v>
      </c>
      <c r="P21" s="7" t="str">
        <f t="shared" si="1"/>
        <v>A - 12</v>
      </c>
      <c r="Q21" s="8">
        <v>25</v>
      </c>
      <c r="R21" s="9">
        <f t="shared" si="4"/>
        <v>300</v>
      </c>
      <c r="S21" s="7" t="str">
        <f t="shared" si="2"/>
        <v>II</v>
      </c>
      <c r="T21" s="10" t="str">
        <f t="shared" si="3"/>
        <v>Aceptable con control específico</v>
      </c>
      <c r="U21" s="8">
        <v>2</v>
      </c>
      <c r="V21" s="4" t="s">
        <v>157</v>
      </c>
      <c r="W21" s="6" t="s">
        <v>55</v>
      </c>
      <c r="X21" s="11" t="s">
        <v>56</v>
      </c>
      <c r="Y21" s="5" t="s">
        <v>56</v>
      </c>
      <c r="Z21" s="12" t="s">
        <v>56</v>
      </c>
      <c r="AA21" s="11" t="s">
        <v>170</v>
      </c>
      <c r="AB21" s="5" t="s">
        <v>171</v>
      </c>
    </row>
    <row r="22" spans="2:28" ht="185.25" customHeight="1" thickBot="1" x14ac:dyDescent="0.3">
      <c r="B22" s="3" t="s">
        <v>159</v>
      </c>
      <c r="C22" s="3" t="s">
        <v>150</v>
      </c>
      <c r="D22" s="3" t="s">
        <v>151</v>
      </c>
      <c r="E22" s="3" t="s">
        <v>152</v>
      </c>
      <c r="F22" s="3" t="s">
        <v>56</v>
      </c>
      <c r="G22" s="11" t="s">
        <v>174</v>
      </c>
      <c r="H22" s="4" t="s">
        <v>65</v>
      </c>
      <c r="I22" s="5" t="s">
        <v>175</v>
      </c>
      <c r="J22" s="6" t="s">
        <v>62</v>
      </c>
      <c r="K22" s="11" t="s">
        <v>168</v>
      </c>
      <c r="L22" s="3" t="s">
        <v>176</v>
      </c>
      <c r="M22" s="9">
        <v>6</v>
      </c>
      <c r="N22" s="9">
        <v>2</v>
      </c>
      <c r="O22" s="7">
        <f t="shared" si="0"/>
        <v>12</v>
      </c>
      <c r="P22" s="7" t="str">
        <f t="shared" si="1"/>
        <v>A - 12</v>
      </c>
      <c r="Q22" s="8">
        <v>25</v>
      </c>
      <c r="R22" s="9">
        <f t="shared" si="4"/>
        <v>300</v>
      </c>
      <c r="S22" s="7" t="str">
        <f t="shared" si="2"/>
        <v>II</v>
      </c>
      <c r="T22" s="10" t="str">
        <f t="shared" si="3"/>
        <v>Aceptable con control específico</v>
      </c>
      <c r="U22" s="8">
        <v>2</v>
      </c>
      <c r="V22" s="5" t="s">
        <v>157</v>
      </c>
      <c r="W22" s="6" t="s">
        <v>55</v>
      </c>
      <c r="X22" s="11" t="s">
        <v>56</v>
      </c>
      <c r="Y22" s="5" t="s">
        <v>56</v>
      </c>
      <c r="Z22" s="12" t="s">
        <v>56</v>
      </c>
      <c r="AA22" s="11" t="s">
        <v>177</v>
      </c>
      <c r="AB22" s="5" t="s">
        <v>171</v>
      </c>
    </row>
    <row r="23" spans="2:28" ht="185.25" customHeight="1" thickBot="1" x14ac:dyDescent="0.3">
      <c r="B23" s="3"/>
      <c r="C23" s="3"/>
      <c r="D23" s="3"/>
      <c r="E23" s="3"/>
      <c r="F23" s="3"/>
      <c r="G23" s="11"/>
      <c r="H23" s="4"/>
      <c r="I23" s="5"/>
      <c r="J23" s="6"/>
      <c r="K23" s="3"/>
      <c r="L23" s="3"/>
      <c r="M23" s="9"/>
      <c r="N23" s="9"/>
      <c r="O23" s="7">
        <f t="shared" si="0"/>
        <v>0</v>
      </c>
      <c r="P23" s="7" t="str">
        <f t="shared" si="1"/>
        <v/>
      </c>
      <c r="Q23" s="8"/>
      <c r="R23" s="9">
        <f t="shared" si="4"/>
        <v>0</v>
      </c>
      <c r="S23" s="7" t="str">
        <f t="shared" si="2"/>
        <v/>
      </c>
      <c r="T23" s="10" t="str">
        <f t="shared" si="3"/>
        <v/>
      </c>
      <c r="U23" s="8"/>
      <c r="V23" s="4"/>
      <c r="W23" s="6"/>
      <c r="X23" s="11"/>
      <c r="Y23" s="5"/>
      <c r="Z23" s="12"/>
      <c r="AA23" s="11"/>
      <c r="AB23" s="5"/>
    </row>
    <row r="24" spans="2:28" ht="185.25" customHeight="1" thickBot="1" x14ac:dyDescent="0.3">
      <c r="B24" s="3"/>
      <c r="C24" s="3"/>
      <c r="D24" s="3"/>
      <c r="E24" s="3"/>
      <c r="F24" s="3"/>
      <c r="G24" s="11"/>
      <c r="H24" s="4"/>
      <c r="I24" s="5"/>
      <c r="J24" s="6"/>
      <c r="K24" s="3"/>
      <c r="L24" s="3"/>
      <c r="M24" s="9"/>
      <c r="N24" s="9"/>
      <c r="O24" s="7">
        <f t="shared" si="0"/>
        <v>0</v>
      </c>
      <c r="P24" s="7" t="str">
        <f t="shared" si="1"/>
        <v/>
      </c>
      <c r="Q24" s="8"/>
      <c r="R24" s="9">
        <f t="shared" si="4"/>
        <v>0</v>
      </c>
      <c r="S24" s="7" t="str">
        <f t="shared" si="2"/>
        <v/>
      </c>
      <c r="T24" s="10" t="str">
        <f t="shared" si="3"/>
        <v/>
      </c>
      <c r="U24" s="8"/>
      <c r="V24" s="4"/>
      <c r="W24" s="6"/>
      <c r="X24" s="11"/>
      <c r="Y24" s="5"/>
      <c r="Z24" s="12"/>
      <c r="AA24" s="11"/>
      <c r="AB24" s="5"/>
    </row>
    <row r="25" spans="2:28" x14ac:dyDescent="0.25">
      <c r="B25" s="70" t="s">
        <v>214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  <row r="26" spans="2:28" ht="15.75" thickBot="1" x14ac:dyDescent="0.3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5"/>
    </row>
  </sheetData>
  <autoFilter ref="B7:AB26" xr:uid="{C4E93024-B488-413B-9772-81AD6F570C4D}">
    <sortState xmlns:xlrd2="http://schemas.microsoft.com/office/spreadsheetml/2017/richdata2" ref="B8:AB24">
      <sortCondition ref="B7"/>
    </sortState>
  </autoFilter>
  <mergeCells count="20">
    <mergeCell ref="B1:G4"/>
    <mergeCell ref="X1:AB1"/>
    <mergeCell ref="X2:AB2"/>
    <mergeCell ref="X3:AB3"/>
    <mergeCell ref="X4:AB4"/>
    <mergeCell ref="H4:W4"/>
    <mergeCell ref="H3:W3"/>
    <mergeCell ref="H1:W2"/>
    <mergeCell ref="I5:I6"/>
    <mergeCell ref="J5:L5"/>
    <mergeCell ref="M5:S5"/>
    <mergeCell ref="U5:W5"/>
    <mergeCell ref="B25:AB26"/>
    <mergeCell ref="X5:AB5"/>
    <mergeCell ref="B5:B6"/>
    <mergeCell ref="C5:C6"/>
    <mergeCell ref="D5:D6"/>
    <mergeCell ref="E5:E6"/>
    <mergeCell ref="F5:F6"/>
    <mergeCell ref="G5:H5"/>
  </mergeCells>
  <conditionalFormatting sqref="P8:P24">
    <cfRule type="cellIs" dxfId="20" priority="14" operator="equal">
      <formula>"M - 6"</formula>
    </cfRule>
    <cfRule type="cellIs" dxfId="19" priority="15" operator="equal">
      <formula>"M - 8"</formula>
    </cfRule>
    <cfRule type="cellIs" dxfId="18" priority="16" operator="equal">
      <formula>"A - 12"</formula>
    </cfRule>
    <cfRule type="cellIs" dxfId="17" priority="17" operator="equal">
      <formula>"A - 10"</formula>
    </cfRule>
    <cfRule type="cellIs" dxfId="16" priority="18" operator="equal">
      <formula>"A - 18"</formula>
    </cfRule>
    <cfRule type="cellIs" dxfId="15" priority="19" operator="equal">
      <formula>"A - 20"</formula>
    </cfRule>
    <cfRule type="cellIs" dxfId="14" priority="20" operator="equal">
      <formula>"MA - 24"</formula>
    </cfRule>
    <cfRule type="cellIs" dxfId="13" priority="21" operator="equal">
      <formula>"MA - 30"</formula>
    </cfRule>
    <cfRule type="cellIs" dxfId="12" priority="23" operator="equal">
      <formula>"MA - 40"</formula>
    </cfRule>
    <cfRule type="cellIs" dxfId="11" priority="24" operator="equal">
      <formula>"MA - 40;MA - 30;MA - 24"</formula>
    </cfRule>
  </conditionalFormatting>
  <conditionalFormatting sqref="N8:N24">
    <cfRule type="cellIs" dxfId="10" priority="22" operator="equal">
      <formula>"MA - 30"</formula>
    </cfRule>
  </conditionalFormatting>
  <conditionalFormatting sqref="R8:R24">
    <cfRule type="cellIs" dxfId="9" priority="8" operator="between">
      <formula>101</formula>
      <formula>599</formula>
    </cfRule>
    <cfRule type="cellIs" dxfId="8" priority="9" operator="lessThan">
      <formula>101</formula>
    </cfRule>
    <cfRule type="cellIs" dxfId="7" priority="10" operator="lessThan">
      <formula>100</formula>
    </cfRule>
    <cfRule type="cellIs" dxfId="6" priority="11" operator="greaterThan">
      <formula>599</formula>
    </cfRule>
    <cfRule type="cellIs" dxfId="5" priority="12" operator="greaterThan">
      <formula>999</formula>
    </cfRule>
    <cfRule type="cellIs" dxfId="4" priority="13" operator="equal">
      <formula>4000</formula>
    </cfRule>
  </conditionalFormatting>
  <conditionalFormatting sqref="T8:T24">
    <cfRule type="cellIs" dxfId="3" priority="6" operator="equal">
      <formula>"Aceptable con control específico"</formula>
    </cfRule>
  </conditionalFormatting>
  <conditionalFormatting sqref="T8:T24">
    <cfRule type="cellIs" dxfId="2" priority="3" operator="equal">
      <formula>"No Aceptable"</formula>
    </cfRule>
  </conditionalFormatting>
  <conditionalFormatting sqref="R8:R24">
    <cfRule type="cellIs" dxfId="1" priority="2" operator="equal">
      <formula>0</formula>
    </cfRule>
  </conditionalFormatting>
  <conditionalFormatting sqref="T8:T24">
    <cfRule type="cellIs" dxfId="0" priority="1" operator="equal">
      <formula>"Aceptable"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1FD43D-7A6B-4461-AE7C-4C50596CF509}">
          <x14:formula1>
            <xm:f>Datos!$I$2:$I$5</xm:f>
          </x14:formula1>
          <xm:sqref>N8:N24</xm:sqref>
        </x14:dataValidation>
        <x14:dataValidation type="list" allowBlank="1" showInputMessage="1" showErrorMessage="1" xr:uid="{DD470901-6DE7-4DD1-ABEC-14A4608DDDF3}">
          <x14:formula1>
            <xm:f>Datos!$J$2:$J$3</xm:f>
          </x14:formula1>
          <xm:sqref>F8:F24 W8:W24</xm:sqref>
        </x14:dataValidation>
        <x14:dataValidation type="list" allowBlank="1" showInputMessage="1" showErrorMessage="1" xr:uid="{82C4023E-8FF8-4432-9D1F-57D7D515BC40}">
          <x14:formula1>
            <xm:f>Datos!$K$2:$K$12</xm:f>
          </x14:formula1>
          <xm:sqref>M8:M24</xm:sqref>
        </x14:dataValidation>
        <x14:dataValidation type="list" allowBlank="1" showInputMessage="1" showErrorMessage="1" xr:uid="{B13B0BA6-AF4D-49AF-9142-7188C9AD2383}">
          <x14:formula1>
            <xm:f>Datos!$G$2:$G$5</xm:f>
          </x14:formula1>
          <xm:sqref>Q8:Q24</xm:sqref>
        </x14:dataValidation>
        <x14:dataValidation type="list" allowBlank="1" showInputMessage="1" showErrorMessage="1" xr:uid="{7A2181BF-957D-4197-AD49-36EE2E08F2BE}">
          <x14:formula1>
            <xm:f>Datos!$J$2:$J$4</xm:f>
          </x14:formula1>
          <xm:sqref>X8:X24</xm:sqref>
        </x14:dataValidation>
        <x14:dataValidation type="list" allowBlank="1" showInputMessage="1" showErrorMessage="1" xr:uid="{337CE536-BBB2-487D-A312-FB36F17B0452}">
          <x14:formula1>
            <xm:f>Datos!$L$2:$L$11</xm:f>
          </x14:formula1>
          <xm:sqref>H8:H24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8999-E090-4FDF-81FD-EE8E7F4C6B50}">
  <dimension ref="B3:P13"/>
  <sheetViews>
    <sheetView topLeftCell="F1" zoomScale="70" zoomScaleNormal="70" workbookViewId="0">
      <selection activeCell="R6" sqref="R6"/>
    </sheetView>
  </sheetViews>
  <sheetFormatPr baseColWidth="10" defaultRowHeight="15" x14ac:dyDescent="0.25"/>
  <cols>
    <col min="2" max="2" width="14.28515625" customWidth="1"/>
    <col min="3" max="3" width="16.42578125" customWidth="1"/>
    <col min="4" max="4" width="31.28515625" customWidth="1"/>
    <col min="5" max="5" width="2.28515625" customWidth="1"/>
    <col min="6" max="6" width="18.42578125" customWidth="1"/>
    <col min="7" max="7" width="16.140625" customWidth="1"/>
    <col min="8" max="8" width="34.7109375" customWidth="1"/>
    <col min="9" max="9" width="2.85546875" customWidth="1"/>
    <col min="10" max="10" width="17.85546875" customWidth="1"/>
    <col min="11" max="11" width="14.140625" customWidth="1"/>
    <col min="12" max="12" width="30" customWidth="1"/>
    <col min="13" max="13" width="3.28515625" customWidth="1"/>
    <col min="14" max="14" width="20.42578125" customWidth="1"/>
    <col min="15" max="15" width="16.5703125" customWidth="1"/>
    <col min="16" max="16" width="29.140625" customWidth="1"/>
    <col min="17" max="17" width="3.7109375" customWidth="1"/>
  </cols>
  <sheetData>
    <row r="3" spans="2:16" ht="15.75" thickBot="1" x14ac:dyDescent="0.3"/>
    <row r="4" spans="2:16" ht="30" customHeight="1" thickBot="1" x14ac:dyDescent="0.3">
      <c r="B4" s="44" t="s">
        <v>79</v>
      </c>
      <c r="C4" s="45"/>
      <c r="D4" s="46"/>
      <c r="F4" s="44" t="s">
        <v>92</v>
      </c>
      <c r="G4" s="45"/>
      <c r="H4" s="46"/>
      <c r="J4" s="44" t="s">
        <v>102</v>
      </c>
      <c r="K4" s="45"/>
      <c r="L4" s="46"/>
      <c r="N4" s="44" t="s">
        <v>112</v>
      </c>
      <c r="O4" s="45"/>
      <c r="P4" s="46"/>
    </row>
    <row r="5" spans="2:16" ht="45.75" thickBot="1" x14ac:dyDescent="0.3">
      <c r="B5" s="22" t="s">
        <v>80</v>
      </c>
      <c r="C5" s="22" t="s">
        <v>81</v>
      </c>
      <c r="D5" s="22" t="s">
        <v>82</v>
      </c>
      <c r="F5" s="22" t="s">
        <v>80</v>
      </c>
      <c r="G5" s="22" t="s">
        <v>93</v>
      </c>
      <c r="H5" s="22" t="s">
        <v>82</v>
      </c>
      <c r="J5" s="22" t="s">
        <v>103</v>
      </c>
      <c r="K5" s="22" t="s">
        <v>104</v>
      </c>
      <c r="L5" s="22" t="s">
        <v>82</v>
      </c>
      <c r="N5" s="22" t="s">
        <v>113</v>
      </c>
      <c r="O5" s="22" t="s">
        <v>114</v>
      </c>
      <c r="P5" s="22" t="s">
        <v>82</v>
      </c>
    </row>
    <row r="6" spans="2:16" ht="149.25" customHeight="1" thickBot="1" x14ac:dyDescent="0.3">
      <c r="B6" s="23" t="s">
        <v>83</v>
      </c>
      <c r="C6" s="24">
        <v>10</v>
      </c>
      <c r="D6" s="23" t="s">
        <v>84</v>
      </c>
      <c r="F6" s="23" t="s">
        <v>94</v>
      </c>
      <c r="G6" s="24">
        <v>4</v>
      </c>
      <c r="H6" s="23" t="s">
        <v>95</v>
      </c>
      <c r="J6" s="23" t="s">
        <v>105</v>
      </c>
      <c r="K6" s="24">
        <v>100</v>
      </c>
      <c r="L6" s="23" t="s">
        <v>106</v>
      </c>
      <c r="N6" s="57" t="s">
        <v>83</v>
      </c>
      <c r="O6" s="55" t="s">
        <v>115</v>
      </c>
      <c r="P6" s="29" t="s">
        <v>116</v>
      </c>
    </row>
    <row r="7" spans="2:16" ht="117.75" customHeight="1" thickBot="1" x14ac:dyDescent="0.3">
      <c r="B7" s="25" t="s">
        <v>85</v>
      </c>
      <c r="C7" s="26">
        <v>6</v>
      </c>
      <c r="D7" s="25" t="s">
        <v>86</v>
      </c>
      <c r="F7" s="25" t="s">
        <v>96</v>
      </c>
      <c r="G7" s="26">
        <v>3</v>
      </c>
      <c r="H7" s="25" t="s">
        <v>97</v>
      </c>
      <c r="J7" s="25" t="s">
        <v>107</v>
      </c>
      <c r="K7" s="26">
        <v>60</v>
      </c>
      <c r="L7" s="25" t="s">
        <v>108</v>
      </c>
      <c r="N7" s="58"/>
      <c r="O7" s="56"/>
      <c r="P7" s="30" t="s">
        <v>117</v>
      </c>
    </row>
    <row r="8" spans="2:16" ht="120.75" customHeight="1" thickBot="1" x14ac:dyDescent="0.3">
      <c r="B8" s="23" t="s">
        <v>87</v>
      </c>
      <c r="C8" s="24">
        <v>2</v>
      </c>
      <c r="D8" s="23" t="s">
        <v>88</v>
      </c>
      <c r="F8" s="23" t="s">
        <v>98</v>
      </c>
      <c r="G8" s="24">
        <v>2</v>
      </c>
      <c r="H8" s="23" t="s">
        <v>99</v>
      </c>
      <c r="J8" s="23" t="s">
        <v>109</v>
      </c>
      <c r="K8" s="24">
        <v>25</v>
      </c>
      <c r="L8" s="23" t="s">
        <v>110</v>
      </c>
      <c r="N8" s="47" t="s">
        <v>85</v>
      </c>
      <c r="O8" s="49" t="s">
        <v>118</v>
      </c>
      <c r="P8" s="27" t="s">
        <v>119</v>
      </c>
    </row>
    <row r="9" spans="2:16" ht="57" customHeight="1" thickBot="1" x14ac:dyDescent="0.3">
      <c r="B9" s="47" t="s">
        <v>89</v>
      </c>
      <c r="C9" s="49" t="s">
        <v>90</v>
      </c>
      <c r="D9" s="49" t="s">
        <v>91</v>
      </c>
      <c r="F9" s="49" t="s">
        <v>100</v>
      </c>
      <c r="G9" s="53">
        <v>1</v>
      </c>
      <c r="H9" s="51" t="s">
        <v>101</v>
      </c>
      <c r="J9" s="51" t="s">
        <v>111</v>
      </c>
      <c r="K9" s="49">
        <v>10</v>
      </c>
      <c r="L9" s="49" t="s">
        <v>20</v>
      </c>
      <c r="N9" s="48"/>
      <c r="O9" s="50"/>
      <c r="P9" s="28" t="s">
        <v>19</v>
      </c>
    </row>
    <row r="10" spans="2:16" ht="72" customHeight="1" thickBot="1" x14ac:dyDescent="0.3">
      <c r="B10" s="48"/>
      <c r="C10" s="50"/>
      <c r="D10" s="50"/>
      <c r="F10" s="50"/>
      <c r="G10" s="54"/>
      <c r="H10" s="52"/>
      <c r="J10" s="52"/>
      <c r="K10" s="50"/>
      <c r="L10" s="50"/>
      <c r="N10" s="57" t="s">
        <v>87</v>
      </c>
      <c r="O10" s="55" t="s">
        <v>120</v>
      </c>
      <c r="P10" s="29" t="s">
        <v>121</v>
      </c>
    </row>
    <row r="11" spans="2:16" ht="29.25" thickBot="1" x14ac:dyDescent="0.3">
      <c r="N11" s="58"/>
      <c r="O11" s="56"/>
      <c r="P11" s="30" t="s">
        <v>122</v>
      </c>
    </row>
    <row r="12" spans="2:16" ht="85.5" x14ac:dyDescent="0.25">
      <c r="N12" s="47" t="s">
        <v>89</v>
      </c>
      <c r="O12" s="49" t="s">
        <v>123</v>
      </c>
      <c r="P12" s="27" t="s">
        <v>124</v>
      </c>
    </row>
    <row r="13" spans="2:16" ht="57.75" thickBot="1" x14ac:dyDescent="0.3">
      <c r="N13" s="48"/>
      <c r="O13" s="50"/>
      <c r="P13" s="28" t="s">
        <v>125</v>
      </c>
    </row>
  </sheetData>
  <mergeCells count="21">
    <mergeCell ref="O10:O11"/>
    <mergeCell ref="N12:N13"/>
    <mergeCell ref="O12:O13"/>
    <mergeCell ref="J4:L4"/>
    <mergeCell ref="J9:J10"/>
    <mergeCell ref="K9:K10"/>
    <mergeCell ref="L9:L10"/>
    <mergeCell ref="N4:P4"/>
    <mergeCell ref="N6:N7"/>
    <mergeCell ref="O6:O7"/>
    <mergeCell ref="N8:N9"/>
    <mergeCell ref="O8:O9"/>
    <mergeCell ref="N10:N11"/>
    <mergeCell ref="B4:D4"/>
    <mergeCell ref="B9:B10"/>
    <mergeCell ref="C9:C10"/>
    <mergeCell ref="D9:D10"/>
    <mergeCell ref="F4:H4"/>
    <mergeCell ref="H9:H10"/>
    <mergeCell ref="G9:G10"/>
    <mergeCell ref="F9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2696-4BDF-4344-99BC-9C31E1AF2EAA}">
  <dimension ref="A1:C10"/>
  <sheetViews>
    <sheetView workbookViewId="0">
      <selection activeCell="C14" sqref="C14"/>
    </sheetView>
  </sheetViews>
  <sheetFormatPr baseColWidth="10" defaultRowHeight="15" x14ac:dyDescent="0.25"/>
  <cols>
    <col min="1" max="1" width="17.28515625" customWidth="1"/>
    <col min="2" max="2" width="25.7109375" customWidth="1"/>
    <col min="3" max="3" width="38.7109375" customWidth="1"/>
  </cols>
  <sheetData>
    <row r="1" spans="1:3" x14ac:dyDescent="0.25">
      <c r="A1" s="101" t="s">
        <v>224</v>
      </c>
      <c r="B1" s="101"/>
      <c r="C1" s="101"/>
    </row>
    <row r="2" spans="1:3" x14ac:dyDescent="0.25">
      <c r="A2" s="102" t="s">
        <v>225</v>
      </c>
      <c r="B2" s="102" t="s">
        <v>226</v>
      </c>
      <c r="C2" s="102" t="s">
        <v>227</v>
      </c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F29C-27E2-4C65-BE61-00993B58A588}">
  <dimension ref="B1:L11"/>
  <sheetViews>
    <sheetView workbookViewId="0">
      <selection activeCell="K2" sqref="K2"/>
    </sheetView>
  </sheetViews>
  <sheetFormatPr baseColWidth="10" defaultRowHeight="15" x14ac:dyDescent="0.25"/>
  <cols>
    <col min="2" max="2" width="15.5703125" style="1" customWidth="1"/>
    <col min="3" max="3" width="11.42578125" style="1"/>
    <col min="5" max="5" width="12" customWidth="1"/>
  </cols>
  <sheetData>
    <row r="1" spans="2:12" s="1" customFormat="1" ht="54" customHeight="1" x14ac:dyDescent="0.25">
      <c r="B1" s="1" t="s">
        <v>1</v>
      </c>
      <c r="C1" s="1" t="s">
        <v>10</v>
      </c>
      <c r="D1" s="1" t="s">
        <v>14</v>
      </c>
      <c r="E1" s="1" t="s">
        <v>15</v>
      </c>
      <c r="F1" s="1" t="s">
        <v>18</v>
      </c>
      <c r="G1" s="1" t="s">
        <v>21</v>
      </c>
      <c r="H1" s="1" t="s">
        <v>50</v>
      </c>
      <c r="I1" s="1" t="s">
        <v>34</v>
      </c>
      <c r="K1" s="1" t="s">
        <v>33</v>
      </c>
      <c r="L1" s="1" t="s">
        <v>27</v>
      </c>
    </row>
    <row r="2" spans="2:12" x14ac:dyDescent="0.25">
      <c r="B2" s="1" t="s">
        <v>2</v>
      </c>
      <c r="C2" s="1" t="s">
        <v>11</v>
      </c>
      <c r="D2">
        <v>0</v>
      </c>
      <c r="E2">
        <v>0</v>
      </c>
      <c r="G2">
        <v>10</v>
      </c>
      <c r="H2" t="s">
        <v>51</v>
      </c>
      <c r="I2">
        <v>1</v>
      </c>
      <c r="J2" t="s">
        <v>55</v>
      </c>
      <c r="K2">
        <v>2</v>
      </c>
      <c r="L2" t="s">
        <v>65</v>
      </c>
    </row>
    <row r="3" spans="2:12" x14ac:dyDescent="0.25">
      <c r="B3" s="1" t="s">
        <v>3</v>
      </c>
      <c r="C3" s="1" t="s">
        <v>12</v>
      </c>
      <c r="D3">
        <v>1</v>
      </c>
      <c r="E3">
        <v>1</v>
      </c>
      <c r="G3">
        <v>25</v>
      </c>
      <c r="H3" t="s">
        <v>52</v>
      </c>
      <c r="I3">
        <v>2</v>
      </c>
      <c r="J3" t="s">
        <v>56</v>
      </c>
      <c r="K3">
        <v>6</v>
      </c>
      <c r="L3" t="s">
        <v>66</v>
      </c>
    </row>
    <row r="4" spans="2:12" x14ac:dyDescent="0.25">
      <c r="B4" s="1" t="s">
        <v>4</v>
      </c>
      <c r="D4">
        <v>2</v>
      </c>
      <c r="E4">
        <v>2</v>
      </c>
      <c r="G4">
        <v>60</v>
      </c>
      <c r="H4" t="s">
        <v>53</v>
      </c>
      <c r="I4">
        <v>3</v>
      </c>
      <c r="J4" t="s">
        <v>71</v>
      </c>
      <c r="K4">
        <v>10</v>
      </c>
      <c r="L4" t="s">
        <v>67</v>
      </c>
    </row>
    <row r="5" spans="2:12" ht="30" x14ac:dyDescent="0.25">
      <c r="B5" s="1" t="s">
        <v>5</v>
      </c>
      <c r="D5">
        <v>3</v>
      </c>
      <c r="E5">
        <v>3</v>
      </c>
      <c r="G5">
        <v>100</v>
      </c>
      <c r="H5" t="s">
        <v>54</v>
      </c>
      <c r="I5">
        <v>4</v>
      </c>
      <c r="L5" t="s">
        <v>68</v>
      </c>
    </row>
    <row r="6" spans="2:12" ht="30" x14ac:dyDescent="0.25">
      <c r="B6" s="1" t="s">
        <v>6</v>
      </c>
      <c r="D6">
        <v>4</v>
      </c>
      <c r="E6">
        <v>4</v>
      </c>
      <c r="L6" t="s">
        <v>69</v>
      </c>
    </row>
    <row r="7" spans="2:12" ht="30" x14ac:dyDescent="0.25">
      <c r="B7" s="1" t="s">
        <v>7</v>
      </c>
      <c r="L7" t="s">
        <v>70</v>
      </c>
    </row>
    <row r="8" spans="2:12" ht="30" x14ac:dyDescent="0.25">
      <c r="B8" s="1" t="s">
        <v>8</v>
      </c>
      <c r="L8" t="s">
        <v>75</v>
      </c>
    </row>
    <row r="9" spans="2:12" x14ac:dyDescent="0.25">
      <c r="L9" t="s">
        <v>76</v>
      </c>
    </row>
    <row r="10" spans="2:12" x14ac:dyDescent="0.25">
      <c r="L10" t="s">
        <v>77</v>
      </c>
    </row>
    <row r="11" spans="2:12" x14ac:dyDescent="0.25">
      <c r="L1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GTC-45</vt:lpstr>
      <vt:lpstr>Instrucciones</vt:lpstr>
      <vt:lpstr>Control de cambios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FELIPE ALBERTO SILVA MESA</cp:lastModifiedBy>
  <dcterms:created xsi:type="dcterms:W3CDTF">2021-09-02T00:57:14Z</dcterms:created>
  <dcterms:modified xsi:type="dcterms:W3CDTF">2021-11-01T18:34:21Z</dcterms:modified>
</cp:coreProperties>
</file>