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 D\Google Drive\Maestria\Proyecto\Tesis\MHT\2.PENDIENTES\QFD\"/>
    </mc:Choice>
  </mc:AlternateContent>
  <xr:revisionPtr revIDLastSave="0" documentId="8_{34279DBE-D740-4301-AD0C-1CDC6EEC63FE}" xr6:coauthVersionLast="38" xr6:coauthVersionMax="38" xr10:uidLastSave="{00000000-0000-0000-0000-000000000000}"/>
  <bookViews>
    <workbookView xWindow="0" yWindow="0" windowWidth="20490" windowHeight="7185" activeTab="1" xr2:uid="{F27F68F7-4623-4852-8D18-094B9090F401}"/>
  </bookViews>
  <sheets>
    <sheet name="GUIA" sheetId="7" r:id="rId1"/>
    <sheet name="PLANTILLA" sheetId="1" r:id="rId2"/>
    <sheet name="Relaciones tecnicas" sheetId="4" r:id="rId3"/>
    <sheet name="Listas" sheetId="2" state="hidden" r:id="rId4"/>
    <sheet name="Calculos" sheetId="5" state="hidden" r:id="rId5"/>
    <sheet name="Grafico Competitividad" sheetId="9" r:id="rId6"/>
  </sheets>
  <definedNames>
    <definedName name="Importancia" comment="Nivel de importancia">Listas!$B$4:$B$8</definedName>
    <definedName name="Relacion" comment="Nivel de relación entre que y como">Listas!$B$12:$B$14</definedName>
    <definedName name="RelacionTecnicos" comment="Nivel de relación entre requisitos tecnicos">Listas!$B$18:$B$22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4" l="1"/>
  <c r="C26" i="4"/>
  <c r="C25" i="4"/>
  <c r="C24" i="4"/>
  <c r="C23" i="4"/>
  <c r="C22" i="4"/>
  <c r="C21" i="4"/>
  <c r="C20" i="4"/>
  <c r="C19" i="4"/>
  <c r="C18" i="4"/>
  <c r="E17" i="4"/>
  <c r="E29" i="4" s="1"/>
  <c r="F17" i="4"/>
  <c r="F29" i="4" s="1"/>
  <c r="G17" i="4"/>
  <c r="G29" i="4" s="1"/>
  <c r="H17" i="4"/>
  <c r="H29" i="4" s="1"/>
  <c r="I17" i="4"/>
  <c r="I29" i="4" s="1"/>
  <c r="J17" i="4"/>
  <c r="J29" i="4" s="1"/>
  <c r="K17" i="4"/>
  <c r="K29" i="4" s="1"/>
  <c r="L17" i="4"/>
  <c r="L29" i="4" s="1"/>
  <c r="M17" i="4"/>
  <c r="M29" i="4" s="1"/>
  <c r="D17" i="4"/>
  <c r="D29" i="4" s="1"/>
  <c r="L43" i="1"/>
  <c r="M43" i="1"/>
  <c r="N43" i="1"/>
  <c r="O43" i="1"/>
  <c r="P43" i="1"/>
  <c r="G41" i="1" l="1"/>
  <c r="H41" i="1"/>
  <c r="I41" i="1"/>
  <c r="J41" i="1"/>
  <c r="K41" i="1"/>
  <c r="M41" i="1"/>
  <c r="M42" i="1" s="1"/>
  <c r="N41" i="1"/>
  <c r="N42" i="1" s="1"/>
  <c r="O41" i="1"/>
  <c r="O42" i="1" s="1"/>
  <c r="P41" i="1"/>
  <c r="P42" i="1" s="1"/>
  <c r="L41" i="1"/>
  <c r="L42" i="1" s="1"/>
  <c r="G42" i="1" l="1"/>
  <c r="K42" i="1"/>
  <c r="H42" i="1"/>
  <c r="J42" i="1"/>
  <c r="I42" i="1"/>
  <c r="K30" i="4"/>
  <c r="N25" i="1" s="1"/>
  <c r="D6" i="5"/>
  <c r="E6" i="5"/>
  <c r="F6" i="5"/>
  <c r="G6" i="5"/>
  <c r="H6" i="5"/>
  <c r="I6" i="5"/>
  <c r="J6" i="5"/>
  <c r="K6" i="5"/>
  <c r="L6" i="5"/>
  <c r="M6" i="5"/>
  <c r="D7" i="5"/>
  <c r="E7" i="5"/>
  <c r="F7" i="5"/>
  <c r="G7" i="5"/>
  <c r="H7" i="5"/>
  <c r="I7" i="5"/>
  <c r="J7" i="5"/>
  <c r="K7" i="5"/>
  <c r="L7" i="5"/>
  <c r="M7" i="5"/>
  <c r="D8" i="5"/>
  <c r="E8" i="5"/>
  <c r="F8" i="5"/>
  <c r="G8" i="5"/>
  <c r="H8" i="5"/>
  <c r="I8" i="5"/>
  <c r="J8" i="5"/>
  <c r="K8" i="5"/>
  <c r="L8" i="5"/>
  <c r="M8" i="5"/>
  <c r="D9" i="5"/>
  <c r="E9" i="5"/>
  <c r="F9" i="5"/>
  <c r="G9" i="5"/>
  <c r="H9" i="5"/>
  <c r="I9" i="5"/>
  <c r="J9" i="5"/>
  <c r="K9" i="5"/>
  <c r="L9" i="5"/>
  <c r="M9" i="5"/>
  <c r="D10" i="5"/>
  <c r="E10" i="5"/>
  <c r="F10" i="5"/>
  <c r="G10" i="5"/>
  <c r="H10" i="5"/>
  <c r="I10" i="5"/>
  <c r="J10" i="5"/>
  <c r="K10" i="5"/>
  <c r="L10" i="5"/>
  <c r="M10" i="5"/>
  <c r="D11" i="5"/>
  <c r="E11" i="5"/>
  <c r="F11" i="5"/>
  <c r="G11" i="5"/>
  <c r="H11" i="5"/>
  <c r="I11" i="5"/>
  <c r="J11" i="5"/>
  <c r="K11" i="5"/>
  <c r="L11" i="5"/>
  <c r="M11" i="5"/>
  <c r="D12" i="5"/>
  <c r="E12" i="5"/>
  <c r="F12" i="5"/>
  <c r="G12" i="5"/>
  <c r="H12" i="5"/>
  <c r="I12" i="5"/>
  <c r="J12" i="5"/>
  <c r="K12" i="5"/>
  <c r="L12" i="5"/>
  <c r="M12" i="5"/>
  <c r="D13" i="5"/>
  <c r="E13" i="5"/>
  <c r="F13" i="5"/>
  <c r="G13" i="5"/>
  <c r="H13" i="5"/>
  <c r="I13" i="5"/>
  <c r="J13" i="5"/>
  <c r="K13" i="5"/>
  <c r="L13" i="5"/>
  <c r="M13" i="5"/>
  <c r="D14" i="5"/>
  <c r="E14" i="5"/>
  <c r="F14" i="5"/>
  <c r="G14" i="5"/>
  <c r="H14" i="5"/>
  <c r="I14" i="5"/>
  <c r="J14" i="5"/>
  <c r="K14" i="5"/>
  <c r="L14" i="5"/>
  <c r="M14" i="5"/>
  <c r="E5" i="5"/>
  <c r="F5" i="5"/>
  <c r="G5" i="5"/>
  <c r="H5" i="5"/>
  <c r="I5" i="5"/>
  <c r="J5" i="5"/>
  <c r="K5" i="5"/>
  <c r="L5" i="5"/>
  <c r="M5" i="5"/>
  <c r="D5" i="5"/>
  <c r="H43" i="1" l="1"/>
  <c r="K43" i="1"/>
  <c r="I43" i="1"/>
  <c r="G43" i="1"/>
  <c r="J43" i="1"/>
  <c r="M30" i="4"/>
  <c r="P25" i="1" s="1"/>
  <c r="L30" i="4"/>
  <c r="O25" i="1" s="1"/>
  <c r="C14" i="5"/>
  <c r="C6" i="5"/>
  <c r="C7" i="5"/>
  <c r="C8" i="5"/>
  <c r="C9" i="5"/>
  <c r="C10" i="5"/>
  <c r="C11" i="5"/>
  <c r="C12" i="5"/>
  <c r="C13" i="5"/>
  <c r="C5" i="5"/>
  <c r="M4" i="5" l="1"/>
  <c r="M17" i="5" s="1"/>
  <c r="M23" i="5"/>
  <c r="M24" i="5"/>
  <c r="M26" i="5"/>
  <c r="K4" i="5"/>
  <c r="L4" i="5"/>
  <c r="M25" i="5" l="1"/>
  <c r="M22" i="5"/>
  <c r="M21" i="5"/>
  <c r="M18" i="5"/>
  <c r="M19" i="5"/>
  <c r="M20" i="5"/>
  <c r="K18" i="5"/>
  <c r="K19" i="5"/>
  <c r="K20" i="5"/>
  <c r="K21" i="5"/>
  <c r="K22" i="5"/>
  <c r="K23" i="5"/>
  <c r="K24" i="5"/>
  <c r="K25" i="5"/>
  <c r="K26" i="5"/>
  <c r="K17" i="5"/>
  <c r="L17" i="5"/>
  <c r="L18" i="5"/>
  <c r="L19" i="5"/>
  <c r="L20" i="5"/>
  <c r="L21" i="5"/>
  <c r="L22" i="5"/>
  <c r="L23" i="5"/>
  <c r="L24" i="5"/>
  <c r="L25" i="5"/>
  <c r="L26" i="5"/>
  <c r="M27" i="5"/>
  <c r="P45" i="1" s="1"/>
  <c r="K27" i="5" l="1"/>
  <c r="N45" i="1" s="1"/>
  <c r="N46" i="1" s="1"/>
  <c r="P47" i="1"/>
  <c r="P46" i="1"/>
  <c r="L27" i="5"/>
  <c r="O45" i="1" s="1"/>
  <c r="N47" i="1" l="1"/>
  <c r="O46" i="1"/>
  <c r="O47" i="1"/>
  <c r="J30" i="4"/>
  <c r="J4" i="5" l="1"/>
  <c r="M25" i="1"/>
  <c r="H30" i="4"/>
  <c r="G30" i="4"/>
  <c r="E30" i="4"/>
  <c r="D30" i="4"/>
  <c r="I30" i="4"/>
  <c r="F30" i="4"/>
  <c r="H4" i="5" l="1"/>
  <c r="K25" i="1"/>
  <c r="F4" i="5"/>
  <c r="I25" i="1"/>
  <c r="D4" i="5"/>
  <c r="G25" i="1"/>
  <c r="J25" i="1"/>
  <c r="G4" i="5"/>
  <c r="L25" i="1"/>
  <c r="I4" i="5"/>
  <c r="H25" i="1"/>
  <c r="E4" i="5"/>
  <c r="J21" i="5"/>
  <c r="J20" i="5"/>
  <c r="J23" i="5"/>
  <c r="J22" i="5"/>
  <c r="J18" i="5"/>
  <c r="J24" i="5"/>
  <c r="J26" i="5"/>
  <c r="J17" i="5"/>
  <c r="J25" i="5"/>
  <c r="J19" i="5"/>
  <c r="J27" i="5" l="1"/>
  <c r="M45" i="1" s="1"/>
  <c r="M46" i="1" s="1"/>
  <c r="E26" i="5"/>
  <c r="E20" i="5"/>
  <c r="E17" i="5"/>
  <c r="E18" i="5"/>
  <c r="E19" i="5"/>
  <c r="E22" i="5"/>
  <c r="E21" i="5"/>
  <c r="E24" i="5"/>
  <c r="E23" i="5"/>
  <c r="E25" i="5"/>
  <c r="G24" i="5"/>
  <c r="G18" i="5"/>
  <c r="G19" i="5"/>
  <c r="G25" i="5"/>
  <c r="G20" i="5"/>
  <c r="G21" i="5"/>
  <c r="G22" i="5"/>
  <c r="G23" i="5"/>
  <c r="G26" i="5"/>
  <c r="G17" i="5"/>
  <c r="F25" i="5"/>
  <c r="F23" i="5"/>
  <c r="F24" i="5"/>
  <c r="F19" i="5"/>
  <c r="F22" i="5"/>
  <c r="F21" i="5"/>
  <c r="F18" i="5"/>
  <c r="F17" i="5"/>
  <c r="F26" i="5"/>
  <c r="F20" i="5"/>
  <c r="I20" i="5"/>
  <c r="I18" i="5"/>
  <c r="I22" i="5"/>
  <c r="I19" i="5"/>
  <c r="I26" i="5"/>
  <c r="I24" i="5"/>
  <c r="I21" i="5"/>
  <c r="I17" i="5"/>
  <c r="I25" i="5"/>
  <c r="I23" i="5"/>
  <c r="D19" i="5"/>
  <c r="D26" i="5"/>
  <c r="D20" i="5"/>
  <c r="D21" i="5"/>
  <c r="D25" i="5"/>
  <c r="D24" i="5"/>
  <c r="D22" i="5"/>
  <c r="D17" i="5"/>
  <c r="D18" i="5"/>
  <c r="D23" i="5"/>
  <c r="H21" i="5"/>
  <c r="H19" i="5"/>
  <c r="H17" i="5"/>
  <c r="H26" i="5"/>
  <c r="H25" i="5"/>
  <c r="H22" i="5"/>
  <c r="H23" i="5"/>
  <c r="H18" i="5"/>
  <c r="H24" i="5"/>
  <c r="H20" i="5"/>
  <c r="M47" i="1" l="1"/>
  <c r="I27" i="5"/>
  <c r="L45" i="1" s="1"/>
  <c r="L46" i="1" s="1"/>
  <c r="H27" i="5"/>
  <c r="K45" i="1" s="1"/>
  <c r="G27" i="5"/>
  <c r="J45" i="1" s="1"/>
  <c r="D27" i="5"/>
  <c r="G45" i="1" s="1"/>
  <c r="F27" i="5"/>
  <c r="I45" i="1" s="1"/>
  <c r="E27" i="5"/>
  <c r="H45" i="1" s="1"/>
  <c r="L47" i="1" l="1"/>
  <c r="H46" i="1"/>
  <c r="J46" i="1"/>
  <c r="I46" i="1"/>
  <c r="K46" i="1"/>
  <c r="G46" i="1"/>
  <c r="K47" i="1" l="1"/>
  <c r="I47" i="1"/>
  <c r="G47" i="1"/>
  <c r="H47" i="1"/>
  <c r="J47" i="1"/>
</calcChain>
</file>

<file path=xl/sharedStrings.xml><?xml version="1.0" encoding="utf-8"?>
<sst xmlns="http://schemas.openxmlformats.org/spreadsheetml/2006/main" count="139" uniqueCount="111">
  <si>
    <t>Columna</t>
  </si>
  <si>
    <t>Que1</t>
  </si>
  <si>
    <t>Que2</t>
  </si>
  <si>
    <t>Que3</t>
  </si>
  <si>
    <t>Que4</t>
  </si>
  <si>
    <t>Que5</t>
  </si>
  <si>
    <t>QUE? (Requerimientos del cliente)</t>
  </si>
  <si>
    <t>Nivel de importancia</t>
  </si>
  <si>
    <t>Nada importante</t>
  </si>
  <si>
    <t>Poco importante</t>
  </si>
  <si>
    <t>Medianamente importante</t>
  </si>
  <si>
    <t>Importante</t>
  </si>
  <si>
    <t>Muy importante</t>
  </si>
  <si>
    <t>Nuestro producto</t>
  </si>
  <si>
    <t>Competidor1</t>
  </si>
  <si>
    <t>Competidor2</t>
  </si>
  <si>
    <t>Competidor3</t>
  </si>
  <si>
    <t>Comparativo con la competencia (1 a 5)</t>
  </si>
  <si>
    <t>Como1</t>
  </si>
  <si>
    <t>Como2</t>
  </si>
  <si>
    <t>Como3</t>
  </si>
  <si>
    <t>Como4</t>
  </si>
  <si>
    <t>Como5</t>
  </si>
  <si>
    <t>Debil</t>
  </si>
  <si>
    <t>Media</t>
  </si>
  <si>
    <t>Fuerte</t>
  </si>
  <si>
    <t>Importancia ponderada absoluta</t>
  </si>
  <si>
    <t>Importancia ponderada relativa</t>
  </si>
  <si>
    <t>Requerimientos cliente</t>
  </si>
  <si>
    <t>Muy debil</t>
  </si>
  <si>
    <t>Igual</t>
  </si>
  <si>
    <t>Muy fuerte</t>
  </si>
  <si>
    <t>Nivel de relacion entre requisitos del ciente y tecnicos</t>
  </si>
  <si>
    <t>Nivel de relacion de los requisitos tecnicos entre si</t>
  </si>
  <si>
    <t>Ponderado abs</t>
  </si>
  <si>
    <t>Ponderado rel</t>
  </si>
  <si>
    <t>Importancia ponderada de los requisitos tecnicos</t>
  </si>
  <si>
    <t>RANKING</t>
  </si>
  <si>
    <t>Meta u Objetivo del requerimiento tecnico</t>
  </si>
  <si>
    <t>COMO?
(Requerimientos Tecnicos para cumplir los "Que")</t>
  </si>
  <si>
    <t>Requerimientos Tecnicos</t>
  </si>
  <si>
    <t>Importancia para el usuario</t>
  </si>
  <si>
    <t>QUE? (Requerimientos del Cliente)</t>
  </si>
  <si>
    <t>Se deben enunciar que es lo que el cliente esta solicitando, estas solicitudes normalmente no tienen una descripcion tecnica muy detallada. Por lo general on del tipo: Quiero que sea mas liviano, que tenga mayor autonomia, Que sea mas facil de operar, Que no consuma mucha materia prima, etc.</t>
  </si>
  <si>
    <t>Estos requerimientos son la base del diseño que desea el cliente e identifican necesidades sin resolver</t>
  </si>
  <si>
    <t>COMO? (Requerimientos Tecnicos)</t>
  </si>
  <si>
    <t>En este apartado enunciaremos todos los requerimientos tecnicos que nos permitiran alcanzar los requerimientos tecnicos, estos ya deben ser especificados en funcion de variables tecnicas conocidas dentro del diseño a realizar. Ej: Capacidad de la bateria en mAh, Presion en Pa, Velocidad en rpm, etc.</t>
  </si>
  <si>
    <t>IMPORTANCIA PARA EL USUARIO</t>
  </si>
  <si>
    <t>Se debe calificar la importancia que el usuario otorga a cada uno de los requerimientos que plantea. Esta calificacion debe darse de 1 a 5</t>
  </si>
  <si>
    <t>RELACION ENTRE REQUISITOS DEL CLIENTE Y REQUERIMIENTOS TECNICOS</t>
  </si>
  <si>
    <t>En esta punto, se debe calificar la relacion de cada QUE con cada COMO asignando los valores de 1 a la relacion debil, 3 a la relacion media y 9 a la relacion fuerte.</t>
  </si>
  <si>
    <t>COMPARATIVO RESPECTO A LA COMPETENCIA</t>
  </si>
  <si>
    <t>Se deben identificar los competidores directos de nuestro producto o diseño y para cada uno de estos debemos calificar de 1 a 5 (siendo 1 mucho peor y 5 mucho mejor) su desempeño respecto a cada uno de los QUE y a su vez debemos evaluar nuestro producto para poder realizar una comparacion. Adicionalmente debemos colocar cual seria la meta de a alcanzar para cada uno de los QUE. Esto permitira visualizar las brechas que se tienen respecto a la competencia y a la meta planteada.</t>
  </si>
  <si>
    <t>Enuncie como minimo 5 que's en la plantilla y deje el resto de celdas vacias.</t>
  </si>
  <si>
    <t>RELACIONES ENTRE LOS REQUERIMIENTOS TECNICOS</t>
  </si>
  <si>
    <t>Muy debil o Muy Negativa</t>
  </si>
  <si>
    <t>Debil o Negativa</t>
  </si>
  <si>
    <t>Fuerte o Positiva</t>
  </si>
  <si>
    <t>Muy fuerte o Muy positiva</t>
  </si>
  <si>
    <t>En la pestaña relaciones tecnicas se debe calificar de 1 a 5 las relaciones entre los COMO (siendo 1 una relacion muy debil o muy negativa y 5 una relacion muy fuerte o muy positiva). Esta calificacion permite visualizar los efectos de alterar algun requerimiento tecnico sobre los otros.</t>
  </si>
  <si>
    <t>Diligencia cada fila y califique respecto a cada columna hasta completar la cantidad de requerimientos tecnicos a utilizar en el analisis</t>
  </si>
  <si>
    <t>Hasta aca es la parte que se debe diligenciar, ahora analizaremos los resultados arrojados por la plantilla</t>
  </si>
  <si>
    <t>IMPORTANCIA PONDERADA DE LOS REQUISITOS TECNICOS</t>
  </si>
  <si>
    <t>REQUERIMIENTOS DEL CLIENTE</t>
  </si>
  <si>
    <t>REQUERIMIENTOS TECNICOS</t>
  </si>
  <si>
    <t>Importancia ponderada relativa: Es la importancia de los requisitos tecnicos en funcion de todos los analisis anteriores (importancia de los requerimientos del cliente, importancia de los requisitos tecnicos y la realacion de los QUE y los COMO), esta ultima permite rankear que requisitos tecnicos son mas impactantes de cara al cliente a la hora de intervenir, permitiendo asi no gastar recursos y esfuerzos en cambiar requisitos tecnicos que al final no van a generar mucho impacto.</t>
  </si>
  <si>
    <t>Este apartado muestra cual de los requerimientos tecnicos es mas importante en funcion de la forma como se relaciona con los otros requerimientos y el impacto que tiene sobre estos.</t>
  </si>
  <si>
    <t>Importancia ponderada relativa: Muestra cual es la importancia de los requisitos del cliente en funcion de la importancia de cada QUE otorgada por el cliente y la relacion de estos con los COMO planteados.</t>
  </si>
  <si>
    <t>x</t>
  </si>
  <si>
    <t>xx</t>
  </si>
  <si>
    <t>GRAFICO COMPETITIVIDAD</t>
  </si>
  <si>
    <t>Este muestra de forma grafica las brechas que tenemos en cada uno de los QUE con respecto a nuestra competencia y a su vez con la meta planteada a alcanzar en cada uno de estos.</t>
  </si>
  <si>
    <t>Neutra</t>
  </si>
  <si>
    <t>TOOLBOX DE DISEÑO</t>
  </si>
  <si>
    <t>QFD</t>
  </si>
  <si>
    <t>FUNCION DE DESPLIEGUE DE LA CALIDAD</t>
  </si>
  <si>
    <t>PROYECTO:</t>
  </si>
  <si>
    <t>COMPONENTE/SISTEMA:</t>
  </si>
  <si>
    <t>RESPONSABLE:</t>
  </si>
  <si>
    <t>FECHA:</t>
  </si>
  <si>
    <t>REVISION:</t>
  </si>
  <si>
    <t>PLANTILLA</t>
  </si>
  <si>
    <t>ORDEN DE USO</t>
  </si>
  <si>
    <t>1. Diligenciar los requerimientos del cliente</t>
  </si>
  <si>
    <t>2. Diligenciar los requerimientos tecnicos</t>
  </si>
  <si>
    <t>3. Determinar la relacion entre los QUE y los COMO</t>
  </si>
  <si>
    <t>4. Calificar los que por nivel de importancia para el usuario</t>
  </si>
  <si>
    <t>5. Realizar la comparacion con la competencia y seleccionar la meta de los QUE</t>
  </si>
  <si>
    <t>6. Seleccionar la meta de los requerimientos tecnicos</t>
  </si>
  <si>
    <t>7. Determinar la forma como se relacionan los requerimientos tecnicos entre si en la pestaña "Relaciones tecnicas"</t>
  </si>
  <si>
    <t>8. Analice los resultados del ranking para los requerimientos del cliente y los requerimientos tecnicos y tome decisiones del tipo:</t>
  </si>
  <si>
    <t>GUIA DEL USUARIO</t>
  </si>
  <si>
    <t>a. Cuales requerimientos tecnicos intervendra y cuales no</t>
  </si>
  <si>
    <t>b. Si buscara alcanzar las metas en todos los requerimientos tecnicos o cuales dejara como estan actualmente</t>
  </si>
  <si>
    <t>c. Forma de intervencion de los requerimientos tecnicos</t>
  </si>
  <si>
    <t>Construido por:</t>
  </si>
  <si>
    <t>Ing. Juan David Carvajal Corrales</t>
  </si>
  <si>
    <t>Esta guia permitira por lo tanto orientar esfuerzos, optimizando tiempo y recursos de diseño.</t>
  </si>
  <si>
    <t>CONCLUSIONES Y OBSERVACIONES</t>
  </si>
  <si>
    <t>META REQUERIMIENTO DEL CLIENTE</t>
  </si>
  <si>
    <t>Enuncie como minimo 5 COMO en la plantilla y deje el resto de celdas vacias.</t>
  </si>
  <si>
    <t>RELACION ENTRE LOS REQUERIMIENTOS TECNICOS</t>
  </si>
  <si>
    <t xml:space="preserve">Califique de 1 a 5 como se relaciona cada uno de los como con los demas, por ejemplo: </t>
  </si>
  <si>
    <t>Aumentar la capacidad de una bateria en mAh puede afectar el peso del equipo, esta seria una relacion negativa.</t>
  </si>
  <si>
    <t>Disminuir la cantidad de componentes puede afectar positivamente el peso del equipo, esto seria una relacion positiva</t>
  </si>
  <si>
    <t>d. Que brechas mostradas en el grafico de competitividad decidira acortar y porque</t>
  </si>
  <si>
    <t>Grafico de competitividad</t>
  </si>
  <si>
    <t>Este grafico permite visualizar las brechas que se presentan respecto a la competencia y respecto a la meta en cada uno de los requerimientos del cliente  que se han presentado en este analisis.</t>
  </si>
  <si>
    <t>El objetivo de esto es tener un mayor control visual a la hora de decidir que brechas se deberan cerrar, es decir, si se decide alcanzar la meta, acercarse a la competancia o dejarla en su estado actual</t>
  </si>
  <si>
    <t>OBSERVACIONES</t>
  </si>
  <si>
    <t>Relacion entre QUE y COMO
(1= Debil, 3=Media, 9=Fuerte)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</si>
</sst>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u val="double"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58E232"/>
        <bgColor indexed="64"/>
      </patternFill>
    </fill>
    <fill>
      <patternFill patternType="solid">
        <fgColor theme="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164" fontId="0" fillId="2" borderId="1" xfId="0" applyNumberFormat="1" applyFill="1" applyBorder="1"/>
    <xf numFmtId="0" fontId="0" fillId="3" borderId="0" xfId="0" applyFill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vertical="center" textRotation="90" wrapText="1"/>
    </xf>
    <xf numFmtId="0" fontId="0" fillId="5" borderId="17" xfId="0" applyFill="1" applyBorder="1"/>
    <xf numFmtId="0" fontId="0" fillId="5" borderId="31" xfId="0" applyFill="1" applyBorder="1"/>
    <xf numFmtId="0" fontId="0" fillId="5" borderId="18" xfId="0" applyFill="1" applyBorder="1"/>
    <xf numFmtId="0" fontId="0" fillId="5" borderId="21" xfId="0" applyFill="1" applyBorder="1"/>
    <xf numFmtId="0" fontId="0" fillId="5" borderId="0" xfId="0" applyFill="1" applyBorder="1"/>
    <xf numFmtId="0" fontId="0" fillId="5" borderId="22" xfId="0" applyFill="1" applyBorder="1"/>
    <xf numFmtId="0" fontId="3" fillId="5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5" fillId="5" borderId="0" xfId="0" applyFont="1" applyFill="1" applyBorder="1"/>
    <xf numFmtId="0" fontId="2" fillId="5" borderId="0" xfId="0" applyFont="1" applyFill="1" applyBorder="1"/>
    <xf numFmtId="0" fontId="0" fillId="5" borderId="0" xfId="0" applyFill="1" applyBorder="1" applyAlignment="1">
      <alignment horizontal="left" vertical="top" wrapText="1"/>
    </xf>
    <xf numFmtId="0" fontId="0" fillId="5" borderId="0" xfId="0" applyFill="1" applyBorder="1" applyAlignment="1">
      <alignment horizontal="left"/>
    </xf>
    <xf numFmtId="0" fontId="0" fillId="5" borderId="0" xfId="0" applyFill="1" applyBorder="1" applyAlignment="1">
      <alignment horizontal="left" vertical="top" wrapText="1"/>
    </xf>
    <xf numFmtId="0" fontId="8" fillId="5" borderId="0" xfId="0" applyFont="1" applyFill="1" applyBorder="1"/>
    <xf numFmtId="0" fontId="0" fillId="5" borderId="19" xfId="0" applyFill="1" applyBorder="1"/>
    <xf numFmtId="0" fontId="0" fillId="5" borderId="28" xfId="0" applyFill="1" applyBorder="1"/>
    <xf numFmtId="0" fontId="0" fillId="5" borderId="20" xfId="0" applyFill="1" applyBorder="1"/>
    <xf numFmtId="0" fontId="0" fillId="5" borderId="0" xfId="0" applyFill="1" applyBorder="1" applyAlignment="1">
      <alignment horizontal="center"/>
    </xf>
    <xf numFmtId="0" fontId="3" fillId="5" borderId="0" xfId="0" applyFont="1" applyFill="1" applyBorder="1"/>
    <xf numFmtId="0" fontId="2" fillId="5" borderId="0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 textRotation="90" wrapText="1"/>
    </xf>
    <xf numFmtId="0" fontId="2" fillId="5" borderId="0" xfId="0" applyFont="1" applyFill="1" applyBorder="1" applyAlignment="1">
      <alignment horizontal="center" vertical="center" textRotation="90" wrapText="1"/>
    </xf>
    <xf numFmtId="0" fontId="0" fillId="5" borderId="2" xfId="0" applyFill="1" applyBorder="1" applyAlignment="1">
      <alignment horizontal="center" vertical="center" textRotation="90" wrapText="1"/>
    </xf>
    <xf numFmtId="0" fontId="2" fillId="5" borderId="29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14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164" fontId="0" fillId="5" borderId="23" xfId="0" applyNumberFormat="1" applyFill="1" applyBorder="1"/>
    <xf numFmtId="164" fontId="0" fillId="5" borderId="4" xfId="0" applyNumberFormat="1" applyFill="1" applyBorder="1"/>
    <xf numFmtId="164" fontId="0" fillId="5" borderId="24" xfId="0" applyNumberFormat="1" applyFill="1" applyBorder="1"/>
    <xf numFmtId="164" fontId="0" fillId="5" borderId="0" xfId="0" applyNumberFormat="1" applyFill="1" applyBorder="1"/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/>
    </xf>
    <xf numFmtId="0" fontId="2" fillId="5" borderId="30" xfId="0" applyFont="1" applyFill="1" applyBorder="1" applyAlignment="1">
      <alignment horizontal="center"/>
    </xf>
    <xf numFmtId="164" fontId="0" fillId="5" borderId="25" xfId="0" applyNumberFormat="1" applyFill="1" applyBorder="1"/>
    <xf numFmtId="164" fontId="0" fillId="5" borderId="26" xfId="0" applyNumberFormat="1" applyFill="1" applyBorder="1"/>
    <xf numFmtId="164" fontId="0" fillId="5" borderId="27" xfId="0" applyNumberFormat="1" applyFill="1" applyBorder="1"/>
    <xf numFmtId="0" fontId="0" fillId="5" borderId="10" xfId="0" applyFill="1" applyBorder="1" applyAlignment="1">
      <alignment horizontal="center"/>
    </xf>
    <xf numFmtId="164" fontId="0" fillId="5" borderId="10" xfId="0" applyNumberFormat="1" applyFill="1" applyBorder="1"/>
    <xf numFmtId="164" fontId="0" fillId="5" borderId="11" xfId="0" applyNumberFormat="1" applyFill="1" applyBorder="1"/>
    <xf numFmtId="0" fontId="0" fillId="5" borderId="2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2" fillId="5" borderId="27" xfId="0" applyFont="1" applyFill="1" applyBorder="1" applyAlignment="1">
      <alignment horizontal="center"/>
    </xf>
    <xf numFmtId="0" fontId="0" fillId="5" borderId="17" xfId="0" applyFill="1" applyBorder="1" applyAlignment="1">
      <alignment horizontal="left" vertical="top" wrapText="1"/>
    </xf>
    <xf numFmtId="0" fontId="0" fillId="5" borderId="31" xfId="0" applyFill="1" applyBorder="1" applyAlignment="1">
      <alignment horizontal="left" vertical="top" wrapText="1"/>
    </xf>
    <xf numFmtId="0" fontId="0" fillId="5" borderId="18" xfId="0" applyFill="1" applyBorder="1" applyAlignment="1">
      <alignment horizontal="left" vertical="top" wrapText="1"/>
    </xf>
    <xf numFmtId="0" fontId="0" fillId="5" borderId="21" xfId="0" applyFill="1" applyBorder="1" applyAlignment="1">
      <alignment horizontal="left" vertical="top" wrapText="1"/>
    </xf>
    <xf numFmtId="0" fontId="0" fillId="5" borderId="22" xfId="0" applyFill="1" applyBorder="1" applyAlignment="1">
      <alignment horizontal="left" vertical="top" wrapText="1"/>
    </xf>
    <xf numFmtId="0" fontId="0" fillId="5" borderId="19" xfId="0" applyFill="1" applyBorder="1" applyAlignment="1">
      <alignment horizontal="left" vertical="top" wrapText="1"/>
    </xf>
    <xf numFmtId="0" fontId="0" fillId="5" borderId="28" xfId="0" applyFill="1" applyBorder="1" applyAlignment="1">
      <alignment horizontal="left" vertical="top" wrapText="1"/>
    </xf>
    <xf numFmtId="0" fontId="0" fillId="5" borderId="20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2" fillId="6" borderId="31" xfId="0" applyFont="1" applyFill="1" applyBorder="1" applyAlignment="1">
      <alignment horizontal="center"/>
    </xf>
    <xf numFmtId="0" fontId="2" fillId="6" borderId="18" xfId="0" applyFon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5" borderId="33" xfId="0" applyFill="1" applyBorder="1" applyAlignment="1">
      <alignment horizontal="center" vertical="center" textRotation="90" wrapText="1"/>
    </xf>
    <xf numFmtId="164" fontId="0" fillId="5" borderId="33" xfId="0" applyNumberFormat="1" applyFill="1" applyBorder="1" applyAlignment="1">
      <alignment horizontal="center"/>
    </xf>
    <xf numFmtId="164" fontId="0" fillId="5" borderId="34" xfId="0" applyNumberFormat="1" applyFill="1" applyBorder="1" applyAlignment="1">
      <alignment horizontal="center"/>
    </xf>
    <xf numFmtId="0" fontId="0" fillId="5" borderId="36" xfId="0" applyFill="1" applyBorder="1" applyAlignment="1">
      <alignment horizontal="center" vertical="center" textRotation="90" wrapText="1"/>
    </xf>
    <xf numFmtId="164" fontId="0" fillId="5" borderId="36" xfId="0" applyNumberFormat="1" applyFill="1" applyBorder="1" applyAlignment="1">
      <alignment horizontal="center"/>
    </xf>
    <xf numFmtId="164" fontId="0" fillId="5" borderId="37" xfId="0" applyNumberFormat="1" applyFill="1" applyBorder="1" applyAlignment="1">
      <alignment horizontal="center"/>
    </xf>
    <xf numFmtId="0" fontId="0" fillId="5" borderId="32" xfId="0" applyFill="1" applyBorder="1" applyAlignment="1">
      <alignment horizontal="center" vertical="center" textRotation="90" wrapText="1"/>
    </xf>
    <xf numFmtId="0" fontId="0" fillId="5" borderId="35" xfId="0" applyFill="1" applyBorder="1" applyAlignment="1">
      <alignment horizontal="center" vertical="center" textRotation="90" wrapText="1"/>
    </xf>
    <xf numFmtId="0" fontId="2" fillId="7" borderId="25" xfId="0" applyFont="1" applyFill="1" applyBorder="1" applyAlignment="1">
      <alignment horizontal="center"/>
    </xf>
    <xf numFmtId="0" fontId="2" fillId="7" borderId="27" xfId="0" applyFont="1" applyFill="1" applyBorder="1" applyAlignment="1">
      <alignment horizontal="center"/>
    </xf>
    <xf numFmtId="164" fontId="2" fillId="7" borderId="38" xfId="0" applyNumberFormat="1" applyFont="1" applyFill="1" applyBorder="1" applyAlignment="1">
      <alignment horizontal="center"/>
    </xf>
    <xf numFmtId="164" fontId="2" fillId="7" borderId="26" xfId="0" applyNumberFormat="1" applyFont="1" applyFill="1" applyBorder="1" applyAlignment="1">
      <alignment horizontal="center"/>
    </xf>
    <xf numFmtId="164" fontId="2" fillId="7" borderId="27" xfId="0" applyNumberFormat="1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textRotation="90" wrapText="1"/>
    </xf>
    <xf numFmtId="0" fontId="9" fillId="3" borderId="29" xfId="0" applyFont="1" applyFill="1" applyBorder="1" applyAlignment="1">
      <alignment horizontal="center" vertical="center" textRotation="90" wrapText="1"/>
    </xf>
    <xf numFmtId="0" fontId="1" fillId="8" borderId="25" xfId="0" applyFont="1" applyFill="1" applyBorder="1" applyAlignment="1">
      <alignment horizontal="center" wrapText="1"/>
    </xf>
    <xf numFmtId="0" fontId="1" fillId="8" borderId="26" xfId="0" applyFont="1" applyFill="1" applyBorder="1" applyAlignment="1">
      <alignment horizontal="center" wrapText="1"/>
    </xf>
    <xf numFmtId="0" fontId="1" fillId="8" borderId="27" xfId="0" applyFont="1" applyFill="1" applyBorder="1" applyAlignment="1">
      <alignment horizontal="center" wrapText="1"/>
    </xf>
    <xf numFmtId="0" fontId="0" fillId="8" borderId="39" xfId="0" applyFill="1" applyBorder="1" applyAlignment="1">
      <alignment horizontal="center" vertical="center" textRotation="90" wrapText="1"/>
    </xf>
    <xf numFmtId="0" fontId="0" fillId="8" borderId="40" xfId="0" applyFill="1" applyBorder="1" applyAlignment="1">
      <alignment horizontal="center" vertical="center" textRotation="90" wrapText="1"/>
    </xf>
    <xf numFmtId="0" fontId="0" fillId="8" borderId="41" xfId="0" applyFill="1" applyBorder="1" applyAlignment="1">
      <alignment horizontal="center" vertical="center" textRotation="90" wrapText="1"/>
    </xf>
    <xf numFmtId="0" fontId="0" fillId="8" borderId="12" xfId="0" applyFill="1" applyBorder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 textRotation="90" wrapText="1"/>
    </xf>
    <xf numFmtId="0" fontId="0" fillId="8" borderId="13" xfId="0" applyFill="1" applyBorder="1" applyAlignment="1">
      <alignment horizontal="center" vertical="center" textRotation="90" wrapText="1"/>
    </xf>
    <xf numFmtId="0" fontId="0" fillId="8" borderId="12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2" fillId="9" borderId="17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9" borderId="20" xfId="0" applyFont="1" applyFill="1" applyBorder="1" applyAlignment="1">
      <alignment horizontal="center" vertical="center" wrapText="1"/>
    </xf>
    <xf numFmtId="0" fontId="2" fillId="10" borderId="17" xfId="0" applyFont="1" applyFill="1" applyBorder="1" applyAlignment="1">
      <alignment horizontal="center" vertical="center" wrapText="1"/>
    </xf>
    <xf numFmtId="0" fontId="2" fillId="10" borderId="18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2" fillId="10" borderId="19" xfId="0" applyFont="1" applyFill="1" applyBorder="1" applyAlignment="1">
      <alignment horizontal="center" vertical="center" wrapText="1"/>
    </xf>
    <xf numFmtId="0" fontId="2" fillId="10" borderId="20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6" fillId="5" borderId="0" xfId="0" applyFont="1" applyFill="1" applyBorder="1" applyAlignment="1">
      <alignment horizontal="right"/>
    </xf>
    <xf numFmtId="0" fontId="2" fillId="5" borderId="25" xfId="0" applyFont="1" applyFill="1" applyBorder="1" applyAlignment="1">
      <alignment horizontal="center"/>
    </xf>
    <xf numFmtId="0" fontId="2" fillId="5" borderId="42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0" fillId="5" borderId="1" xfId="0" applyFill="1" applyBorder="1"/>
    <xf numFmtId="164" fontId="0" fillId="5" borderId="1" xfId="0" applyNumberFormat="1" applyFill="1" applyBorder="1"/>
    <xf numFmtId="0" fontId="1" fillId="5" borderId="1" xfId="0" applyFont="1" applyFill="1" applyBorder="1" applyAlignment="1">
      <alignment horizontal="center"/>
    </xf>
    <xf numFmtId="0" fontId="0" fillId="11" borderId="43" xfId="0" applyFill="1" applyBorder="1" applyAlignment="1">
      <alignment horizontal="center"/>
    </xf>
    <xf numFmtId="0" fontId="0" fillId="11" borderId="40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ont="1" applyFill="1" applyBorder="1" applyAlignment="1">
      <alignment horizontal="left" wrapText="1"/>
    </xf>
    <xf numFmtId="0" fontId="7" fillId="5" borderId="0" xfId="0" applyFont="1" applyFill="1" applyBorder="1" applyAlignment="1">
      <alignment horizontal="right"/>
    </xf>
    <xf numFmtId="0" fontId="10" fillId="5" borderId="0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 wrapText="1"/>
    </xf>
    <xf numFmtId="0" fontId="4" fillId="5" borderId="44" xfId="0" applyFont="1" applyFill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1"/>
        </patternFill>
      </fill>
    </dxf>
    <dxf>
      <fill>
        <patternFill patternType="darkTrellis"/>
      </fill>
    </dxf>
    <dxf>
      <fill>
        <patternFill patternType="darkTrellis"/>
      </fill>
    </dxf>
    <dxf>
      <fill>
        <patternFill patternType="lightGray"/>
      </fill>
    </dxf>
  </dxfs>
  <tableStyles count="0" defaultTableStyle="TableStyleMedium2" defaultPivotStyle="PivotStyleLight16"/>
  <colors>
    <mruColors>
      <color rgb="FF58E232"/>
      <color rgb="FF00FFFF"/>
      <color rgb="FFEDD8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GRAFICO DE COMPETITIVIDAD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PLANTILLA!$R$28</c:f>
              <c:strCache>
                <c:ptCount val="1"/>
                <c:pt idx="0">
                  <c:v>Nuestro producto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PLANTILLA!$E$30:$E$39</c:f>
              <c:strCache>
                <c:ptCount val="5"/>
                <c:pt idx="0">
                  <c:v>Que1</c:v>
                </c:pt>
                <c:pt idx="1">
                  <c:v>Que2</c:v>
                </c:pt>
                <c:pt idx="2">
                  <c:v>Que3</c:v>
                </c:pt>
                <c:pt idx="3">
                  <c:v>Que4</c:v>
                </c:pt>
                <c:pt idx="4">
                  <c:v>Que5</c:v>
                </c:pt>
              </c:strCache>
            </c:strRef>
          </c:cat>
          <c:val>
            <c:numRef>
              <c:f>PLANTILLA!$R$30:$R$39</c:f>
              <c:numCache>
                <c:formatCode>General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FE-4451-8F3F-787E06C80874}"/>
            </c:ext>
          </c:extLst>
        </c:ser>
        <c:ser>
          <c:idx val="1"/>
          <c:order val="1"/>
          <c:tx>
            <c:strRef>
              <c:f>PLANTILLA!$S$28</c:f>
              <c:strCache>
                <c:ptCount val="1"/>
                <c:pt idx="0">
                  <c:v>Competidor1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PLANTILLA!$E$30:$E$39</c:f>
              <c:strCache>
                <c:ptCount val="5"/>
                <c:pt idx="0">
                  <c:v>Que1</c:v>
                </c:pt>
                <c:pt idx="1">
                  <c:v>Que2</c:v>
                </c:pt>
                <c:pt idx="2">
                  <c:v>Que3</c:v>
                </c:pt>
                <c:pt idx="3">
                  <c:v>Que4</c:v>
                </c:pt>
                <c:pt idx="4">
                  <c:v>Que5</c:v>
                </c:pt>
              </c:strCache>
            </c:strRef>
          </c:cat>
          <c:val>
            <c:numRef>
              <c:f>PLANTILLA!$S$30:$S$39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FE-4451-8F3F-787E06C80874}"/>
            </c:ext>
          </c:extLst>
        </c:ser>
        <c:ser>
          <c:idx val="2"/>
          <c:order val="2"/>
          <c:tx>
            <c:strRef>
              <c:f>PLANTILLA!$T$28</c:f>
              <c:strCache>
                <c:ptCount val="1"/>
                <c:pt idx="0">
                  <c:v>Competidor2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PLANTILLA!$E$30:$E$39</c:f>
              <c:strCache>
                <c:ptCount val="5"/>
                <c:pt idx="0">
                  <c:v>Que1</c:v>
                </c:pt>
                <c:pt idx="1">
                  <c:v>Que2</c:v>
                </c:pt>
                <c:pt idx="2">
                  <c:v>Que3</c:v>
                </c:pt>
                <c:pt idx="3">
                  <c:v>Que4</c:v>
                </c:pt>
                <c:pt idx="4">
                  <c:v>Que5</c:v>
                </c:pt>
              </c:strCache>
            </c:strRef>
          </c:cat>
          <c:val>
            <c:numRef>
              <c:f>PLANTILLA!$T$30:$T$39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FE-4451-8F3F-787E06C80874}"/>
            </c:ext>
          </c:extLst>
        </c:ser>
        <c:ser>
          <c:idx val="3"/>
          <c:order val="3"/>
          <c:tx>
            <c:strRef>
              <c:f>PLANTILLA!$U$28</c:f>
              <c:strCache>
                <c:ptCount val="1"/>
                <c:pt idx="0">
                  <c:v>Competidor3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PLANTILLA!$E$30:$E$39</c:f>
              <c:strCache>
                <c:ptCount val="5"/>
                <c:pt idx="0">
                  <c:v>Que1</c:v>
                </c:pt>
                <c:pt idx="1">
                  <c:v>Que2</c:v>
                </c:pt>
                <c:pt idx="2">
                  <c:v>Que3</c:v>
                </c:pt>
                <c:pt idx="3">
                  <c:v>Que4</c:v>
                </c:pt>
                <c:pt idx="4">
                  <c:v>Que5</c:v>
                </c:pt>
              </c:strCache>
            </c:strRef>
          </c:cat>
          <c:val>
            <c:numRef>
              <c:f>PLANTILLA!$U$30:$U$39</c:f>
              <c:numCache>
                <c:formatCode>General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FE-4451-8F3F-787E06C80874}"/>
            </c:ext>
          </c:extLst>
        </c:ser>
        <c:ser>
          <c:idx val="4"/>
          <c:order val="4"/>
          <c:tx>
            <c:strRef>
              <c:f>PLANTILLA!$V$28</c:f>
              <c:strCache>
                <c:ptCount val="1"/>
                <c:pt idx="0">
                  <c:v>META REQUERIMIENTO DEL CLIENTE</c:v>
                </c:pt>
              </c:strCache>
            </c:strRef>
          </c:tx>
          <c:spPr>
            <a:ln w="3175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PLANTILLA!$E$30:$E$39</c:f>
              <c:strCache>
                <c:ptCount val="5"/>
                <c:pt idx="0">
                  <c:v>Que1</c:v>
                </c:pt>
                <c:pt idx="1">
                  <c:v>Que2</c:v>
                </c:pt>
                <c:pt idx="2">
                  <c:v>Que3</c:v>
                </c:pt>
                <c:pt idx="3">
                  <c:v>Que4</c:v>
                </c:pt>
                <c:pt idx="4">
                  <c:v>Que5</c:v>
                </c:pt>
              </c:strCache>
            </c:strRef>
          </c:cat>
          <c:val>
            <c:numRef>
              <c:f>PLANTILLA!$V$30:$V$39</c:f>
              <c:numCache>
                <c:formatCode>General</c:formatCode>
                <c:ptCount val="1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FE-4451-8F3F-787E06C8087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9554560"/>
        <c:axId val="374990272"/>
      </c:lineChart>
      <c:catAx>
        <c:axId val="439554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sng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u="sng"/>
                  <a:t>REQUISITOS DEL CLIENTE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sng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4990272"/>
        <c:crosses val="autoZero"/>
        <c:auto val="1"/>
        <c:lblAlgn val="ctr"/>
        <c:lblOffset val="100"/>
        <c:tickMarkSkip val="1"/>
        <c:noMultiLvlLbl val="0"/>
      </c:catAx>
      <c:valAx>
        <c:axId val="374990272"/>
        <c:scaling>
          <c:orientation val="minMax"/>
          <c:max val="5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39554560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1</xdr:row>
      <xdr:rowOff>47625</xdr:rowOff>
    </xdr:from>
    <xdr:to>
      <xdr:col>3</xdr:col>
      <xdr:colOff>156825</xdr:colOff>
      <xdr:row>5</xdr:row>
      <xdr:rowOff>156075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A24D0E-A111-442D-AD5F-99CF1EBD8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238125"/>
          <a:ext cx="871200" cy="1080000"/>
        </a:xfrm>
        <a:prstGeom prst="rect">
          <a:avLst/>
        </a:prstGeom>
      </xdr:spPr>
    </xdr:pic>
    <xdr:clientData/>
  </xdr:twoCellAnchor>
  <xdr:twoCellAnchor editAs="oneCell">
    <xdr:from>
      <xdr:col>9</xdr:col>
      <xdr:colOff>92849</xdr:colOff>
      <xdr:row>1</xdr:row>
      <xdr:rowOff>161925</xdr:rowOff>
    </xdr:from>
    <xdr:to>
      <xdr:col>11</xdr:col>
      <xdr:colOff>368849</xdr:colOff>
      <xdr:row>5</xdr:row>
      <xdr:rowOff>39975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848040-85D1-43AF-B9F7-408E4FEB4E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400" b="27504"/>
        <a:stretch/>
      </xdr:blipFill>
      <xdr:spPr>
        <a:xfrm>
          <a:off x="6569849" y="352425"/>
          <a:ext cx="1800000" cy="849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161925</xdr:rowOff>
    </xdr:from>
    <xdr:to>
      <xdr:col>4</xdr:col>
      <xdr:colOff>99675</xdr:colOff>
      <xdr:row>5</xdr:row>
      <xdr:rowOff>165600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E8CCA9-12FD-4ABE-B842-EF54E4937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525" y="352425"/>
          <a:ext cx="871200" cy="1080000"/>
        </a:xfrm>
        <a:prstGeom prst="rect">
          <a:avLst/>
        </a:prstGeom>
      </xdr:spPr>
    </xdr:pic>
    <xdr:clientData/>
  </xdr:twoCellAnchor>
  <xdr:twoCellAnchor editAs="oneCell">
    <xdr:from>
      <xdr:col>17</xdr:col>
      <xdr:colOff>7124</xdr:colOff>
      <xdr:row>2</xdr:row>
      <xdr:rowOff>57150</xdr:rowOff>
    </xdr:from>
    <xdr:to>
      <xdr:col>21</xdr:col>
      <xdr:colOff>283124</xdr:colOff>
      <xdr:row>5</xdr:row>
      <xdr:rowOff>20925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0288960-575A-44B1-9E4D-840AAAC154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400" b="27504"/>
        <a:stretch/>
      </xdr:blipFill>
      <xdr:spPr>
        <a:xfrm>
          <a:off x="9170174" y="438150"/>
          <a:ext cx="1800000" cy="849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57150</xdr:rowOff>
    </xdr:from>
    <xdr:to>
      <xdr:col>2</xdr:col>
      <xdr:colOff>1214100</xdr:colOff>
      <xdr:row>5</xdr:row>
      <xdr:rowOff>60825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0FEB84-0C87-4C81-A6D1-94C4ED64DB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" y="247650"/>
          <a:ext cx="871200" cy="10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340499</xdr:colOff>
      <xdr:row>1</xdr:row>
      <xdr:rowOff>114300</xdr:rowOff>
    </xdr:from>
    <xdr:to>
      <xdr:col>12</xdr:col>
      <xdr:colOff>616499</xdr:colOff>
      <xdr:row>4</xdr:row>
      <xdr:rowOff>182850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6AF331D-3EAB-4038-B88C-66E7369273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400" b="27504"/>
        <a:stretch/>
      </xdr:blipFill>
      <xdr:spPr>
        <a:xfrm>
          <a:off x="8417699" y="304800"/>
          <a:ext cx="1800000" cy="849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152400</xdr:rowOff>
    </xdr:from>
    <xdr:to>
      <xdr:col>12</xdr:col>
      <xdr:colOff>750794</xdr:colOff>
      <xdr:row>39</xdr:row>
      <xdr:rowOff>44824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2B872BE-BD98-4E1E-B71E-41EC66C5C8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145678</xdr:colOff>
      <xdr:row>1</xdr:row>
      <xdr:rowOff>67236</xdr:rowOff>
    </xdr:from>
    <xdr:to>
      <xdr:col>3</xdr:col>
      <xdr:colOff>254878</xdr:colOff>
      <xdr:row>5</xdr:row>
      <xdr:rowOff>82677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4BAAB5D-8498-4E2A-8F89-6AF1739D7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8678" y="257736"/>
          <a:ext cx="871200" cy="10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431265</xdr:colOff>
      <xdr:row>1</xdr:row>
      <xdr:rowOff>141755</xdr:rowOff>
    </xdr:from>
    <xdr:to>
      <xdr:col>12</xdr:col>
      <xdr:colOff>707265</xdr:colOff>
      <xdr:row>4</xdr:row>
      <xdr:rowOff>218149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E41EEB3-80E3-44A9-B7E9-131EEF23DE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400" b="27504"/>
        <a:stretch/>
      </xdr:blipFill>
      <xdr:spPr>
        <a:xfrm>
          <a:off x="7670265" y="332255"/>
          <a:ext cx="1800000" cy="84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8C825-24BD-4857-A89E-3330D1AB149A}">
  <dimension ref="B1:L118"/>
  <sheetViews>
    <sheetView workbookViewId="0">
      <selection activeCell="O8" sqref="O8"/>
    </sheetView>
  </sheetViews>
  <sheetFormatPr baseColWidth="10" defaultRowHeight="15" x14ac:dyDescent="0.25"/>
  <cols>
    <col min="2" max="2" width="5.7109375" customWidth="1"/>
    <col min="12" max="12" width="5.7109375" customWidth="1"/>
  </cols>
  <sheetData>
    <row r="1" spans="2:12" x14ac:dyDescent="0.25">
      <c r="B1" s="13"/>
      <c r="C1" s="14"/>
      <c r="D1" s="14"/>
      <c r="E1" s="14"/>
      <c r="F1" s="14"/>
      <c r="G1" s="14"/>
      <c r="H1" s="14"/>
      <c r="I1" s="14"/>
      <c r="J1" s="14"/>
      <c r="K1" s="14"/>
      <c r="L1" s="15"/>
    </row>
    <row r="2" spans="2:12" x14ac:dyDescent="0.25">
      <c r="B2" s="16"/>
      <c r="C2" s="17"/>
      <c r="D2" s="17"/>
      <c r="E2" s="17"/>
      <c r="F2" s="17"/>
      <c r="G2" s="17"/>
      <c r="H2" s="17"/>
      <c r="I2" s="17"/>
      <c r="J2" s="17"/>
      <c r="K2" s="17"/>
      <c r="L2" s="18"/>
    </row>
    <row r="3" spans="2:12" ht="23.25" x14ac:dyDescent="0.35">
      <c r="B3" s="16"/>
      <c r="C3" s="19" t="s">
        <v>73</v>
      </c>
      <c r="D3" s="19"/>
      <c r="E3" s="19"/>
      <c r="F3" s="19"/>
      <c r="G3" s="19"/>
      <c r="H3" s="19"/>
      <c r="I3" s="19"/>
      <c r="J3" s="19"/>
      <c r="K3" s="19"/>
      <c r="L3" s="18"/>
    </row>
    <row r="4" spans="2:12" x14ac:dyDescent="0.25">
      <c r="B4" s="16"/>
      <c r="C4" s="17"/>
      <c r="D4" s="17"/>
      <c r="E4" s="17"/>
      <c r="F4" s="17"/>
      <c r="G4" s="17"/>
      <c r="H4" s="17"/>
      <c r="I4" s="17"/>
      <c r="J4" s="17"/>
      <c r="K4" s="17"/>
      <c r="L4" s="18"/>
    </row>
    <row r="5" spans="2:12" ht="23.25" x14ac:dyDescent="0.35">
      <c r="B5" s="16"/>
      <c r="C5" s="19" t="s">
        <v>75</v>
      </c>
      <c r="D5" s="19"/>
      <c r="E5" s="19"/>
      <c r="F5" s="19"/>
      <c r="G5" s="19"/>
      <c r="H5" s="19"/>
      <c r="I5" s="19"/>
      <c r="J5" s="19"/>
      <c r="K5" s="19"/>
      <c r="L5" s="18"/>
    </row>
    <row r="6" spans="2:12" ht="23.25" x14ac:dyDescent="0.35">
      <c r="B6" s="16"/>
      <c r="C6" s="19" t="s">
        <v>74</v>
      </c>
      <c r="D6" s="19"/>
      <c r="E6" s="19"/>
      <c r="F6" s="19"/>
      <c r="G6" s="19"/>
      <c r="H6" s="19"/>
      <c r="I6" s="19"/>
      <c r="J6" s="19"/>
      <c r="K6" s="19"/>
      <c r="L6" s="18"/>
    </row>
    <row r="7" spans="2:12" ht="23.25" x14ac:dyDescent="0.35">
      <c r="B7" s="16"/>
      <c r="C7" s="20"/>
      <c r="D7" s="20"/>
      <c r="E7" s="20"/>
      <c r="F7" s="20"/>
      <c r="G7" s="20"/>
      <c r="H7" s="20"/>
      <c r="I7" s="20"/>
      <c r="J7" s="20"/>
      <c r="K7" s="20"/>
      <c r="L7" s="18"/>
    </row>
    <row r="8" spans="2:12" ht="23.25" x14ac:dyDescent="0.35">
      <c r="B8" s="16"/>
      <c r="C8" s="20"/>
      <c r="D8" s="20"/>
      <c r="E8" s="20"/>
      <c r="F8" s="20"/>
      <c r="G8" s="20"/>
      <c r="H8" s="20"/>
      <c r="I8" s="20"/>
      <c r="J8" s="20"/>
      <c r="K8" s="20"/>
      <c r="L8" s="18"/>
    </row>
    <row r="9" spans="2:12" ht="18.75" x14ac:dyDescent="0.3">
      <c r="B9" s="16"/>
      <c r="C9" s="17"/>
      <c r="D9" s="21"/>
      <c r="E9" s="17"/>
      <c r="F9" s="17"/>
      <c r="G9" s="17"/>
      <c r="H9" s="17"/>
      <c r="I9" s="154" t="s">
        <v>91</v>
      </c>
      <c r="J9" s="154"/>
      <c r="K9" s="154"/>
      <c r="L9" s="18"/>
    </row>
    <row r="10" spans="2:12" x14ac:dyDescent="0.2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8"/>
    </row>
    <row r="11" spans="2:12" x14ac:dyDescent="0.25">
      <c r="B11" s="16"/>
      <c r="C11" s="22" t="s">
        <v>42</v>
      </c>
      <c r="D11" s="17"/>
      <c r="E11" s="17"/>
      <c r="F11" s="17"/>
      <c r="G11" s="17"/>
      <c r="H11" s="17"/>
      <c r="I11" s="17"/>
      <c r="J11" s="17"/>
      <c r="K11" s="17"/>
      <c r="L11" s="18"/>
    </row>
    <row r="12" spans="2:12" x14ac:dyDescent="0.25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8"/>
    </row>
    <row r="13" spans="2:12" ht="15" customHeight="1" x14ac:dyDescent="0.25">
      <c r="B13" s="16"/>
      <c r="C13" s="23" t="s">
        <v>43</v>
      </c>
      <c r="D13" s="23"/>
      <c r="E13" s="23"/>
      <c r="F13" s="23"/>
      <c r="G13" s="23"/>
      <c r="H13" s="23"/>
      <c r="I13" s="23"/>
      <c r="J13" s="23"/>
      <c r="K13" s="23"/>
      <c r="L13" s="18"/>
    </row>
    <row r="14" spans="2:12" x14ac:dyDescent="0.25">
      <c r="B14" s="16"/>
      <c r="C14" s="23"/>
      <c r="D14" s="23"/>
      <c r="E14" s="23"/>
      <c r="F14" s="23"/>
      <c r="G14" s="23"/>
      <c r="H14" s="23"/>
      <c r="I14" s="23"/>
      <c r="J14" s="23"/>
      <c r="K14" s="23"/>
      <c r="L14" s="18"/>
    </row>
    <row r="15" spans="2:12" x14ac:dyDescent="0.25">
      <c r="B15" s="16"/>
      <c r="C15" s="23"/>
      <c r="D15" s="23"/>
      <c r="E15" s="23"/>
      <c r="F15" s="23"/>
      <c r="G15" s="23"/>
      <c r="H15" s="23"/>
      <c r="I15" s="23"/>
      <c r="J15" s="23"/>
      <c r="K15" s="23"/>
      <c r="L15" s="18"/>
    </row>
    <row r="16" spans="2:12" x14ac:dyDescent="0.25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8"/>
    </row>
    <row r="17" spans="2:12" x14ac:dyDescent="0.25">
      <c r="B17" s="16"/>
      <c r="C17" s="24" t="s">
        <v>44</v>
      </c>
      <c r="D17" s="24"/>
      <c r="E17" s="24"/>
      <c r="F17" s="24"/>
      <c r="G17" s="24"/>
      <c r="H17" s="24"/>
      <c r="I17" s="24"/>
      <c r="J17" s="24"/>
      <c r="K17" s="24"/>
      <c r="L17" s="18"/>
    </row>
    <row r="18" spans="2:12" x14ac:dyDescent="0.25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8"/>
    </row>
    <row r="19" spans="2:12" x14ac:dyDescent="0.25">
      <c r="B19" s="16"/>
      <c r="C19" s="24" t="s">
        <v>53</v>
      </c>
      <c r="D19" s="24"/>
      <c r="E19" s="24"/>
      <c r="F19" s="24"/>
      <c r="G19" s="24"/>
      <c r="H19" s="24"/>
      <c r="I19" s="24"/>
      <c r="J19" s="24"/>
      <c r="K19" s="24"/>
      <c r="L19" s="18"/>
    </row>
    <row r="20" spans="2:12" x14ac:dyDescent="0.25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8"/>
    </row>
    <row r="21" spans="2:12" x14ac:dyDescent="0.25">
      <c r="B21" s="16"/>
      <c r="C21" s="22" t="s">
        <v>47</v>
      </c>
      <c r="D21" s="17"/>
      <c r="E21" s="17"/>
      <c r="F21" s="17"/>
      <c r="G21" s="17"/>
      <c r="H21" s="17"/>
      <c r="I21" s="17"/>
      <c r="J21" s="17"/>
      <c r="K21" s="17"/>
      <c r="L21" s="18"/>
    </row>
    <row r="22" spans="2:12" x14ac:dyDescent="0.25"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8"/>
    </row>
    <row r="23" spans="2:12" x14ac:dyDescent="0.25">
      <c r="B23" s="16"/>
      <c r="C23" s="23" t="s">
        <v>48</v>
      </c>
      <c r="D23" s="23"/>
      <c r="E23" s="23"/>
      <c r="F23" s="23"/>
      <c r="G23" s="23"/>
      <c r="H23" s="23"/>
      <c r="I23" s="23"/>
      <c r="J23" s="23"/>
      <c r="K23" s="23"/>
      <c r="L23" s="18"/>
    </row>
    <row r="24" spans="2:12" x14ac:dyDescent="0.25">
      <c r="B24" s="16"/>
      <c r="C24" s="23"/>
      <c r="D24" s="23"/>
      <c r="E24" s="23"/>
      <c r="F24" s="23"/>
      <c r="G24" s="23"/>
      <c r="H24" s="23"/>
      <c r="I24" s="23"/>
      <c r="J24" s="23"/>
      <c r="K24" s="23"/>
      <c r="L24" s="18"/>
    </row>
    <row r="25" spans="2:12" x14ac:dyDescent="0.25"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8"/>
    </row>
    <row r="26" spans="2:12" x14ac:dyDescent="0.25">
      <c r="B26" s="16"/>
      <c r="C26" s="22" t="s">
        <v>45</v>
      </c>
      <c r="D26" s="17"/>
      <c r="E26" s="17"/>
      <c r="F26" s="17"/>
      <c r="G26" s="17"/>
      <c r="H26" s="17"/>
      <c r="I26" s="17"/>
      <c r="J26" s="17"/>
      <c r="K26" s="17"/>
      <c r="L26" s="18"/>
    </row>
    <row r="27" spans="2:12" x14ac:dyDescent="0.25"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8"/>
    </row>
    <row r="28" spans="2:12" x14ac:dyDescent="0.25">
      <c r="B28" s="16"/>
      <c r="C28" s="23" t="s">
        <v>46</v>
      </c>
      <c r="D28" s="23"/>
      <c r="E28" s="23"/>
      <c r="F28" s="23"/>
      <c r="G28" s="23"/>
      <c r="H28" s="23"/>
      <c r="I28" s="23"/>
      <c r="J28" s="23"/>
      <c r="K28" s="23"/>
      <c r="L28" s="18"/>
    </row>
    <row r="29" spans="2:12" x14ac:dyDescent="0.25">
      <c r="B29" s="16"/>
      <c r="C29" s="23"/>
      <c r="D29" s="23"/>
      <c r="E29" s="23"/>
      <c r="F29" s="23"/>
      <c r="G29" s="23"/>
      <c r="H29" s="23"/>
      <c r="I29" s="23"/>
      <c r="J29" s="23"/>
      <c r="K29" s="23"/>
      <c r="L29" s="18"/>
    </row>
    <row r="30" spans="2:12" x14ac:dyDescent="0.25">
      <c r="B30" s="16"/>
      <c r="C30" s="23"/>
      <c r="D30" s="23"/>
      <c r="E30" s="23"/>
      <c r="F30" s="23"/>
      <c r="G30" s="23"/>
      <c r="H30" s="23"/>
      <c r="I30" s="23"/>
      <c r="J30" s="23"/>
      <c r="K30" s="23"/>
      <c r="L30" s="18"/>
    </row>
    <row r="31" spans="2:12" x14ac:dyDescent="0.25">
      <c r="B31" s="16"/>
      <c r="C31" s="25"/>
      <c r="D31" s="25"/>
      <c r="E31" s="25"/>
      <c r="F31" s="25"/>
      <c r="G31" s="25"/>
      <c r="H31" s="25"/>
      <c r="I31" s="25"/>
      <c r="J31" s="25"/>
      <c r="K31" s="25"/>
      <c r="L31" s="18"/>
    </row>
    <row r="32" spans="2:12" x14ac:dyDescent="0.25">
      <c r="B32" s="16"/>
      <c r="C32" s="24" t="s">
        <v>100</v>
      </c>
      <c r="D32" s="24"/>
      <c r="E32" s="24"/>
      <c r="F32" s="24"/>
      <c r="G32" s="24"/>
      <c r="H32" s="24"/>
      <c r="I32" s="24"/>
      <c r="J32" s="24"/>
      <c r="K32" s="24"/>
      <c r="L32" s="18"/>
    </row>
    <row r="33" spans="2:12" x14ac:dyDescent="0.25"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8"/>
    </row>
    <row r="34" spans="2:12" x14ac:dyDescent="0.25">
      <c r="B34" s="16"/>
      <c r="C34" s="22" t="s">
        <v>49</v>
      </c>
      <c r="D34" s="17"/>
      <c r="E34" s="17"/>
      <c r="F34" s="17"/>
      <c r="G34" s="17"/>
      <c r="H34" s="17"/>
      <c r="I34" s="17"/>
      <c r="J34" s="17"/>
      <c r="K34" s="17"/>
      <c r="L34" s="18"/>
    </row>
    <row r="35" spans="2:12" x14ac:dyDescent="0.25"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8"/>
    </row>
    <row r="36" spans="2:12" x14ac:dyDescent="0.25">
      <c r="B36" s="16"/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18"/>
    </row>
    <row r="37" spans="2:12" x14ac:dyDescent="0.25">
      <c r="B37" s="16"/>
      <c r="C37" s="23"/>
      <c r="D37" s="23"/>
      <c r="E37" s="23"/>
      <c r="F37" s="23"/>
      <c r="G37" s="23"/>
      <c r="H37" s="23"/>
      <c r="I37" s="23"/>
      <c r="J37" s="23"/>
      <c r="K37" s="23"/>
      <c r="L37" s="18"/>
    </row>
    <row r="38" spans="2:12" x14ac:dyDescent="0.25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8"/>
    </row>
    <row r="39" spans="2:12" x14ac:dyDescent="0.25">
      <c r="B39" s="16"/>
      <c r="C39" s="22" t="s">
        <v>51</v>
      </c>
      <c r="D39" s="17"/>
      <c r="E39" s="17"/>
      <c r="F39" s="17"/>
      <c r="G39" s="17"/>
      <c r="H39" s="17"/>
      <c r="I39" s="17"/>
      <c r="J39" s="17"/>
      <c r="K39" s="17"/>
      <c r="L39" s="18"/>
    </row>
    <row r="40" spans="2:12" x14ac:dyDescent="0.25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8"/>
    </row>
    <row r="41" spans="2:12" ht="15" customHeight="1" x14ac:dyDescent="0.25">
      <c r="B41" s="16"/>
      <c r="C41" s="23" t="s">
        <v>52</v>
      </c>
      <c r="D41" s="23"/>
      <c r="E41" s="23"/>
      <c r="F41" s="23"/>
      <c r="G41" s="23"/>
      <c r="H41" s="23"/>
      <c r="I41" s="23"/>
      <c r="J41" s="23"/>
      <c r="K41" s="23"/>
      <c r="L41" s="18"/>
    </row>
    <row r="42" spans="2:12" x14ac:dyDescent="0.25">
      <c r="B42" s="16"/>
      <c r="C42" s="23"/>
      <c r="D42" s="23"/>
      <c r="E42" s="23"/>
      <c r="F42" s="23"/>
      <c r="G42" s="23"/>
      <c r="H42" s="23"/>
      <c r="I42" s="23"/>
      <c r="J42" s="23"/>
      <c r="K42" s="23"/>
      <c r="L42" s="18"/>
    </row>
    <row r="43" spans="2:12" x14ac:dyDescent="0.25">
      <c r="B43" s="16"/>
      <c r="C43" s="23"/>
      <c r="D43" s="23"/>
      <c r="E43" s="23"/>
      <c r="F43" s="23"/>
      <c r="G43" s="23"/>
      <c r="H43" s="23"/>
      <c r="I43" s="23"/>
      <c r="J43" s="23"/>
      <c r="K43" s="23"/>
      <c r="L43" s="18"/>
    </row>
    <row r="44" spans="2:12" x14ac:dyDescent="0.25">
      <c r="B44" s="16"/>
      <c r="C44" s="23"/>
      <c r="D44" s="23"/>
      <c r="E44" s="23"/>
      <c r="F44" s="23"/>
      <c r="G44" s="23"/>
      <c r="H44" s="23"/>
      <c r="I44" s="23"/>
      <c r="J44" s="23"/>
      <c r="K44" s="23"/>
      <c r="L44" s="18"/>
    </row>
    <row r="45" spans="2:12" x14ac:dyDescent="0.25">
      <c r="B45" s="16"/>
      <c r="C45" s="23"/>
      <c r="D45" s="23"/>
      <c r="E45" s="23"/>
      <c r="F45" s="23"/>
      <c r="G45" s="23"/>
      <c r="H45" s="23"/>
      <c r="I45" s="23"/>
      <c r="J45" s="23"/>
      <c r="K45" s="23"/>
      <c r="L45" s="18"/>
    </row>
    <row r="46" spans="2:12" x14ac:dyDescent="0.25">
      <c r="B46" s="16"/>
      <c r="C46" s="25"/>
      <c r="D46" s="25"/>
      <c r="E46" s="25"/>
      <c r="F46" s="25"/>
      <c r="G46" s="25"/>
      <c r="H46" s="25"/>
      <c r="I46" s="25"/>
      <c r="J46" s="25"/>
      <c r="K46" s="25"/>
      <c r="L46" s="18"/>
    </row>
    <row r="47" spans="2:12" x14ac:dyDescent="0.25">
      <c r="B47" s="16"/>
      <c r="C47" s="22" t="s">
        <v>54</v>
      </c>
      <c r="D47" s="17"/>
      <c r="E47" s="17"/>
      <c r="F47" s="17"/>
      <c r="G47" s="17"/>
      <c r="H47" s="17"/>
      <c r="I47" s="17"/>
      <c r="J47" s="17"/>
      <c r="K47" s="17"/>
      <c r="L47" s="18"/>
    </row>
    <row r="48" spans="2:12" x14ac:dyDescent="0.25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8"/>
    </row>
    <row r="49" spans="2:12" x14ac:dyDescent="0.25">
      <c r="B49" s="16"/>
      <c r="C49" s="23" t="s">
        <v>59</v>
      </c>
      <c r="D49" s="23"/>
      <c r="E49" s="23"/>
      <c r="F49" s="23"/>
      <c r="G49" s="23"/>
      <c r="H49" s="23"/>
      <c r="I49" s="23"/>
      <c r="J49" s="23"/>
      <c r="K49" s="23"/>
      <c r="L49" s="18"/>
    </row>
    <row r="50" spans="2:12" x14ac:dyDescent="0.25">
      <c r="B50" s="16"/>
      <c r="C50" s="23"/>
      <c r="D50" s="23"/>
      <c r="E50" s="23"/>
      <c r="F50" s="23"/>
      <c r="G50" s="23"/>
      <c r="H50" s="23"/>
      <c r="I50" s="23"/>
      <c r="J50" s="23"/>
      <c r="K50" s="23"/>
      <c r="L50" s="18"/>
    </row>
    <row r="51" spans="2:12" x14ac:dyDescent="0.25">
      <c r="B51" s="16"/>
      <c r="C51" s="23"/>
      <c r="D51" s="23"/>
      <c r="E51" s="23"/>
      <c r="F51" s="23"/>
      <c r="G51" s="23"/>
      <c r="H51" s="23"/>
      <c r="I51" s="23"/>
      <c r="J51" s="23"/>
      <c r="K51" s="23"/>
      <c r="L51" s="18"/>
    </row>
    <row r="52" spans="2:12" x14ac:dyDescent="0.25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8"/>
    </row>
    <row r="53" spans="2:12" x14ac:dyDescent="0.25">
      <c r="B53" s="16"/>
      <c r="C53" s="23" t="s">
        <v>60</v>
      </c>
      <c r="D53" s="23"/>
      <c r="E53" s="23"/>
      <c r="F53" s="23"/>
      <c r="G53" s="23"/>
      <c r="H53" s="23"/>
      <c r="I53" s="23"/>
      <c r="J53" s="23"/>
      <c r="K53" s="23"/>
      <c r="L53" s="18"/>
    </row>
    <row r="54" spans="2:12" x14ac:dyDescent="0.25">
      <c r="B54" s="16"/>
      <c r="C54" s="23"/>
      <c r="D54" s="23"/>
      <c r="E54" s="23"/>
      <c r="F54" s="23"/>
      <c r="G54" s="23"/>
      <c r="H54" s="23"/>
      <c r="I54" s="23"/>
      <c r="J54" s="23"/>
      <c r="K54" s="23"/>
      <c r="L54" s="18"/>
    </row>
    <row r="55" spans="2:12" x14ac:dyDescent="0.25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8"/>
    </row>
    <row r="56" spans="2:12" x14ac:dyDescent="0.25">
      <c r="B56" s="16"/>
      <c r="C56" s="24" t="s">
        <v>61</v>
      </c>
      <c r="D56" s="24"/>
      <c r="E56" s="24"/>
      <c r="F56" s="24"/>
      <c r="G56" s="24"/>
      <c r="H56" s="24"/>
      <c r="I56" s="24"/>
      <c r="J56" s="24"/>
      <c r="K56" s="24"/>
      <c r="L56" s="18"/>
    </row>
    <row r="57" spans="2:12" x14ac:dyDescent="0.25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8"/>
    </row>
    <row r="58" spans="2:12" x14ac:dyDescent="0.25">
      <c r="B58" s="16"/>
      <c r="C58" s="22" t="s">
        <v>62</v>
      </c>
      <c r="D58" s="17"/>
      <c r="E58" s="17"/>
      <c r="F58" s="17"/>
      <c r="G58" s="17"/>
      <c r="H58" s="17"/>
      <c r="I58" s="17"/>
      <c r="J58" s="17"/>
      <c r="K58" s="17"/>
      <c r="L58" s="18"/>
    </row>
    <row r="59" spans="2:12" x14ac:dyDescent="0.25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8"/>
    </row>
    <row r="60" spans="2:12" x14ac:dyDescent="0.25">
      <c r="B60" s="16"/>
      <c r="C60" s="23" t="s">
        <v>66</v>
      </c>
      <c r="D60" s="23"/>
      <c r="E60" s="23"/>
      <c r="F60" s="23"/>
      <c r="G60" s="23"/>
      <c r="H60" s="23"/>
      <c r="I60" s="23"/>
      <c r="J60" s="23"/>
      <c r="K60" s="23"/>
      <c r="L60" s="18"/>
    </row>
    <row r="61" spans="2:12" x14ac:dyDescent="0.25">
      <c r="B61" s="16"/>
      <c r="C61" s="23"/>
      <c r="D61" s="23"/>
      <c r="E61" s="23"/>
      <c r="F61" s="23"/>
      <c r="G61" s="23"/>
      <c r="H61" s="23"/>
      <c r="I61" s="23"/>
      <c r="J61" s="23"/>
      <c r="K61" s="23"/>
      <c r="L61" s="18"/>
    </row>
    <row r="62" spans="2:12" x14ac:dyDescent="0.25"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8"/>
    </row>
    <row r="63" spans="2:12" x14ac:dyDescent="0.25">
      <c r="B63" s="16"/>
      <c r="C63" s="22" t="s">
        <v>63</v>
      </c>
      <c r="D63" s="17"/>
      <c r="E63" s="17"/>
      <c r="F63" s="17"/>
      <c r="G63" s="17"/>
      <c r="H63" s="17"/>
      <c r="I63" s="17"/>
      <c r="J63" s="17"/>
      <c r="K63" s="17"/>
      <c r="L63" s="18"/>
    </row>
    <row r="64" spans="2:12" x14ac:dyDescent="0.25"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8"/>
    </row>
    <row r="65" spans="2:12" x14ac:dyDescent="0.25">
      <c r="B65" s="16"/>
      <c r="C65" s="23" t="s">
        <v>67</v>
      </c>
      <c r="D65" s="23"/>
      <c r="E65" s="23"/>
      <c r="F65" s="23"/>
      <c r="G65" s="23"/>
      <c r="H65" s="23"/>
      <c r="I65" s="23"/>
      <c r="J65" s="23"/>
      <c r="K65" s="23"/>
      <c r="L65" s="18"/>
    </row>
    <row r="66" spans="2:12" x14ac:dyDescent="0.25">
      <c r="B66" s="16"/>
      <c r="C66" s="23"/>
      <c r="D66" s="23"/>
      <c r="E66" s="23"/>
      <c r="F66" s="23"/>
      <c r="G66" s="23"/>
      <c r="H66" s="23"/>
      <c r="I66" s="23"/>
      <c r="J66" s="23"/>
      <c r="K66" s="23"/>
      <c r="L66" s="18"/>
    </row>
    <row r="67" spans="2:12" x14ac:dyDescent="0.25">
      <c r="B67" s="16"/>
      <c r="C67" s="25"/>
      <c r="D67" s="25"/>
      <c r="E67" s="25"/>
      <c r="F67" s="25"/>
      <c r="G67" s="25"/>
      <c r="H67" s="25"/>
      <c r="I67" s="25"/>
      <c r="J67" s="25"/>
      <c r="K67" s="25"/>
      <c r="L67" s="18"/>
    </row>
    <row r="68" spans="2:12" x14ac:dyDescent="0.25">
      <c r="B68" s="16"/>
      <c r="C68" s="22" t="s">
        <v>64</v>
      </c>
      <c r="D68" s="17"/>
      <c r="E68" s="17"/>
      <c r="F68" s="17"/>
      <c r="G68" s="17"/>
      <c r="H68" s="17"/>
      <c r="I68" s="17"/>
      <c r="J68" s="17"/>
      <c r="K68" s="17"/>
      <c r="L68" s="18"/>
    </row>
    <row r="69" spans="2:12" x14ac:dyDescent="0.25"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8"/>
    </row>
    <row r="70" spans="2:12" ht="15" customHeight="1" x14ac:dyDescent="0.25">
      <c r="B70" s="16"/>
      <c r="C70" s="23" t="s">
        <v>65</v>
      </c>
      <c r="D70" s="23"/>
      <c r="E70" s="23"/>
      <c r="F70" s="23"/>
      <c r="G70" s="23"/>
      <c r="H70" s="23"/>
      <c r="I70" s="23"/>
      <c r="J70" s="23"/>
      <c r="K70" s="23"/>
      <c r="L70" s="18"/>
    </row>
    <row r="71" spans="2:12" x14ac:dyDescent="0.25">
      <c r="B71" s="16"/>
      <c r="C71" s="23"/>
      <c r="D71" s="23"/>
      <c r="E71" s="23"/>
      <c r="F71" s="23"/>
      <c r="G71" s="23"/>
      <c r="H71" s="23"/>
      <c r="I71" s="23"/>
      <c r="J71" s="23"/>
      <c r="K71" s="23"/>
      <c r="L71" s="18"/>
    </row>
    <row r="72" spans="2:12" x14ac:dyDescent="0.25">
      <c r="B72" s="16"/>
      <c r="C72" s="23"/>
      <c r="D72" s="23"/>
      <c r="E72" s="23"/>
      <c r="F72" s="23"/>
      <c r="G72" s="23"/>
      <c r="H72" s="23"/>
      <c r="I72" s="23"/>
      <c r="J72" s="23"/>
      <c r="K72" s="23"/>
      <c r="L72" s="18"/>
    </row>
    <row r="73" spans="2:12" x14ac:dyDescent="0.25">
      <c r="B73" s="16"/>
      <c r="C73" s="23"/>
      <c r="D73" s="23"/>
      <c r="E73" s="23"/>
      <c r="F73" s="23"/>
      <c r="G73" s="23"/>
      <c r="H73" s="23"/>
      <c r="I73" s="23"/>
      <c r="J73" s="23"/>
      <c r="K73" s="23"/>
      <c r="L73" s="18"/>
    </row>
    <row r="74" spans="2:12" x14ac:dyDescent="0.25">
      <c r="B74" s="16"/>
      <c r="C74" s="23"/>
      <c r="D74" s="23"/>
      <c r="E74" s="23"/>
      <c r="F74" s="23"/>
      <c r="G74" s="23"/>
      <c r="H74" s="23"/>
      <c r="I74" s="23"/>
      <c r="J74" s="23"/>
      <c r="K74" s="23"/>
      <c r="L74" s="18"/>
    </row>
    <row r="75" spans="2:12" x14ac:dyDescent="0.25"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8"/>
    </row>
    <row r="76" spans="2:12" x14ac:dyDescent="0.25">
      <c r="B76" s="16"/>
      <c r="C76" s="24" t="s">
        <v>97</v>
      </c>
      <c r="D76" s="24"/>
      <c r="E76" s="24"/>
      <c r="F76" s="24"/>
      <c r="G76" s="24"/>
      <c r="H76" s="24"/>
      <c r="I76" s="24"/>
      <c r="J76" s="24"/>
      <c r="K76" s="24"/>
      <c r="L76" s="18"/>
    </row>
    <row r="77" spans="2:12" x14ac:dyDescent="0.25"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8"/>
    </row>
    <row r="78" spans="2:12" x14ac:dyDescent="0.25"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8"/>
    </row>
    <row r="79" spans="2:12" x14ac:dyDescent="0.25">
      <c r="B79" s="16"/>
      <c r="C79" s="22" t="s">
        <v>70</v>
      </c>
      <c r="D79" s="17"/>
      <c r="E79" s="17"/>
      <c r="F79" s="17"/>
      <c r="G79" s="17"/>
      <c r="H79" s="17"/>
      <c r="I79" s="17"/>
      <c r="J79" s="17"/>
      <c r="K79" s="17"/>
      <c r="L79" s="18"/>
    </row>
    <row r="80" spans="2:12" x14ac:dyDescent="0.25">
      <c r="B80" s="16"/>
      <c r="C80" s="17"/>
      <c r="D80" s="17"/>
      <c r="E80" s="17"/>
      <c r="F80" s="17"/>
      <c r="G80" s="17"/>
      <c r="H80" s="17"/>
      <c r="I80" s="17"/>
      <c r="J80" s="17"/>
      <c r="K80" s="17"/>
      <c r="L80" s="18"/>
    </row>
    <row r="81" spans="2:12" x14ac:dyDescent="0.25">
      <c r="B81" s="16"/>
      <c r="C81" s="23" t="s">
        <v>71</v>
      </c>
      <c r="D81" s="23"/>
      <c r="E81" s="23"/>
      <c r="F81" s="23"/>
      <c r="G81" s="23"/>
      <c r="H81" s="23"/>
      <c r="I81" s="23"/>
      <c r="J81" s="23"/>
      <c r="K81" s="23"/>
      <c r="L81" s="18"/>
    </row>
    <row r="82" spans="2:12" x14ac:dyDescent="0.25">
      <c r="B82" s="16"/>
      <c r="C82" s="23"/>
      <c r="D82" s="23"/>
      <c r="E82" s="23"/>
      <c r="F82" s="23"/>
      <c r="G82" s="23"/>
      <c r="H82" s="23"/>
      <c r="I82" s="23"/>
      <c r="J82" s="23"/>
      <c r="K82" s="23"/>
      <c r="L82" s="18"/>
    </row>
    <row r="83" spans="2:12" x14ac:dyDescent="0.25"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18"/>
    </row>
    <row r="84" spans="2:12" x14ac:dyDescent="0.25">
      <c r="B84" s="16"/>
      <c r="C84" s="17"/>
      <c r="D84" s="17"/>
      <c r="E84" s="17"/>
      <c r="F84" s="17"/>
      <c r="G84" s="17"/>
      <c r="H84" s="17"/>
      <c r="I84" s="17"/>
      <c r="J84" s="17"/>
      <c r="K84" s="17"/>
      <c r="L84" s="18"/>
    </row>
    <row r="85" spans="2:12" x14ac:dyDescent="0.25">
      <c r="B85" s="16"/>
      <c r="C85" s="22" t="s">
        <v>82</v>
      </c>
      <c r="D85" s="17"/>
      <c r="E85" s="17"/>
      <c r="F85" s="17"/>
      <c r="G85" s="17"/>
      <c r="H85" s="17"/>
      <c r="I85" s="17"/>
      <c r="J85" s="17"/>
      <c r="K85" s="17"/>
      <c r="L85" s="18"/>
    </row>
    <row r="86" spans="2:12" x14ac:dyDescent="0.25">
      <c r="B86" s="16"/>
      <c r="C86" s="17"/>
      <c r="D86" s="17"/>
      <c r="E86" s="17"/>
      <c r="F86" s="17"/>
      <c r="G86" s="17"/>
      <c r="H86" s="17"/>
      <c r="I86" s="17"/>
      <c r="J86" s="17"/>
      <c r="K86" s="17"/>
      <c r="L86" s="18"/>
    </row>
    <row r="87" spans="2:12" x14ac:dyDescent="0.25">
      <c r="B87" s="16"/>
      <c r="C87" s="24" t="s">
        <v>83</v>
      </c>
      <c r="D87" s="24"/>
      <c r="E87" s="24"/>
      <c r="F87" s="24"/>
      <c r="G87" s="24"/>
      <c r="H87" s="24"/>
      <c r="I87" s="24"/>
      <c r="J87" s="24"/>
      <c r="K87" s="24"/>
      <c r="L87" s="18"/>
    </row>
    <row r="88" spans="2:12" x14ac:dyDescent="0.25">
      <c r="B88" s="16"/>
      <c r="C88" s="17"/>
      <c r="D88" s="17"/>
      <c r="E88" s="17"/>
      <c r="F88" s="17"/>
      <c r="G88" s="17"/>
      <c r="H88" s="17"/>
      <c r="I88" s="17"/>
      <c r="J88" s="17"/>
      <c r="K88" s="17"/>
      <c r="L88" s="18"/>
    </row>
    <row r="89" spans="2:12" x14ac:dyDescent="0.25">
      <c r="B89" s="16"/>
      <c r="C89" s="24" t="s">
        <v>84</v>
      </c>
      <c r="D89" s="24"/>
      <c r="E89" s="24"/>
      <c r="F89" s="24"/>
      <c r="G89" s="24"/>
      <c r="H89" s="24"/>
      <c r="I89" s="24"/>
      <c r="J89" s="24"/>
      <c r="K89" s="24"/>
      <c r="L89" s="18"/>
    </row>
    <row r="90" spans="2:12" x14ac:dyDescent="0.25">
      <c r="B90" s="16"/>
      <c r="C90" s="17"/>
      <c r="D90" s="17"/>
      <c r="E90" s="17"/>
      <c r="F90" s="17"/>
      <c r="G90" s="17"/>
      <c r="H90" s="17"/>
      <c r="I90" s="17"/>
      <c r="J90" s="17"/>
      <c r="K90" s="17"/>
      <c r="L90" s="18"/>
    </row>
    <row r="91" spans="2:12" x14ac:dyDescent="0.25">
      <c r="B91" s="16"/>
      <c r="C91" s="24" t="s">
        <v>85</v>
      </c>
      <c r="D91" s="24"/>
      <c r="E91" s="24"/>
      <c r="F91" s="24"/>
      <c r="G91" s="24"/>
      <c r="H91" s="24"/>
      <c r="I91" s="24"/>
      <c r="J91" s="24"/>
      <c r="K91" s="24"/>
      <c r="L91" s="18"/>
    </row>
    <row r="92" spans="2:12" x14ac:dyDescent="0.25">
      <c r="B92" s="16"/>
      <c r="C92" s="17"/>
      <c r="D92" s="17"/>
      <c r="E92" s="17"/>
      <c r="F92" s="17"/>
      <c r="G92" s="17"/>
      <c r="H92" s="17"/>
      <c r="I92" s="17"/>
      <c r="J92" s="17"/>
      <c r="K92" s="17"/>
      <c r="L92" s="18"/>
    </row>
    <row r="93" spans="2:12" x14ac:dyDescent="0.25">
      <c r="B93" s="16"/>
      <c r="C93" s="24" t="s">
        <v>86</v>
      </c>
      <c r="D93" s="24"/>
      <c r="E93" s="24"/>
      <c r="F93" s="24"/>
      <c r="G93" s="24"/>
      <c r="H93" s="24"/>
      <c r="I93" s="24"/>
      <c r="J93" s="24"/>
      <c r="K93" s="24"/>
      <c r="L93" s="18"/>
    </row>
    <row r="94" spans="2:12" x14ac:dyDescent="0.25">
      <c r="B94" s="16"/>
      <c r="C94" s="17"/>
      <c r="D94" s="17"/>
      <c r="E94" s="17"/>
      <c r="F94" s="17"/>
      <c r="G94" s="17"/>
      <c r="H94" s="17"/>
      <c r="I94" s="17"/>
      <c r="J94" s="17"/>
      <c r="K94" s="17"/>
      <c r="L94" s="18"/>
    </row>
    <row r="95" spans="2:12" x14ac:dyDescent="0.25">
      <c r="B95" s="16"/>
      <c r="C95" s="24" t="s">
        <v>87</v>
      </c>
      <c r="D95" s="24"/>
      <c r="E95" s="24"/>
      <c r="F95" s="24"/>
      <c r="G95" s="24"/>
      <c r="H95" s="24"/>
      <c r="I95" s="24"/>
      <c r="J95" s="24"/>
      <c r="K95" s="24"/>
      <c r="L95" s="18"/>
    </row>
    <row r="96" spans="2:12" x14ac:dyDescent="0.25">
      <c r="B96" s="16"/>
      <c r="C96" s="17"/>
      <c r="D96" s="17"/>
      <c r="E96" s="17"/>
      <c r="F96" s="17"/>
      <c r="G96" s="17"/>
      <c r="H96" s="17"/>
      <c r="I96" s="17"/>
      <c r="J96" s="17"/>
      <c r="K96" s="17"/>
      <c r="L96" s="18"/>
    </row>
    <row r="97" spans="2:12" x14ac:dyDescent="0.25">
      <c r="B97" s="16"/>
      <c r="C97" s="24" t="s">
        <v>88</v>
      </c>
      <c r="D97" s="24"/>
      <c r="E97" s="24"/>
      <c r="F97" s="24"/>
      <c r="G97" s="24"/>
      <c r="H97" s="24"/>
      <c r="I97" s="24"/>
      <c r="J97" s="24"/>
      <c r="K97" s="24"/>
      <c r="L97" s="18"/>
    </row>
    <row r="98" spans="2:12" x14ac:dyDescent="0.25">
      <c r="B98" s="16"/>
      <c r="C98" s="17"/>
      <c r="D98" s="17"/>
      <c r="E98" s="17"/>
      <c r="F98" s="17"/>
      <c r="G98" s="17"/>
      <c r="H98" s="17"/>
      <c r="I98" s="17"/>
      <c r="J98" s="17"/>
      <c r="K98" s="17"/>
      <c r="L98" s="18"/>
    </row>
    <row r="99" spans="2:12" x14ac:dyDescent="0.25">
      <c r="B99" s="16"/>
      <c r="C99" s="24" t="s">
        <v>89</v>
      </c>
      <c r="D99" s="24"/>
      <c r="E99" s="24"/>
      <c r="F99" s="24"/>
      <c r="G99" s="24"/>
      <c r="H99" s="24"/>
      <c r="I99" s="24"/>
      <c r="J99" s="24"/>
      <c r="K99" s="24"/>
      <c r="L99" s="18"/>
    </row>
    <row r="100" spans="2:12" x14ac:dyDescent="0.25">
      <c r="B100" s="16"/>
      <c r="C100" s="17"/>
      <c r="D100" s="17"/>
      <c r="E100" s="17"/>
      <c r="F100" s="17"/>
      <c r="G100" s="17"/>
      <c r="H100" s="17"/>
      <c r="I100" s="17"/>
      <c r="J100" s="17"/>
      <c r="K100" s="17"/>
      <c r="L100" s="18"/>
    </row>
    <row r="101" spans="2:12" x14ac:dyDescent="0.25">
      <c r="B101" s="16"/>
      <c r="C101" s="23" t="s">
        <v>90</v>
      </c>
      <c r="D101" s="23"/>
      <c r="E101" s="23"/>
      <c r="F101" s="23"/>
      <c r="G101" s="23"/>
      <c r="H101" s="23"/>
      <c r="I101" s="23"/>
      <c r="J101" s="23"/>
      <c r="K101" s="23"/>
      <c r="L101" s="18"/>
    </row>
    <row r="102" spans="2:12" x14ac:dyDescent="0.25">
      <c r="B102" s="16"/>
      <c r="C102" s="23"/>
      <c r="D102" s="23"/>
      <c r="E102" s="23"/>
      <c r="F102" s="23"/>
      <c r="G102" s="23"/>
      <c r="H102" s="23"/>
      <c r="I102" s="23"/>
      <c r="J102" s="23"/>
      <c r="K102" s="23"/>
      <c r="L102" s="18"/>
    </row>
    <row r="103" spans="2:12" x14ac:dyDescent="0.25">
      <c r="B103" s="16"/>
      <c r="C103" s="17"/>
      <c r="D103" s="17"/>
      <c r="E103" s="17"/>
      <c r="F103" s="17"/>
      <c r="G103" s="17"/>
      <c r="H103" s="17"/>
      <c r="I103" s="17"/>
      <c r="J103" s="17"/>
      <c r="K103" s="17"/>
      <c r="L103" s="18"/>
    </row>
    <row r="104" spans="2:12" x14ac:dyDescent="0.25">
      <c r="B104" s="16"/>
      <c r="C104" s="17"/>
      <c r="D104" s="24" t="s">
        <v>92</v>
      </c>
      <c r="E104" s="24"/>
      <c r="F104" s="24"/>
      <c r="G104" s="24"/>
      <c r="H104" s="24"/>
      <c r="I104" s="24"/>
      <c r="J104" s="24"/>
      <c r="K104" s="24"/>
      <c r="L104" s="18"/>
    </row>
    <row r="105" spans="2:12" x14ac:dyDescent="0.25">
      <c r="B105" s="16"/>
      <c r="C105" s="17"/>
      <c r="D105" s="17"/>
      <c r="E105" s="17"/>
      <c r="F105" s="17"/>
      <c r="G105" s="17"/>
      <c r="H105" s="17"/>
      <c r="I105" s="17"/>
      <c r="J105" s="17"/>
      <c r="K105" s="17"/>
      <c r="L105" s="18"/>
    </row>
    <row r="106" spans="2:12" x14ac:dyDescent="0.25">
      <c r="B106" s="16"/>
      <c r="C106" s="17"/>
      <c r="D106" s="23" t="s">
        <v>93</v>
      </c>
      <c r="E106" s="23"/>
      <c r="F106" s="23"/>
      <c r="G106" s="23"/>
      <c r="H106" s="23"/>
      <c r="I106" s="23"/>
      <c r="J106" s="23"/>
      <c r="K106" s="23"/>
      <c r="L106" s="18"/>
    </row>
    <row r="107" spans="2:12" x14ac:dyDescent="0.25">
      <c r="B107" s="16"/>
      <c r="C107" s="17"/>
      <c r="D107" s="23"/>
      <c r="E107" s="23"/>
      <c r="F107" s="23"/>
      <c r="G107" s="23"/>
      <c r="H107" s="23"/>
      <c r="I107" s="23"/>
      <c r="J107" s="23"/>
      <c r="K107" s="23"/>
      <c r="L107" s="18"/>
    </row>
    <row r="108" spans="2:12" x14ac:dyDescent="0.25">
      <c r="B108" s="16"/>
      <c r="C108" s="17"/>
      <c r="D108" s="17"/>
      <c r="E108" s="17"/>
      <c r="F108" s="17"/>
      <c r="G108" s="17"/>
      <c r="H108" s="17"/>
      <c r="I108" s="17"/>
      <c r="J108" s="17"/>
      <c r="K108" s="17"/>
      <c r="L108" s="18"/>
    </row>
    <row r="109" spans="2:12" x14ac:dyDescent="0.25">
      <c r="B109" s="16"/>
      <c r="C109" s="17"/>
      <c r="D109" s="24" t="s">
        <v>94</v>
      </c>
      <c r="E109" s="24"/>
      <c r="F109" s="24"/>
      <c r="G109" s="24"/>
      <c r="H109" s="24"/>
      <c r="I109" s="24"/>
      <c r="J109" s="24"/>
      <c r="K109" s="24"/>
      <c r="L109" s="18"/>
    </row>
    <row r="110" spans="2:12" x14ac:dyDescent="0.25">
      <c r="B110" s="16"/>
      <c r="C110" s="17"/>
      <c r="D110" s="17"/>
      <c r="E110" s="17"/>
      <c r="F110" s="17"/>
      <c r="G110" s="17"/>
      <c r="H110" s="17"/>
      <c r="I110" s="17"/>
      <c r="J110" s="17"/>
      <c r="K110" s="17"/>
      <c r="L110" s="18"/>
    </row>
    <row r="111" spans="2:12" x14ac:dyDescent="0.25">
      <c r="B111" s="16"/>
      <c r="C111" s="17"/>
      <c r="D111" s="24" t="s">
        <v>105</v>
      </c>
      <c r="E111" s="24"/>
      <c r="F111" s="24"/>
      <c r="G111" s="24"/>
      <c r="H111" s="24"/>
      <c r="I111" s="24"/>
      <c r="J111" s="24"/>
      <c r="K111" s="24"/>
      <c r="L111" s="18"/>
    </row>
    <row r="112" spans="2:12" x14ac:dyDescent="0.25">
      <c r="B112" s="16"/>
      <c r="C112" s="17"/>
      <c r="D112" s="17"/>
      <c r="E112" s="17"/>
      <c r="F112" s="17"/>
      <c r="G112" s="17"/>
      <c r="H112" s="17"/>
      <c r="I112" s="17"/>
      <c r="J112" s="17"/>
      <c r="K112" s="17"/>
      <c r="L112" s="18"/>
    </row>
    <row r="113" spans="2:12" x14ac:dyDescent="0.25">
      <c r="B113" s="16"/>
      <c r="C113" s="17"/>
      <c r="D113" s="17"/>
      <c r="E113" s="17"/>
      <c r="F113" s="17"/>
      <c r="G113" s="17"/>
      <c r="H113" s="17"/>
      <c r="I113" s="17"/>
      <c r="J113" s="17"/>
      <c r="K113" s="17"/>
      <c r="L113" s="18"/>
    </row>
    <row r="114" spans="2:12" x14ac:dyDescent="0.25">
      <c r="B114" s="16"/>
      <c r="C114" s="17"/>
      <c r="D114" s="17"/>
      <c r="E114" s="17"/>
      <c r="F114" s="17"/>
      <c r="G114" s="17"/>
      <c r="H114" s="17"/>
      <c r="I114" s="17"/>
      <c r="J114" s="17"/>
      <c r="K114" s="17"/>
      <c r="L114" s="18"/>
    </row>
    <row r="115" spans="2:12" x14ac:dyDescent="0.25">
      <c r="B115" s="16"/>
      <c r="C115" s="17"/>
      <c r="D115" s="17"/>
      <c r="E115" s="17"/>
      <c r="F115" s="17"/>
      <c r="G115" s="17"/>
      <c r="H115" s="17"/>
      <c r="I115" s="26" t="s">
        <v>95</v>
      </c>
      <c r="J115" s="17"/>
      <c r="K115" s="17"/>
      <c r="L115" s="18"/>
    </row>
    <row r="116" spans="2:12" x14ac:dyDescent="0.25">
      <c r="B116" s="16"/>
      <c r="C116" s="17"/>
      <c r="D116" s="17"/>
      <c r="E116" s="17"/>
      <c r="F116" s="17"/>
      <c r="G116" s="17"/>
      <c r="H116" s="17"/>
      <c r="I116" s="26" t="s">
        <v>96</v>
      </c>
      <c r="J116" s="17"/>
      <c r="K116" s="17"/>
      <c r="L116" s="18"/>
    </row>
    <row r="117" spans="2:12" x14ac:dyDescent="0.25">
      <c r="B117" s="16"/>
      <c r="C117" s="17"/>
      <c r="D117" s="17"/>
      <c r="E117" s="17"/>
      <c r="F117" s="17"/>
      <c r="G117" s="17"/>
      <c r="H117" s="17"/>
      <c r="I117" s="17"/>
      <c r="J117" s="17"/>
      <c r="K117" s="17"/>
      <c r="L117" s="18"/>
    </row>
    <row r="118" spans="2:12" ht="15.75" thickBot="1" x14ac:dyDescent="0.3">
      <c r="B118" s="27"/>
      <c r="C118" s="28"/>
      <c r="D118" s="28"/>
      <c r="E118" s="28"/>
      <c r="F118" s="28"/>
      <c r="G118" s="28"/>
      <c r="H118" s="28"/>
      <c r="I118" s="28"/>
      <c r="J118" s="28"/>
      <c r="K118" s="28"/>
      <c r="L118" s="29"/>
    </row>
  </sheetData>
  <mergeCells count="32">
    <mergeCell ref="D106:K107"/>
    <mergeCell ref="D109:K109"/>
    <mergeCell ref="D111:K111"/>
    <mergeCell ref="C76:K76"/>
    <mergeCell ref="C97:K97"/>
    <mergeCell ref="C99:K99"/>
    <mergeCell ref="C101:K102"/>
    <mergeCell ref="D104:K104"/>
    <mergeCell ref="C89:K89"/>
    <mergeCell ref="C91:K91"/>
    <mergeCell ref="C93:K93"/>
    <mergeCell ref="C95:K95"/>
    <mergeCell ref="C3:K3"/>
    <mergeCell ref="C5:K5"/>
    <mergeCell ref="C6:K6"/>
    <mergeCell ref="I9:K9"/>
    <mergeCell ref="C87:K87"/>
    <mergeCell ref="C81:K82"/>
    <mergeCell ref="C32:K32"/>
    <mergeCell ref="C13:K15"/>
    <mergeCell ref="C23:K24"/>
    <mergeCell ref="C28:K30"/>
    <mergeCell ref="C36:K37"/>
    <mergeCell ref="C41:K45"/>
    <mergeCell ref="C70:K74"/>
    <mergeCell ref="C17:K17"/>
    <mergeCell ref="C19:K19"/>
    <mergeCell ref="C49:K51"/>
    <mergeCell ref="C53:K54"/>
    <mergeCell ref="C56:K56"/>
    <mergeCell ref="C60:K61"/>
    <mergeCell ref="C65:K6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59FDD-3D4C-4FE5-B9F1-35F09D452DEF}">
  <dimension ref="B1:W62"/>
  <sheetViews>
    <sheetView tabSelected="1" workbookViewId="0">
      <selection activeCell="R18" sqref="R18"/>
    </sheetView>
  </sheetViews>
  <sheetFormatPr baseColWidth="10" defaultRowHeight="15" x14ac:dyDescent="0.25"/>
  <cols>
    <col min="1" max="2" width="5.7109375" customWidth="1"/>
    <col min="3" max="3" width="11.85546875" customWidth="1"/>
    <col min="4" max="4" width="5.5703125" customWidth="1"/>
    <col min="5" max="5" width="42.140625" customWidth="1"/>
    <col min="6" max="6" width="6.5703125" bestFit="1" customWidth="1"/>
    <col min="7" max="16" width="5.7109375" customWidth="1"/>
    <col min="17" max="17" width="2.7109375" customWidth="1"/>
    <col min="18" max="23" width="5.7109375" customWidth="1"/>
  </cols>
  <sheetData>
    <row r="1" spans="2:23" x14ac:dyDescent="0.25"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5"/>
    </row>
    <row r="2" spans="2:23" x14ac:dyDescent="0.25"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8"/>
    </row>
    <row r="3" spans="2:23" ht="23.25" x14ac:dyDescent="0.35">
      <c r="B3" s="16"/>
      <c r="C3" s="19" t="s">
        <v>73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8"/>
    </row>
    <row r="4" spans="2:23" ht="23.25" x14ac:dyDescent="0.35">
      <c r="B4" s="16"/>
      <c r="C4" s="17"/>
      <c r="D4" s="17"/>
      <c r="E4" s="31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8"/>
    </row>
    <row r="5" spans="2:23" ht="23.25" x14ac:dyDescent="0.35">
      <c r="B5" s="16"/>
      <c r="C5" s="19" t="s">
        <v>75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8"/>
    </row>
    <row r="6" spans="2:23" ht="23.25" x14ac:dyDescent="0.35">
      <c r="B6" s="16"/>
      <c r="C6" s="19" t="s">
        <v>74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8"/>
    </row>
    <row r="7" spans="2:23" ht="23.25" x14ac:dyDescent="0.35">
      <c r="B7" s="16"/>
      <c r="C7" s="17"/>
      <c r="D7" s="17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18"/>
    </row>
    <row r="8" spans="2:23" ht="23.25" x14ac:dyDescent="0.35">
      <c r="B8" s="16"/>
      <c r="C8" s="17"/>
      <c r="D8" s="17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18"/>
    </row>
    <row r="9" spans="2:23" x14ac:dyDescent="0.25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8"/>
    </row>
    <row r="10" spans="2:23" ht="15.75" thickBot="1" x14ac:dyDescent="0.3">
      <c r="B10" s="16"/>
      <c r="C10" s="17"/>
      <c r="D10" s="17"/>
      <c r="E10" s="32" t="s">
        <v>76</v>
      </c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17"/>
      <c r="T10" s="17"/>
      <c r="U10" s="17"/>
      <c r="V10" s="17"/>
      <c r="W10" s="18"/>
    </row>
    <row r="11" spans="2:23" ht="6.95" customHeight="1" x14ac:dyDescent="0.25">
      <c r="B11" s="16"/>
      <c r="C11" s="17"/>
      <c r="D11" s="17"/>
      <c r="E11" s="32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8"/>
    </row>
    <row r="12" spans="2:23" ht="15.75" thickBot="1" x14ac:dyDescent="0.3">
      <c r="B12" s="16"/>
      <c r="C12" s="17"/>
      <c r="D12" s="17"/>
      <c r="E12" s="32" t="s">
        <v>77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17"/>
      <c r="T12" s="17"/>
      <c r="U12" s="17"/>
      <c r="V12" s="17"/>
      <c r="W12" s="18"/>
    </row>
    <row r="13" spans="2:23" ht="6.95" customHeight="1" x14ac:dyDescent="0.25">
      <c r="B13" s="16"/>
      <c r="C13" s="17"/>
      <c r="D13" s="17"/>
      <c r="E13" s="32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8"/>
    </row>
    <row r="14" spans="2:23" ht="15.75" thickBot="1" x14ac:dyDescent="0.3">
      <c r="B14" s="16"/>
      <c r="C14" s="17"/>
      <c r="D14" s="17"/>
      <c r="E14" s="32" t="s">
        <v>78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17"/>
      <c r="T14" s="17"/>
      <c r="U14" s="17"/>
      <c r="V14" s="17"/>
      <c r="W14" s="18"/>
    </row>
    <row r="15" spans="2:23" ht="6.95" customHeight="1" x14ac:dyDescent="0.25">
      <c r="B15" s="16"/>
      <c r="C15" s="17"/>
      <c r="D15" s="17"/>
      <c r="E15" s="32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8"/>
    </row>
    <row r="16" spans="2:23" ht="15.75" thickBot="1" x14ac:dyDescent="0.3">
      <c r="B16" s="16"/>
      <c r="C16" s="17"/>
      <c r="D16" s="17"/>
      <c r="E16" s="32" t="s">
        <v>79</v>
      </c>
      <c r="F16" s="33"/>
      <c r="G16" s="33"/>
      <c r="H16" s="33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8"/>
    </row>
    <row r="17" spans="2:23" ht="6.95" customHeight="1" x14ac:dyDescent="0.25">
      <c r="B17" s="16"/>
      <c r="C17" s="17"/>
      <c r="D17" s="17"/>
      <c r="E17" s="32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8"/>
    </row>
    <row r="18" spans="2:23" ht="15.75" thickBot="1" x14ac:dyDescent="0.3">
      <c r="B18" s="16"/>
      <c r="C18" s="17"/>
      <c r="D18" s="17"/>
      <c r="E18" s="32" t="s">
        <v>80</v>
      </c>
      <c r="F18" s="33"/>
      <c r="G18" s="33"/>
      <c r="H18" s="33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8"/>
    </row>
    <row r="19" spans="2:23" x14ac:dyDescent="0.25">
      <c r="B19" s="16"/>
      <c r="C19" s="17"/>
      <c r="D19" s="17"/>
      <c r="E19" s="32"/>
      <c r="F19" s="30"/>
      <c r="G19" s="30"/>
      <c r="H19" s="30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8"/>
    </row>
    <row r="20" spans="2:23" ht="15.75" thickBot="1" x14ac:dyDescent="0.3">
      <c r="B20" s="16"/>
      <c r="C20" s="17"/>
      <c r="D20" s="17"/>
      <c r="E20" s="32"/>
      <c r="F20" s="30"/>
      <c r="G20" s="30"/>
      <c r="H20" s="30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8"/>
    </row>
    <row r="21" spans="2:23" ht="20.25" thickTop="1" thickBot="1" x14ac:dyDescent="0.35">
      <c r="B21" s="16"/>
      <c r="C21" s="156" t="s">
        <v>81</v>
      </c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8"/>
    </row>
    <row r="22" spans="2:23" ht="19.5" thickTop="1" x14ac:dyDescent="0.3">
      <c r="B22" s="16"/>
      <c r="C22" s="17"/>
      <c r="D22" s="17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18"/>
    </row>
    <row r="23" spans="2:23" ht="18.75" x14ac:dyDescent="0.3">
      <c r="B23" s="16"/>
      <c r="C23" s="17"/>
      <c r="D23" s="17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18"/>
    </row>
    <row r="24" spans="2:23" ht="15.75" thickBot="1" x14ac:dyDescent="0.3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8"/>
    </row>
    <row r="25" spans="2:23" ht="15.75" thickBot="1" x14ac:dyDescent="0.3">
      <c r="B25" s="16"/>
      <c r="C25" s="17"/>
      <c r="D25" s="17"/>
      <c r="E25" s="100" t="s">
        <v>36</v>
      </c>
      <c r="F25" s="101"/>
      <c r="G25" s="102">
        <f>IF('Relaciones tecnicas'!D30&lt;&gt;0,'Relaciones tecnicas'!D30,"")</f>
        <v>1.0769230769230769</v>
      </c>
      <c r="H25" s="103">
        <f>IF('Relaciones tecnicas'!E30&lt;&gt;0,'Relaciones tecnicas'!E30,"")</f>
        <v>1.2307692307692308</v>
      </c>
      <c r="I25" s="103">
        <f>IF('Relaciones tecnicas'!F30&lt;&gt;0,'Relaciones tecnicas'!F30,"")</f>
        <v>1.3076923076923077</v>
      </c>
      <c r="J25" s="103">
        <f>IF('Relaciones tecnicas'!G30&lt;&gt;0,'Relaciones tecnicas'!G30,"")</f>
        <v>1</v>
      </c>
      <c r="K25" s="103">
        <f>IF('Relaciones tecnicas'!H30&lt;&gt;0,'Relaciones tecnicas'!H30,"")</f>
        <v>1.0769230769230769</v>
      </c>
      <c r="L25" s="103" t="str">
        <f>IF('Relaciones tecnicas'!I30&lt;&gt;0,'Relaciones tecnicas'!I30,"")</f>
        <v/>
      </c>
      <c r="M25" s="103" t="str">
        <f>IF('Relaciones tecnicas'!J30&lt;&gt;0,'Relaciones tecnicas'!J30,"")</f>
        <v/>
      </c>
      <c r="N25" s="103" t="str">
        <f>IF('Relaciones tecnicas'!K30&lt;&gt;0,'Relaciones tecnicas'!K30,"")</f>
        <v/>
      </c>
      <c r="O25" s="103" t="str">
        <f>IF('Relaciones tecnicas'!L30&lt;&gt;0,'Relaciones tecnicas'!L30,"")</f>
        <v/>
      </c>
      <c r="P25" s="104" t="str">
        <f>IF('Relaciones tecnicas'!M30&lt;&gt;0,'Relaciones tecnicas'!M30,"")</f>
        <v/>
      </c>
      <c r="Q25" s="35"/>
      <c r="R25" s="17"/>
      <c r="S25" s="17"/>
      <c r="T25" s="17"/>
      <c r="U25" s="17"/>
      <c r="V25" s="17"/>
      <c r="W25" s="18"/>
    </row>
    <row r="26" spans="2:23" ht="124.5" customHeight="1" thickBot="1" x14ac:dyDescent="0.3">
      <c r="B26" s="16"/>
      <c r="C26" s="17"/>
      <c r="D26" s="17"/>
      <c r="E26" s="45" t="s">
        <v>39</v>
      </c>
      <c r="F26" s="46"/>
      <c r="G26" s="98" t="s">
        <v>18</v>
      </c>
      <c r="H26" s="92" t="s">
        <v>19</v>
      </c>
      <c r="I26" s="92" t="s">
        <v>20</v>
      </c>
      <c r="J26" s="92" t="s">
        <v>21</v>
      </c>
      <c r="K26" s="92" t="s">
        <v>22</v>
      </c>
      <c r="L26" s="92"/>
      <c r="M26" s="92"/>
      <c r="N26" s="93"/>
      <c r="O26" s="93"/>
      <c r="P26" s="94"/>
      <c r="Q26" s="35"/>
      <c r="R26" s="17"/>
      <c r="S26" s="17"/>
      <c r="T26" s="17"/>
      <c r="U26" s="17"/>
      <c r="V26" s="17"/>
      <c r="W26" s="18"/>
    </row>
    <row r="27" spans="2:23" ht="30" customHeight="1" thickBot="1" x14ac:dyDescent="0.3">
      <c r="B27" s="16"/>
      <c r="C27" s="17"/>
      <c r="D27" s="17"/>
      <c r="E27" s="58"/>
      <c r="F27" s="59"/>
      <c r="G27" s="99"/>
      <c r="H27" s="95"/>
      <c r="I27" s="95"/>
      <c r="J27" s="95"/>
      <c r="K27" s="95"/>
      <c r="L27" s="95"/>
      <c r="M27" s="95"/>
      <c r="N27" s="96"/>
      <c r="O27" s="96"/>
      <c r="P27" s="97"/>
      <c r="Q27" s="36"/>
      <c r="R27" s="112" t="s">
        <v>17</v>
      </c>
      <c r="S27" s="113"/>
      <c r="T27" s="113"/>
      <c r="U27" s="114"/>
      <c r="V27" s="17"/>
      <c r="W27" s="18"/>
    </row>
    <row r="28" spans="2:23" ht="20.100000000000001" customHeight="1" thickBot="1" x14ac:dyDescent="0.3">
      <c r="B28" s="16"/>
      <c r="C28" s="17"/>
      <c r="D28" s="17"/>
      <c r="E28" s="105" t="s">
        <v>38</v>
      </c>
      <c r="F28" s="106"/>
      <c r="G28" s="107" t="s">
        <v>68</v>
      </c>
      <c r="H28" s="108" t="s">
        <v>69</v>
      </c>
      <c r="I28" s="108" t="s">
        <v>68</v>
      </c>
      <c r="J28" s="108" t="s">
        <v>68</v>
      </c>
      <c r="K28" s="108" t="s">
        <v>68</v>
      </c>
      <c r="L28" s="108" t="s">
        <v>68</v>
      </c>
      <c r="M28" s="108" t="s">
        <v>68</v>
      </c>
      <c r="N28" s="108" t="s">
        <v>68</v>
      </c>
      <c r="O28" s="108" t="s">
        <v>68</v>
      </c>
      <c r="P28" s="109" t="s">
        <v>68</v>
      </c>
      <c r="Q28" s="37"/>
      <c r="R28" s="115" t="s">
        <v>13</v>
      </c>
      <c r="S28" s="116" t="s">
        <v>14</v>
      </c>
      <c r="T28" s="116" t="s">
        <v>15</v>
      </c>
      <c r="U28" s="117" t="s">
        <v>16</v>
      </c>
      <c r="V28" s="110" t="s">
        <v>99</v>
      </c>
      <c r="W28" s="18"/>
    </row>
    <row r="29" spans="2:23" ht="87.75" customHeight="1" thickBot="1" x14ac:dyDescent="0.3">
      <c r="B29" s="16"/>
      <c r="C29" s="17"/>
      <c r="D29" s="38" t="s">
        <v>0</v>
      </c>
      <c r="E29" s="39" t="s">
        <v>6</v>
      </c>
      <c r="F29" s="12" t="s">
        <v>41</v>
      </c>
      <c r="G29" s="155" t="s">
        <v>110</v>
      </c>
      <c r="H29" s="87"/>
      <c r="I29" s="87"/>
      <c r="J29" s="87"/>
      <c r="K29" s="87"/>
      <c r="L29" s="87"/>
      <c r="M29" s="87"/>
      <c r="N29" s="87"/>
      <c r="O29" s="87"/>
      <c r="P29" s="88"/>
      <c r="Q29" s="30"/>
      <c r="R29" s="118"/>
      <c r="S29" s="119"/>
      <c r="T29" s="119"/>
      <c r="U29" s="120"/>
      <c r="V29" s="111"/>
      <c r="W29" s="18"/>
    </row>
    <row r="30" spans="2:23" x14ac:dyDescent="0.25">
      <c r="B30" s="16"/>
      <c r="C30" s="17"/>
      <c r="D30" s="40">
        <v>1</v>
      </c>
      <c r="E30" s="139" t="s">
        <v>1</v>
      </c>
      <c r="F30" s="8">
        <v>3</v>
      </c>
      <c r="G30" s="89">
        <v>1</v>
      </c>
      <c r="H30" s="90">
        <v>3</v>
      </c>
      <c r="I30" s="90">
        <v>9</v>
      </c>
      <c r="J30" s="90">
        <v>1</v>
      </c>
      <c r="K30" s="90">
        <v>3</v>
      </c>
      <c r="L30" s="90"/>
      <c r="M30" s="90"/>
      <c r="N30" s="90"/>
      <c r="O30" s="90"/>
      <c r="P30" s="91"/>
      <c r="Q30" s="30"/>
      <c r="R30" s="121">
        <v>3</v>
      </c>
      <c r="S30" s="122">
        <v>3</v>
      </c>
      <c r="T30" s="122">
        <v>1</v>
      </c>
      <c r="U30" s="123">
        <v>3</v>
      </c>
      <c r="V30" s="10">
        <v>4</v>
      </c>
      <c r="W30" s="18"/>
    </row>
    <row r="31" spans="2:23" x14ac:dyDescent="0.25">
      <c r="B31" s="16"/>
      <c r="C31" s="17"/>
      <c r="D31" s="40">
        <v>2</v>
      </c>
      <c r="E31" s="139" t="s">
        <v>2</v>
      </c>
      <c r="F31" s="8">
        <v>2</v>
      </c>
      <c r="G31" s="82">
        <v>9</v>
      </c>
      <c r="H31" s="81">
        <v>1</v>
      </c>
      <c r="I31" s="81">
        <v>1</v>
      </c>
      <c r="J31" s="81">
        <v>3</v>
      </c>
      <c r="K31" s="81">
        <v>9</v>
      </c>
      <c r="L31" s="81"/>
      <c r="M31" s="81"/>
      <c r="N31" s="81"/>
      <c r="O31" s="81"/>
      <c r="P31" s="83"/>
      <c r="Q31" s="30"/>
      <c r="R31" s="121">
        <v>2</v>
      </c>
      <c r="S31" s="122">
        <v>4</v>
      </c>
      <c r="T31" s="122">
        <v>2</v>
      </c>
      <c r="U31" s="123">
        <v>2</v>
      </c>
      <c r="V31" s="10">
        <v>5</v>
      </c>
      <c r="W31" s="18"/>
    </row>
    <row r="32" spans="2:23" x14ac:dyDescent="0.25">
      <c r="B32" s="16"/>
      <c r="C32" s="17"/>
      <c r="D32" s="40">
        <v>3</v>
      </c>
      <c r="E32" s="139" t="s">
        <v>3</v>
      </c>
      <c r="F32" s="8">
        <v>5</v>
      </c>
      <c r="G32" s="82">
        <v>3</v>
      </c>
      <c r="H32" s="81">
        <v>3</v>
      </c>
      <c r="I32" s="81">
        <v>1</v>
      </c>
      <c r="J32" s="81">
        <v>1</v>
      </c>
      <c r="K32" s="81">
        <v>1</v>
      </c>
      <c r="L32" s="81"/>
      <c r="M32" s="81"/>
      <c r="N32" s="81"/>
      <c r="O32" s="81"/>
      <c r="P32" s="83"/>
      <c r="Q32" s="30"/>
      <c r="R32" s="121">
        <v>5</v>
      </c>
      <c r="S32" s="122">
        <v>4</v>
      </c>
      <c r="T32" s="122">
        <v>3</v>
      </c>
      <c r="U32" s="123">
        <v>1</v>
      </c>
      <c r="V32" s="10">
        <v>3</v>
      </c>
      <c r="W32" s="18"/>
    </row>
    <row r="33" spans="2:23" x14ac:dyDescent="0.25">
      <c r="B33" s="16"/>
      <c r="C33" s="17"/>
      <c r="D33" s="40">
        <v>4</v>
      </c>
      <c r="E33" s="139" t="s">
        <v>4</v>
      </c>
      <c r="F33" s="8">
        <v>2</v>
      </c>
      <c r="G33" s="82">
        <v>9</v>
      </c>
      <c r="H33" s="81">
        <v>9</v>
      </c>
      <c r="I33" s="81">
        <v>3</v>
      </c>
      <c r="J33" s="81">
        <v>9</v>
      </c>
      <c r="K33" s="81">
        <v>3</v>
      </c>
      <c r="L33" s="81"/>
      <c r="M33" s="81"/>
      <c r="N33" s="81"/>
      <c r="O33" s="81"/>
      <c r="P33" s="83"/>
      <c r="Q33" s="30"/>
      <c r="R33" s="121">
        <v>2</v>
      </c>
      <c r="S33" s="122">
        <v>2</v>
      </c>
      <c r="T33" s="122">
        <v>4</v>
      </c>
      <c r="U33" s="123">
        <v>2</v>
      </c>
      <c r="V33" s="10">
        <v>3</v>
      </c>
      <c r="W33" s="18"/>
    </row>
    <row r="34" spans="2:23" x14ac:dyDescent="0.25">
      <c r="B34" s="16"/>
      <c r="C34" s="17"/>
      <c r="D34" s="40">
        <v>5</v>
      </c>
      <c r="E34" s="139" t="s">
        <v>5</v>
      </c>
      <c r="F34" s="8">
        <v>3</v>
      </c>
      <c r="G34" s="82">
        <v>1</v>
      </c>
      <c r="H34" s="81">
        <v>1</v>
      </c>
      <c r="I34" s="81">
        <v>1</v>
      </c>
      <c r="J34" s="81">
        <v>9</v>
      </c>
      <c r="K34" s="81">
        <v>1</v>
      </c>
      <c r="L34" s="81"/>
      <c r="M34" s="81"/>
      <c r="N34" s="81"/>
      <c r="O34" s="81"/>
      <c r="P34" s="83"/>
      <c r="Q34" s="30"/>
      <c r="R34" s="121">
        <v>4</v>
      </c>
      <c r="S34" s="122">
        <v>2</v>
      </c>
      <c r="T34" s="122">
        <v>3</v>
      </c>
      <c r="U34" s="123">
        <v>3</v>
      </c>
      <c r="V34" s="10">
        <v>4</v>
      </c>
      <c r="W34" s="18"/>
    </row>
    <row r="35" spans="2:23" x14ac:dyDescent="0.25">
      <c r="B35" s="16"/>
      <c r="C35" s="17"/>
      <c r="D35" s="40">
        <v>6</v>
      </c>
      <c r="E35" s="139"/>
      <c r="F35" s="8"/>
      <c r="G35" s="82"/>
      <c r="H35" s="81"/>
      <c r="I35" s="81"/>
      <c r="J35" s="81"/>
      <c r="K35" s="81"/>
      <c r="L35" s="81"/>
      <c r="M35" s="81"/>
      <c r="N35" s="81"/>
      <c r="O35" s="81"/>
      <c r="P35" s="83"/>
      <c r="Q35" s="30"/>
      <c r="R35" s="121"/>
      <c r="S35" s="122"/>
      <c r="T35" s="122"/>
      <c r="U35" s="123"/>
      <c r="V35" s="10"/>
      <c r="W35" s="18"/>
    </row>
    <row r="36" spans="2:23" x14ac:dyDescent="0.25">
      <c r="B36" s="16"/>
      <c r="C36" s="17"/>
      <c r="D36" s="40">
        <v>7</v>
      </c>
      <c r="E36" s="139"/>
      <c r="F36" s="8"/>
      <c r="G36" s="82"/>
      <c r="H36" s="81"/>
      <c r="I36" s="81"/>
      <c r="J36" s="81"/>
      <c r="K36" s="81"/>
      <c r="L36" s="81"/>
      <c r="M36" s="81"/>
      <c r="N36" s="81"/>
      <c r="O36" s="81"/>
      <c r="P36" s="83"/>
      <c r="Q36" s="30"/>
      <c r="R36" s="121"/>
      <c r="S36" s="122"/>
      <c r="T36" s="122"/>
      <c r="U36" s="123"/>
      <c r="V36" s="10"/>
      <c r="W36" s="18"/>
    </row>
    <row r="37" spans="2:23" x14ac:dyDescent="0.25">
      <c r="B37" s="16"/>
      <c r="C37" s="17"/>
      <c r="D37" s="40">
        <v>8</v>
      </c>
      <c r="E37" s="139"/>
      <c r="F37" s="8"/>
      <c r="G37" s="82"/>
      <c r="H37" s="81"/>
      <c r="I37" s="81"/>
      <c r="J37" s="81"/>
      <c r="K37" s="81"/>
      <c r="L37" s="81"/>
      <c r="M37" s="81"/>
      <c r="N37" s="81"/>
      <c r="O37" s="81"/>
      <c r="P37" s="83"/>
      <c r="Q37" s="30"/>
      <c r="R37" s="121"/>
      <c r="S37" s="122"/>
      <c r="T37" s="122"/>
      <c r="U37" s="123"/>
      <c r="V37" s="10"/>
      <c r="W37" s="18"/>
    </row>
    <row r="38" spans="2:23" x14ac:dyDescent="0.25">
      <c r="B38" s="16"/>
      <c r="C38" s="17"/>
      <c r="D38" s="40">
        <v>9</v>
      </c>
      <c r="E38" s="139"/>
      <c r="F38" s="8"/>
      <c r="G38" s="82"/>
      <c r="H38" s="81"/>
      <c r="I38" s="81"/>
      <c r="J38" s="81"/>
      <c r="K38" s="81"/>
      <c r="L38" s="81"/>
      <c r="M38" s="81"/>
      <c r="N38" s="81"/>
      <c r="O38" s="81"/>
      <c r="P38" s="83"/>
      <c r="Q38" s="30"/>
      <c r="R38" s="121"/>
      <c r="S38" s="122"/>
      <c r="T38" s="122"/>
      <c r="U38" s="123"/>
      <c r="V38" s="10"/>
      <c r="W38" s="18"/>
    </row>
    <row r="39" spans="2:23" ht="15.75" thickBot="1" x14ac:dyDescent="0.3">
      <c r="B39" s="16"/>
      <c r="C39" s="17"/>
      <c r="D39" s="40">
        <v>10</v>
      </c>
      <c r="E39" s="140"/>
      <c r="F39" s="9"/>
      <c r="G39" s="84"/>
      <c r="H39" s="85"/>
      <c r="I39" s="85"/>
      <c r="J39" s="85"/>
      <c r="K39" s="85"/>
      <c r="L39" s="85"/>
      <c r="M39" s="85"/>
      <c r="N39" s="85"/>
      <c r="O39" s="85"/>
      <c r="P39" s="86"/>
      <c r="Q39" s="30"/>
      <c r="R39" s="124"/>
      <c r="S39" s="125"/>
      <c r="T39" s="125"/>
      <c r="U39" s="126"/>
      <c r="V39" s="11"/>
      <c r="W39" s="18"/>
    </row>
    <row r="40" spans="2:23" ht="15.75" thickBot="1" x14ac:dyDescent="0.3">
      <c r="B40" s="16"/>
      <c r="C40" s="17"/>
      <c r="D40" s="17"/>
      <c r="E40" s="17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18"/>
    </row>
    <row r="41" spans="2:23" ht="15" customHeight="1" x14ac:dyDescent="0.25">
      <c r="B41" s="16"/>
      <c r="C41" s="127" t="s">
        <v>28</v>
      </c>
      <c r="D41" s="128"/>
      <c r="E41" s="47" t="s">
        <v>26</v>
      </c>
      <c r="F41" s="48"/>
      <c r="G41" s="49">
        <f t="shared" ref="G41:K41" si="0">IF(SUMPRODUCT($F$30:$F$39,G30:G39)&lt;&gt;0,SUMPRODUCT($F$30:$F$39,G30:G39),"")</f>
        <v>57</v>
      </c>
      <c r="H41" s="50">
        <f t="shared" si="0"/>
        <v>47</v>
      </c>
      <c r="I41" s="50">
        <f t="shared" si="0"/>
        <v>43</v>
      </c>
      <c r="J41" s="50">
        <f t="shared" si="0"/>
        <v>59</v>
      </c>
      <c r="K41" s="50">
        <f t="shared" si="0"/>
        <v>41</v>
      </c>
      <c r="L41" s="50" t="str">
        <f>IF(SUMPRODUCT($F$30:$F$39,L30:L39)&lt;&gt;0,SUMPRODUCT($F$30:$F$39,L30:L39),"")</f>
        <v/>
      </c>
      <c r="M41" s="50" t="str">
        <f t="shared" ref="M41:P41" si="1">IF(SUMPRODUCT($F$30:$F$39,M30:M39)&lt;&gt;0,SUMPRODUCT($F$30:$F$39,M30:M39),"")</f>
        <v/>
      </c>
      <c r="N41" s="50" t="str">
        <f t="shared" si="1"/>
        <v/>
      </c>
      <c r="O41" s="50" t="str">
        <f t="shared" si="1"/>
        <v/>
      </c>
      <c r="P41" s="51" t="str">
        <f t="shared" si="1"/>
        <v/>
      </c>
      <c r="Q41" s="17"/>
      <c r="R41" s="17"/>
      <c r="S41" s="17"/>
      <c r="T41" s="17"/>
      <c r="U41" s="17"/>
      <c r="V41" s="17"/>
      <c r="W41" s="18"/>
    </row>
    <row r="42" spans="2:23" ht="15.75" thickBot="1" x14ac:dyDescent="0.3">
      <c r="B42" s="16"/>
      <c r="C42" s="129"/>
      <c r="D42" s="130"/>
      <c r="E42" s="52" t="s">
        <v>27</v>
      </c>
      <c r="F42" s="53"/>
      <c r="G42" s="54">
        <f t="shared" ref="G42:K42" si="2">+IF(G41="","",G41/SMALL($G$41:$P$41,COUNTIF($G$41:$P$41,"=0")+1))</f>
        <v>1.3902439024390243</v>
      </c>
      <c r="H42" s="55">
        <f t="shared" si="2"/>
        <v>1.1463414634146341</v>
      </c>
      <c r="I42" s="55">
        <f t="shared" si="2"/>
        <v>1.0487804878048781</v>
      </c>
      <c r="J42" s="55">
        <f t="shared" si="2"/>
        <v>1.4390243902439024</v>
      </c>
      <c r="K42" s="55">
        <f t="shared" si="2"/>
        <v>1</v>
      </c>
      <c r="L42" s="55" t="str">
        <f>+IF(L41="","",L41/SMALL($G$41:$P$41,COUNTIF($G$41:$P$41,"=0")+1))</f>
        <v/>
      </c>
      <c r="M42" s="55" t="str">
        <f t="shared" ref="M42:P42" si="3">+IF(M41="","",M41/SMALL($G$41:$P$41,COUNTIF($G$41:$P$41,"=0")+1))</f>
        <v/>
      </c>
      <c r="N42" s="55" t="str">
        <f t="shared" si="3"/>
        <v/>
      </c>
      <c r="O42" s="55" t="str">
        <f t="shared" si="3"/>
        <v/>
      </c>
      <c r="P42" s="56" t="str">
        <f t="shared" si="3"/>
        <v/>
      </c>
      <c r="Q42" s="57"/>
      <c r="R42" s="17"/>
      <c r="S42" s="17"/>
      <c r="T42" s="17"/>
      <c r="U42" s="17"/>
      <c r="V42" s="17"/>
      <c r="W42" s="18"/>
    </row>
    <row r="43" spans="2:23" ht="15.75" thickBot="1" x14ac:dyDescent="0.3">
      <c r="B43" s="16"/>
      <c r="C43" s="131"/>
      <c r="D43" s="132"/>
      <c r="E43" s="60" t="s">
        <v>37</v>
      </c>
      <c r="F43" s="61"/>
      <c r="G43" s="62">
        <f>IF(G41="","",+_xlfn.RANK.EQ(G42,$G$42:$P$42,))</f>
        <v>2</v>
      </c>
      <c r="H43" s="63">
        <f t="shared" ref="H43:P43" si="4">IF(H41="","",+_xlfn.RANK.EQ(H42,$G$42:$P$42,))</f>
        <v>3</v>
      </c>
      <c r="I43" s="63">
        <f t="shared" si="4"/>
        <v>4</v>
      </c>
      <c r="J43" s="63">
        <f t="shared" si="4"/>
        <v>1</v>
      </c>
      <c r="K43" s="63">
        <f t="shared" si="4"/>
        <v>5</v>
      </c>
      <c r="L43" s="63" t="str">
        <f t="shared" si="4"/>
        <v/>
      </c>
      <c r="M43" s="63" t="str">
        <f t="shared" si="4"/>
        <v/>
      </c>
      <c r="N43" s="63" t="str">
        <f t="shared" si="4"/>
        <v/>
      </c>
      <c r="O43" s="63" t="str">
        <f t="shared" si="4"/>
        <v/>
      </c>
      <c r="P43" s="64" t="str">
        <f t="shared" si="4"/>
        <v/>
      </c>
      <c r="Q43" s="57"/>
      <c r="R43" s="17"/>
      <c r="S43" s="17"/>
      <c r="T43" s="17"/>
      <c r="U43" s="17"/>
      <c r="V43" s="17"/>
      <c r="W43" s="18"/>
    </row>
    <row r="44" spans="2:23" ht="15.75" thickBot="1" x14ac:dyDescent="0.3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8"/>
    </row>
    <row r="45" spans="2:23" x14ac:dyDescent="0.25">
      <c r="B45" s="16"/>
      <c r="C45" s="133" t="s">
        <v>40</v>
      </c>
      <c r="D45" s="134"/>
      <c r="E45" s="47" t="s">
        <v>26</v>
      </c>
      <c r="F45" s="65"/>
      <c r="G45" s="66">
        <f>IF(+Calculos!D27&lt;&gt;0,+Calculos!D27,"")</f>
        <v>61.38461538461538</v>
      </c>
      <c r="H45" s="66">
        <f>IF(+Calculos!E27&lt;&gt;0,+Calculos!E27,"")</f>
        <v>57.846153846153847</v>
      </c>
      <c r="I45" s="66">
        <f>IF(+Calculos!F27&lt;&gt;0,+Calculos!F27,"")</f>
        <v>56.230769230769226</v>
      </c>
      <c r="J45" s="66">
        <f>IF(+Calculos!G27&lt;&gt;0,+Calculos!G27,"")</f>
        <v>59</v>
      </c>
      <c r="K45" s="66">
        <f>IF(+Calculos!H27&lt;&gt;0,+Calculos!H27,"")</f>
        <v>44.153846153846153</v>
      </c>
      <c r="L45" s="66" t="str">
        <f>IF(+Calculos!I27&lt;&gt;0,+Calculos!I27,"")</f>
        <v/>
      </c>
      <c r="M45" s="66" t="str">
        <f>IF(+Calculos!J27&lt;&gt;0,+Calculos!J27,"")</f>
        <v/>
      </c>
      <c r="N45" s="66" t="str">
        <f>IF(+Calculos!K27&lt;&gt;0,+Calculos!K27,"")</f>
        <v/>
      </c>
      <c r="O45" s="66" t="str">
        <f>IF(+Calculos!L27&lt;&gt;0,+Calculos!L27,"")</f>
        <v/>
      </c>
      <c r="P45" s="67" t="str">
        <f>IF(+Calculos!M27&lt;&gt;0,+Calculos!M27,"")</f>
        <v/>
      </c>
      <c r="Q45" s="57"/>
      <c r="R45" s="17"/>
      <c r="S45" s="17"/>
      <c r="T45" s="17"/>
      <c r="U45" s="17"/>
      <c r="V45" s="17"/>
      <c r="W45" s="18"/>
    </row>
    <row r="46" spans="2:23" ht="15.75" thickBot="1" x14ac:dyDescent="0.3">
      <c r="B46" s="16"/>
      <c r="C46" s="135"/>
      <c r="D46" s="136"/>
      <c r="E46" s="68" t="s">
        <v>27</v>
      </c>
      <c r="F46" s="69"/>
      <c r="G46" s="55">
        <f t="shared" ref="G46:K46" si="5">IF(G45="","",+G45/SMALL($G$45:$P$45,COUNTIF($G$45:$P$45,"=0")+1))</f>
        <v>1.3902439024390243</v>
      </c>
      <c r="H46" s="55">
        <f t="shared" si="5"/>
        <v>1.3101045296167249</v>
      </c>
      <c r="I46" s="55">
        <f t="shared" si="5"/>
        <v>1.2735191637630661</v>
      </c>
      <c r="J46" s="55">
        <f t="shared" si="5"/>
        <v>1.3362369337979094</v>
      </c>
      <c r="K46" s="55">
        <f t="shared" si="5"/>
        <v>1</v>
      </c>
      <c r="L46" s="55" t="str">
        <f>IF(L45="","",+L45/SMALL($G$45:$P$45,COUNTIF($G$45:$P$45,"=0")+1))</f>
        <v/>
      </c>
      <c r="M46" s="55" t="str">
        <f t="shared" ref="M46:P46" si="6">IF(M45="","",+M45/SMALL($G$45:$P$45,COUNTIF($G$45:$P$45,"=0")+1))</f>
        <v/>
      </c>
      <c r="N46" s="55" t="str">
        <f t="shared" si="6"/>
        <v/>
      </c>
      <c r="O46" s="55" t="str">
        <f t="shared" si="6"/>
        <v/>
      </c>
      <c r="P46" s="56" t="str">
        <f t="shared" si="6"/>
        <v/>
      </c>
      <c r="Q46" s="57"/>
      <c r="R46" s="17"/>
      <c r="S46" s="17"/>
      <c r="T46" s="17"/>
      <c r="U46" s="17"/>
      <c r="V46" s="17"/>
      <c r="W46" s="18"/>
    </row>
    <row r="47" spans="2:23" ht="15.75" thickBot="1" x14ac:dyDescent="0.3">
      <c r="B47" s="16"/>
      <c r="C47" s="137"/>
      <c r="D47" s="138"/>
      <c r="E47" s="60" t="s">
        <v>37</v>
      </c>
      <c r="F47" s="70"/>
      <c r="G47" s="71">
        <f t="shared" ref="G47:K47" si="7">IF(G45="","",+_xlfn.RANK.EQ(G46,$G$46:$P$46,))</f>
        <v>1</v>
      </c>
      <c r="H47" s="71">
        <f t="shared" si="7"/>
        <v>3</v>
      </c>
      <c r="I47" s="71">
        <f t="shared" si="7"/>
        <v>4</v>
      </c>
      <c r="J47" s="71">
        <f t="shared" si="7"/>
        <v>2</v>
      </c>
      <c r="K47" s="71">
        <f t="shared" si="7"/>
        <v>5</v>
      </c>
      <c r="L47" s="71" t="str">
        <f>IF(L45="","",+_xlfn.RANK.EQ(L46,$G$46:$P$46,))</f>
        <v/>
      </c>
      <c r="M47" s="71" t="str">
        <f t="shared" ref="M47:P47" si="8">IF(M45="","",+_xlfn.RANK.EQ(M46,$G$46:$P$46,))</f>
        <v/>
      </c>
      <c r="N47" s="71" t="str">
        <f t="shared" si="8"/>
        <v/>
      </c>
      <c r="O47" s="71" t="str">
        <f t="shared" si="8"/>
        <v/>
      </c>
      <c r="P47" s="72" t="str">
        <f t="shared" si="8"/>
        <v/>
      </c>
      <c r="Q47" s="17"/>
      <c r="R47" s="17"/>
      <c r="S47" s="17"/>
      <c r="T47" s="17"/>
      <c r="U47" s="17"/>
      <c r="V47" s="17"/>
      <c r="W47" s="18"/>
    </row>
    <row r="48" spans="2:23" x14ac:dyDescent="0.25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8"/>
    </row>
    <row r="49" spans="2:23" x14ac:dyDescent="0.25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8"/>
    </row>
    <row r="50" spans="2:23" ht="15.75" thickBot="1" x14ac:dyDescent="0.3">
      <c r="B50" s="16"/>
      <c r="C50" s="22" t="s">
        <v>98</v>
      </c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8"/>
    </row>
    <row r="51" spans="2:23" x14ac:dyDescent="0.25">
      <c r="B51" s="16"/>
      <c r="C51" s="73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5"/>
      <c r="W51" s="18"/>
    </row>
    <row r="52" spans="2:23" x14ac:dyDescent="0.25">
      <c r="B52" s="16"/>
      <c r="C52" s="7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77"/>
      <c r="W52" s="18"/>
    </row>
    <row r="53" spans="2:23" x14ac:dyDescent="0.25">
      <c r="B53" s="16"/>
      <c r="C53" s="7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77"/>
      <c r="W53" s="18"/>
    </row>
    <row r="54" spans="2:23" x14ac:dyDescent="0.25">
      <c r="B54" s="16"/>
      <c r="C54" s="7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77"/>
      <c r="W54" s="18"/>
    </row>
    <row r="55" spans="2:23" x14ac:dyDescent="0.25">
      <c r="B55" s="16"/>
      <c r="C55" s="76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77"/>
      <c r="W55" s="18"/>
    </row>
    <row r="56" spans="2:23" x14ac:dyDescent="0.25">
      <c r="B56" s="16"/>
      <c r="C56" s="76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77"/>
      <c r="W56" s="18"/>
    </row>
    <row r="57" spans="2:23" x14ac:dyDescent="0.25">
      <c r="B57" s="16"/>
      <c r="C57" s="76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77"/>
      <c r="W57" s="18"/>
    </row>
    <row r="58" spans="2:23" ht="15.75" thickBot="1" x14ac:dyDescent="0.3">
      <c r="B58" s="16"/>
      <c r="C58" s="78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80"/>
      <c r="W58" s="18"/>
    </row>
    <row r="59" spans="2:23" x14ac:dyDescent="0.25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8"/>
    </row>
    <row r="60" spans="2:23" x14ac:dyDescent="0.25"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26" t="s">
        <v>95</v>
      </c>
      <c r="Q60" s="17"/>
      <c r="R60" s="17"/>
      <c r="S60" s="17"/>
      <c r="T60" s="17"/>
      <c r="U60" s="17"/>
      <c r="V60" s="17"/>
      <c r="W60" s="18"/>
    </row>
    <row r="61" spans="2:23" x14ac:dyDescent="0.25"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26" t="s">
        <v>96</v>
      </c>
      <c r="Q61" s="17"/>
      <c r="R61" s="17"/>
      <c r="S61" s="17"/>
      <c r="T61" s="17"/>
      <c r="U61" s="17"/>
      <c r="V61" s="17"/>
      <c r="W61" s="18"/>
    </row>
    <row r="62" spans="2:23" ht="15.75" thickBot="1" x14ac:dyDescent="0.3">
      <c r="B62" s="27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9"/>
    </row>
  </sheetData>
  <mergeCells count="38">
    <mergeCell ref="C41:D43"/>
    <mergeCell ref="C51:V58"/>
    <mergeCell ref="C3:V3"/>
    <mergeCell ref="C5:V5"/>
    <mergeCell ref="C6:V6"/>
    <mergeCell ref="C21:V21"/>
    <mergeCell ref="V28:V29"/>
    <mergeCell ref="C45:D47"/>
    <mergeCell ref="R27:U27"/>
    <mergeCell ref="E28:F28"/>
    <mergeCell ref="E41:F41"/>
    <mergeCell ref="E42:F42"/>
    <mergeCell ref="R28:R29"/>
    <mergeCell ref="S28:S29"/>
    <mergeCell ref="T28:T29"/>
    <mergeCell ref="U28:U29"/>
    <mergeCell ref="G26:G27"/>
    <mergeCell ref="H26:H27"/>
    <mergeCell ref="I26:I27"/>
    <mergeCell ref="G29:P29"/>
    <mergeCell ref="E43:F43"/>
    <mergeCell ref="E25:F25"/>
    <mergeCell ref="E45:F45"/>
    <mergeCell ref="E46:F46"/>
    <mergeCell ref="E47:F47"/>
    <mergeCell ref="E26:F27"/>
    <mergeCell ref="O26:O27"/>
    <mergeCell ref="P26:P27"/>
    <mergeCell ref="F10:R10"/>
    <mergeCell ref="F12:R12"/>
    <mergeCell ref="F14:R14"/>
    <mergeCell ref="F16:H16"/>
    <mergeCell ref="F18:H18"/>
    <mergeCell ref="J26:J27"/>
    <mergeCell ref="K26:K27"/>
    <mergeCell ref="L26:L27"/>
    <mergeCell ref="M26:M27"/>
    <mergeCell ref="N26:N27"/>
  </mergeCells>
  <conditionalFormatting sqref="G47:P47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{9C802742-9E87-4D5C-B0FC-5C84DF65F7CC}</x14:id>
        </ext>
      </extLst>
    </cfRule>
  </conditionalFormatting>
  <conditionalFormatting sqref="G25:P25 N26:P2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{094FBC82-F638-48B0-A8F5-4B26AAAC99CC}</x14:id>
        </ext>
      </extLst>
    </cfRule>
  </conditionalFormatting>
  <conditionalFormatting sqref="G43:P43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{DB1BDD05-4940-4152-ACA6-51E4FB2D4CB5}</x14:id>
        </ext>
      </extLst>
    </cfRule>
  </conditionalFormatting>
  <conditionalFormatting sqref="F30:P39">
    <cfRule type="expression" dxfId="2" priority="2">
      <formula>$E30=""</formula>
    </cfRule>
  </conditionalFormatting>
  <conditionalFormatting sqref="G30:P39">
    <cfRule type="expression" dxfId="1" priority="1">
      <formula>G$26=""</formula>
    </cfRule>
  </conditionalFormatting>
  <dataValidations count="2">
    <dataValidation type="list" allowBlank="1" showInputMessage="1" showErrorMessage="1" sqref="F30:F40 R30:V40" xr:uid="{85E726FE-432E-43D0-9BDD-7F6C878F6E71}">
      <formula1>Importancia</formula1>
    </dataValidation>
    <dataValidation type="list" allowBlank="1" showInputMessage="1" showErrorMessage="1" sqref="G30:Q40" xr:uid="{1F2FD216-57E9-4104-9977-AEDDC186AACC}">
      <formula1>Relacion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C802742-9E87-4D5C-B0FC-5C84DF65F7C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G47:P47</xm:sqref>
        </x14:conditionalFormatting>
        <x14:conditionalFormatting xmlns:xm="http://schemas.microsoft.com/office/excel/2006/main">
          <x14:cfRule type="dataBar" id="{094FBC82-F638-48B0-A8F5-4B26AAAC99C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G25:P25 N26:P26</xm:sqref>
        </x14:conditionalFormatting>
        <x14:conditionalFormatting xmlns:xm="http://schemas.microsoft.com/office/excel/2006/main">
          <x14:cfRule type="dataBar" id="{DB1BDD05-4940-4152-ACA6-51E4FB2D4CB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G43:P43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BF73B-F97B-4353-9643-2B9BC17F80AC}">
  <dimension ref="B1:N39"/>
  <sheetViews>
    <sheetView workbookViewId="0">
      <selection activeCell="K36" sqref="K36:K37"/>
    </sheetView>
  </sheetViews>
  <sheetFormatPr baseColWidth="10" defaultRowHeight="15" x14ac:dyDescent="0.25"/>
  <cols>
    <col min="2" max="2" width="5.7109375" customWidth="1"/>
    <col min="3" max="3" width="24" customWidth="1"/>
    <col min="14" max="15" width="5.7109375" customWidth="1"/>
  </cols>
  <sheetData>
    <row r="1" spans="2:14" x14ac:dyDescent="0.25"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5"/>
    </row>
    <row r="2" spans="2:14" ht="23.25" x14ac:dyDescent="0.35">
      <c r="B2" s="16"/>
      <c r="C2" s="19" t="s">
        <v>73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8"/>
    </row>
    <row r="3" spans="2:14" x14ac:dyDescent="0.25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8"/>
    </row>
    <row r="4" spans="2:14" ht="23.25" x14ac:dyDescent="0.35">
      <c r="B4" s="16"/>
      <c r="C4" s="19" t="s">
        <v>75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8"/>
    </row>
    <row r="5" spans="2:14" ht="23.25" x14ac:dyDescent="0.35">
      <c r="B5" s="16"/>
      <c r="C5" s="19" t="s">
        <v>74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8"/>
    </row>
    <row r="6" spans="2:14" x14ac:dyDescent="0.2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8"/>
    </row>
    <row r="7" spans="2:14" x14ac:dyDescent="0.25"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2:14" ht="18.75" x14ac:dyDescent="0.3">
      <c r="B8" s="16"/>
      <c r="C8" s="141" t="s">
        <v>101</v>
      </c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8"/>
    </row>
    <row r="9" spans="2:14" x14ac:dyDescent="0.25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/>
    </row>
    <row r="10" spans="2:14" x14ac:dyDescent="0.25">
      <c r="B10" s="16"/>
      <c r="C10" s="17" t="s">
        <v>102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</row>
    <row r="11" spans="2:14" x14ac:dyDescent="0.2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8"/>
    </row>
    <row r="12" spans="2:14" x14ac:dyDescent="0.25">
      <c r="B12" s="16"/>
      <c r="C12" s="17" t="s">
        <v>103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/>
    </row>
    <row r="13" spans="2:14" x14ac:dyDescent="0.25"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2:14" x14ac:dyDescent="0.25">
      <c r="B14" s="16"/>
      <c r="C14" s="17" t="s">
        <v>104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8"/>
    </row>
    <row r="15" spans="2:14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/>
    </row>
    <row r="16" spans="2:14" ht="15.75" thickBot="1" x14ac:dyDescent="0.3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8"/>
    </row>
    <row r="17" spans="2:14" ht="15.75" thickBot="1" x14ac:dyDescent="0.3">
      <c r="B17" s="16"/>
      <c r="C17" s="17"/>
      <c r="D17" s="142" t="str">
        <f>IF(PLANTILLA!G$26=0,"",PLANTILLA!G$26)</f>
        <v>Como1</v>
      </c>
      <c r="E17" s="71" t="str">
        <f>IF(PLANTILLA!H$26=0,"",PLANTILLA!H$26)</f>
        <v>Como2</v>
      </c>
      <c r="F17" s="71" t="str">
        <f>IF(PLANTILLA!I$26=0,"",PLANTILLA!I$26)</f>
        <v>Como3</v>
      </c>
      <c r="G17" s="71" t="str">
        <f>IF(PLANTILLA!J$26=0,"",PLANTILLA!J$26)</f>
        <v>Como4</v>
      </c>
      <c r="H17" s="71" t="str">
        <f>IF(PLANTILLA!K$26=0,"",PLANTILLA!K$26)</f>
        <v>Como5</v>
      </c>
      <c r="I17" s="71" t="str">
        <f>IF(PLANTILLA!L$26=0,"",PLANTILLA!L$26)</f>
        <v/>
      </c>
      <c r="J17" s="71" t="str">
        <f>IF(PLANTILLA!M$26=0,"",PLANTILLA!M$26)</f>
        <v/>
      </c>
      <c r="K17" s="71" t="str">
        <f>IF(PLANTILLA!N$26=0,"",PLANTILLA!N$26)</f>
        <v/>
      </c>
      <c r="L17" s="71" t="str">
        <f>IF(PLANTILLA!O$26=0,"",PLANTILLA!O$26)</f>
        <v/>
      </c>
      <c r="M17" s="72" t="str">
        <f>IF(PLANTILLA!P$26=0,"",PLANTILLA!P$26)</f>
        <v/>
      </c>
      <c r="N17" s="18"/>
    </row>
    <row r="18" spans="2:14" x14ac:dyDescent="0.25">
      <c r="B18" s="16"/>
      <c r="C18" s="143" t="str">
        <f>IF(PLANTILLA!G$26=0,"",PLANTILLA!G$26)</f>
        <v>Como1</v>
      </c>
      <c r="D18" s="148"/>
      <c r="E18" s="149"/>
      <c r="F18" s="149"/>
      <c r="G18" s="149"/>
      <c r="H18" s="149"/>
      <c r="I18" s="149"/>
      <c r="J18" s="149"/>
      <c r="K18" s="149"/>
      <c r="L18" s="149"/>
      <c r="M18" s="149"/>
      <c r="N18" s="18"/>
    </row>
    <row r="19" spans="2:14" x14ac:dyDescent="0.25">
      <c r="B19" s="16"/>
      <c r="C19" s="41" t="str">
        <f>IF(PLANTILLA!H$26=0,"",PLANTILLA!H$26)</f>
        <v>Como2</v>
      </c>
      <c r="D19" s="42">
        <v>1</v>
      </c>
      <c r="E19" s="150"/>
      <c r="F19" s="150"/>
      <c r="G19" s="150"/>
      <c r="H19" s="150"/>
      <c r="I19" s="150"/>
      <c r="J19" s="150"/>
      <c r="K19" s="150"/>
      <c r="L19" s="150"/>
      <c r="M19" s="150"/>
      <c r="N19" s="18"/>
    </row>
    <row r="20" spans="2:14" x14ac:dyDescent="0.25">
      <c r="B20" s="16"/>
      <c r="C20" s="41" t="str">
        <f>IF(PLANTILLA!I$26=0,"",PLANTILLA!I$26)</f>
        <v>Como3</v>
      </c>
      <c r="D20" s="42">
        <v>2</v>
      </c>
      <c r="E20" s="43">
        <v>3</v>
      </c>
      <c r="F20" s="150"/>
      <c r="G20" s="150"/>
      <c r="H20" s="150"/>
      <c r="I20" s="150"/>
      <c r="J20" s="150"/>
      <c r="K20" s="150"/>
      <c r="L20" s="150"/>
      <c r="M20" s="150"/>
      <c r="N20" s="18"/>
    </row>
    <row r="21" spans="2:14" x14ac:dyDescent="0.25">
      <c r="B21" s="16"/>
      <c r="C21" s="41" t="str">
        <f>IF(PLANTILLA!J$26=0,"",PLANTILLA!J$26)</f>
        <v>Como4</v>
      </c>
      <c r="D21" s="42">
        <v>1</v>
      </c>
      <c r="E21" s="43">
        <v>4</v>
      </c>
      <c r="F21" s="43">
        <v>1</v>
      </c>
      <c r="G21" s="150"/>
      <c r="H21" s="150"/>
      <c r="I21" s="150"/>
      <c r="J21" s="150"/>
      <c r="K21" s="150"/>
      <c r="L21" s="150"/>
      <c r="M21" s="150"/>
      <c r="N21" s="18"/>
    </row>
    <row r="22" spans="2:14" x14ac:dyDescent="0.25">
      <c r="B22" s="16"/>
      <c r="C22" s="41" t="str">
        <f>IF(PLANTILLA!K$26=0,"",PLANTILLA!K$26)</f>
        <v>Como5</v>
      </c>
      <c r="D22" s="42">
        <v>3</v>
      </c>
      <c r="E22" s="43">
        <v>3</v>
      </c>
      <c r="F22" s="43">
        <v>2</v>
      </c>
      <c r="G22" s="43">
        <v>2</v>
      </c>
      <c r="H22" s="150"/>
      <c r="I22" s="150"/>
      <c r="J22" s="150"/>
      <c r="K22" s="150"/>
      <c r="L22" s="150"/>
      <c r="M22" s="150"/>
      <c r="N22" s="18"/>
    </row>
    <row r="23" spans="2:14" x14ac:dyDescent="0.25">
      <c r="B23" s="16"/>
      <c r="C23" s="41" t="str">
        <f>IF(PLANTILLA!L$26=0,"",PLANTILLA!L$26)</f>
        <v/>
      </c>
      <c r="D23" s="42">
        <v>4</v>
      </c>
      <c r="E23" s="43">
        <v>2</v>
      </c>
      <c r="F23" s="43">
        <v>5</v>
      </c>
      <c r="G23" s="43">
        <v>2</v>
      </c>
      <c r="H23" s="43">
        <v>3</v>
      </c>
      <c r="I23" s="150"/>
      <c r="J23" s="150"/>
      <c r="K23" s="150"/>
      <c r="L23" s="150"/>
      <c r="M23" s="150"/>
      <c r="N23" s="18"/>
    </row>
    <row r="24" spans="2:14" x14ac:dyDescent="0.25">
      <c r="B24" s="16"/>
      <c r="C24" s="41" t="str">
        <f>IF(PLANTILLA!M$26=0,"",PLANTILLA!M$26)</f>
        <v/>
      </c>
      <c r="D24" s="42">
        <v>3</v>
      </c>
      <c r="E24" s="43">
        <v>3</v>
      </c>
      <c r="F24" s="43">
        <v>4</v>
      </c>
      <c r="G24" s="43">
        <v>3</v>
      </c>
      <c r="H24" s="43">
        <v>1</v>
      </c>
      <c r="I24" s="43">
        <v>4</v>
      </c>
      <c r="J24" s="150"/>
      <c r="K24" s="150"/>
      <c r="L24" s="150"/>
      <c r="M24" s="150"/>
      <c r="N24" s="18"/>
    </row>
    <row r="25" spans="2:14" x14ac:dyDescent="0.25">
      <c r="B25" s="16"/>
      <c r="C25" s="41" t="str">
        <f>IF(PLANTILLA!N$26=0,"",PLANTILLA!N$26)</f>
        <v/>
      </c>
      <c r="D25" s="42"/>
      <c r="E25" s="43"/>
      <c r="F25" s="43"/>
      <c r="G25" s="43"/>
      <c r="H25" s="43"/>
      <c r="I25" s="43"/>
      <c r="J25" s="43"/>
      <c r="K25" s="150"/>
      <c r="L25" s="150"/>
      <c r="M25" s="150"/>
      <c r="N25" s="18"/>
    </row>
    <row r="26" spans="2:14" x14ac:dyDescent="0.25">
      <c r="B26" s="16"/>
      <c r="C26" s="41" t="str">
        <f>IF(PLANTILLA!O$26=0,"",PLANTILLA!O$26)</f>
        <v/>
      </c>
      <c r="D26" s="42"/>
      <c r="E26" s="43"/>
      <c r="F26" s="43"/>
      <c r="G26" s="43"/>
      <c r="H26" s="43"/>
      <c r="I26" s="43"/>
      <c r="J26" s="43"/>
      <c r="K26" s="43"/>
      <c r="L26" s="150"/>
      <c r="M26" s="150"/>
      <c r="N26" s="18"/>
    </row>
    <row r="27" spans="2:14" ht="15.75" thickBot="1" x14ac:dyDescent="0.3">
      <c r="B27" s="16"/>
      <c r="C27" s="44" t="str">
        <f>IF(PLANTILLA!P$26=0,"",PLANTILLA!P$26)</f>
        <v/>
      </c>
      <c r="D27" s="42"/>
      <c r="E27" s="43"/>
      <c r="F27" s="43"/>
      <c r="G27" s="43"/>
      <c r="H27" s="43"/>
      <c r="I27" s="43"/>
      <c r="J27" s="43"/>
      <c r="K27" s="43"/>
      <c r="L27" s="43"/>
      <c r="M27" s="150"/>
      <c r="N27" s="18"/>
    </row>
    <row r="28" spans="2:14" x14ac:dyDescent="0.25">
      <c r="B28" s="16"/>
      <c r="C28" s="17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18"/>
    </row>
    <row r="29" spans="2:14" x14ac:dyDescent="0.25">
      <c r="B29" s="16"/>
      <c r="C29" s="144" t="s">
        <v>34</v>
      </c>
      <c r="D29" s="145">
        <f>IF(D17="","",+SUM(D19:D27))</f>
        <v>14</v>
      </c>
      <c r="E29" s="145">
        <f>IF(E17="","",+SUM(E20:E27)+D19)</f>
        <v>16</v>
      </c>
      <c r="F29" s="145">
        <f>IF(F17="","",+SUM(F21:F27)+SUM(D20:E20))</f>
        <v>17</v>
      </c>
      <c r="G29" s="145">
        <f>IF(G17="","",+SUM(G22:G27)+SUM(D21:F21))</f>
        <v>13</v>
      </c>
      <c r="H29" s="145">
        <f>IF(H17="","",+SUM(H23:H27)+SUM(D22:G22))</f>
        <v>14</v>
      </c>
      <c r="I29" s="145" t="str">
        <f>IF(I17="","",+SUM(I24:I27)+SUM(D23:H23))</f>
        <v/>
      </c>
      <c r="J29" s="145" t="str">
        <f>IF(J17="","",+SUM(J25:J27)+SUM(D24:I24))</f>
        <v/>
      </c>
      <c r="K29" s="145" t="str">
        <f>IF(K17="","",+SUM(K26:K27)+SUM(D25:J25))</f>
        <v/>
      </c>
      <c r="L29" s="145" t="str">
        <f>IF(L17="","",+L27+SUM(D26:K26))</f>
        <v/>
      </c>
      <c r="M29" s="145" t="str">
        <f>IF(M17="","",+SUM(D27:L27))</f>
        <v/>
      </c>
      <c r="N29" s="18"/>
    </row>
    <row r="30" spans="2:14" x14ac:dyDescent="0.25">
      <c r="B30" s="16"/>
      <c r="C30" s="144" t="s">
        <v>35</v>
      </c>
      <c r="D30" s="146">
        <f>IF(D29="","",+D29/SMALL($D$29:$M$29,COUNTIF($D$29:$M$29,"=0")+1))</f>
        <v>1.0769230769230769</v>
      </c>
      <c r="E30" s="146">
        <f>IF(E29="","",+E29/SMALL($D$29:$M$29,COUNTIF($D$29:$M$29,"=0")+1))</f>
        <v>1.2307692307692308</v>
      </c>
      <c r="F30" s="146">
        <f t="shared" ref="F30:H30" si="0">IF(F29="","",+F29/SMALL($D$29:$M$29,COUNTIF($D$29:$M$29,"=0")+1))</f>
        <v>1.3076923076923077</v>
      </c>
      <c r="G30" s="146">
        <f t="shared" si="0"/>
        <v>1</v>
      </c>
      <c r="H30" s="146">
        <f t="shared" si="0"/>
        <v>1.0769230769230769</v>
      </c>
      <c r="I30" s="146" t="str">
        <f>IF(I29="","",+I29/SMALL($D$29:$M$29,COUNTIF($D$29:$M$29,"=0")+1))</f>
        <v/>
      </c>
      <c r="J30" s="146" t="str">
        <f>IF(J29="","",+J29/SMALL($D$29:$M$29,COUNTIF($D$29:$M$29,"=0")+1))</f>
        <v/>
      </c>
      <c r="K30" s="146" t="str">
        <f t="shared" ref="K30" si="1">IF(K29="","",+K29/SMALL($D$29:$M$29,COUNTIF($D$29:$M$29,"=0")+1))</f>
        <v/>
      </c>
      <c r="L30" s="146" t="str">
        <f t="shared" ref="L30" si="2">IF(L29="","",+L29/SMALL($D$29:$M$29,COUNTIF($D$29:$M$29,"=0")+1))</f>
        <v/>
      </c>
      <c r="M30" s="146" t="str">
        <f t="shared" ref="M30" si="3">IF(M29="","",+M29/SMALL($D$29:$M$29,COUNTIF($D$29:$M$29,"=0")+1))</f>
        <v/>
      </c>
      <c r="N30" s="18"/>
    </row>
    <row r="31" spans="2:14" x14ac:dyDescent="0.25"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8"/>
    </row>
    <row r="32" spans="2:14" x14ac:dyDescent="0.25">
      <c r="B32" s="16"/>
      <c r="C32" s="147" t="s">
        <v>55</v>
      </c>
      <c r="D32" s="43">
        <v>1</v>
      </c>
      <c r="E32" s="17"/>
      <c r="F32" s="17"/>
      <c r="G32" s="17"/>
      <c r="H32" s="17"/>
      <c r="I32" s="17"/>
      <c r="J32" s="17"/>
      <c r="K32" s="17"/>
      <c r="L32" s="17"/>
      <c r="M32" s="17"/>
      <c r="N32" s="18"/>
    </row>
    <row r="33" spans="2:14" x14ac:dyDescent="0.25">
      <c r="B33" s="16"/>
      <c r="C33" s="147" t="s">
        <v>56</v>
      </c>
      <c r="D33" s="43">
        <v>2</v>
      </c>
      <c r="E33" s="17"/>
      <c r="F33" s="17"/>
      <c r="G33" s="17"/>
      <c r="H33" s="17"/>
      <c r="I33" s="17"/>
      <c r="J33" s="17"/>
      <c r="K33" s="17"/>
      <c r="L33" s="17"/>
      <c r="M33" s="17"/>
      <c r="N33" s="18"/>
    </row>
    <row r="34" spans="2:14" x14ac:dyDescent="0.25">
      <c r="B34" s="16"/>
      <c r="C34" s="147" t="s">
        <v>72</v>
      </c>
      <c r="D34" s="43">
        <v>3</v>
      </c>
      <c r="E34" s="17"/>
      <c r="F34" s="17"/>
      <c r="G34" s="17"/>
      <c r="H34" s="17"/>
      <c r="I34" s="17"/>
      <c r="J34" s="17"/>
      <c r="K34" s="17"/>
      <c r="L34" s="17"/>
      <c r="M34" s="17"/>
      <c r="N34" s="18"/>
    </row>
    <row r="35" spans="2:14" x14ac:dyDescent="0.25">
      <c r="B35" s="16"/>
      <c r="C35" s="147" t="s">
        <v>57</v>
      </c>
      <c r="D35" s="43">
        <v>4</v>
      </c>
      <c r="E35" s="17"/>
      <c r="F35" s="17"/>
      <c r="G35" s="17"/>
      <c r="H35" s="17"/>
      <c r="I35" s="17"/>
      <c r="J35" s="17"/>
      <c r="K35" s="17"/>
      <c r="L35" s="17"/>
      <c r="M35" s="17"/>
      <c r="N35" s="18"/>
    </row>
    <row r="36" spans="2:14" x14ac:dyDescent="0.25">
      <c r="B36" s="16"/>
      <c r="C36" s="147" t="s">
        <v>58</v>
      </c>
      <c r="D36" s="43">
        <v>5</v>
      </c>
      <c r="E36" s="17"/>
      <c r="F36" s="17"/>
      <c r="G36" s="17"/>
      <c r="H36" s="17"/>
      <c r="I36" s="17"/>
      <c r="J36" s="17"/>
      <c r="K36" s="26" t="s">
        <v>95</v>
      </c>
      <c r="L36" s="17"/>
      <c r="M36" s="17"/>
      <c r="N36" s="18"/>
    </row>
    <row r="37" spans="2:14" x14ac:dyDescent="0.25">
      <c r="B37" s="16"/>
      <c r="C37" s="17"/>
      <c r="D37" s="17"/>
      <c r="E37" s="17"/>
      <c r="F37" s="17"/>
      <c r="G37" s="17"/>
      <c r="H37" s="17"/>
      <c r="I37" s="17"/>
      <c r="J37" s="17"/>
      <c r="K37" s="26" t="s">
        <v>96</v>
      </c>
      <c r="L37" s="17"/>
      <c r="M37" s="17"/>
      <c r="N37" s="18"/>
    </row>
    <row r="38" spans="2:14" x14ac:dyDescent="0.25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8"/>
    </row>
    <row r="39" spans="2:14" ht="15.75" thickBot="1" x14ac:dyDescent="0.3"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9"/>
    </row>
  </sheetData>
  <mergeCells count="4">
    <mergeCell ref="C2:M2"/>
    <mergeCell ref="C4:M4"/>
    <mergeCell ref="C5:M5"/>
    <mergeCell ref="C8:M8"/>
  </mergeCells>
  <conditionalFormatting sqref="D18:M27">
    <cfRule type="expression" dxfId="0" priority="1">
      <formula>$C18=""</formula>
    </cfRule>
  </conditionalFormatting>
  <dataValidations disablePrompts="1" count="1">
    <dataValidation type="list" allowBlank="1" showInputMessage="1" showErrorMessage="1" sqref="D19:D28 E20:E28 F21:F28 G22:G28 H23:H28 I24:I28 J25:J28 K26:K28 L27:L28" xr:uid="{0D961231-573E-41A4-AC65-FB4AB5224048}">
      <formula1>RelacionTecnicos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EA15E-C0F3-49E2-BCDA-C2661FE6E971}">
  <dimension ref="B3:C22"/>
  <sheetViews>
    <sheetView workbookViewId="0">
      <selection activeCell="D4" sqref="D4"/>
    </sheetView>
  </sheetViews>
  <sheetFormatPr baseColWidth="10" defaultRowHeight="15" x14ac:dyDescent="0.25"/>
  <cols>
    <col min="3" max="3" width="28" customWidth="1"/>
  </cols>
  <sheetData>
    <row r="3" spans="2:3" x14ac:dyDescent="0.25">
      <c r="B3" t="s">
        <v>7</v>
      </c>
    </row>
    <row r="4" spans="2:3" x14ac:dyDescent="0.25">
      <c r="B4" s="1">
        <v>1</v>
      </c>
      <c r="C4" s="2" t="s">
        <v>8</v>
      </c>
    </row>
    <row r="5" spans="2:3" x14ac:dyDescent="0.25">
      <c r="B5" s="1">
        <v>2</v>
      </c>
      <c r="C5" s="2" t="s">
        <v>9</v>
      </c>
    </row>
    <row r="6" spans="2:3" x14ac:dyDescent="0.25">
      <c r="B6" s="1">
        <v>3</v>
      </c>
      <c r="C6" s="2" t="s">
        <v>10</v>
      </c>
    </row>
    <row r="7" spans="2:3" x14ac:dyDescent="0.25">
      <c r="B7" s="1">
        <v>4</v>
      </c>
      <c r="C7" s="2" t="s">
        <v>11</v>
      </c>
    </row>
    <row r="8" spans="2:3" x14ac:dyDescent="0.25">
      <c r="B8" s="1">
        <v>5</v>
      </c>
      <c r="C8" s="2" t="s">
        <v>12</v>
      </c>
    </row>
    <row r="11" spans="2:3" x14ac:dyDescent="0.25">
      <c r="B11" t="s">
        <v>32</v>
      </c>
    </row>
    <row r="12" spans="2:3" x14ac:dyDescent="0.25">
      <c r="B12" s="1">
        <v>1</v>
      </c>
      <c r="C12" s="3" t="s">
        <v>23</v>
      </c>
    </row>
    <row r="13" spans="2:3" x14ac:dyDescent="0.25">
      <c r="B13" s="1">
        <v>3</v>
      </c>
      <c r="C13" s="3" t="s">
        <v>24</v>
      </c>
    </row>
    <row r="14" spans="2:3" x14ac:dyDescent="0.25">
      <c r="B14" s="1">
        <v>9</v>
      </c>
      <c r="C14" s="3" t="s">
        <v>25</v>
      </c>
    </row>
    <row r="17" spans="2:3" x14ac:dyDescent="0.25">
      <c r="B17" t="s">
        <v>33</v>
      </c>
    </row>
    <row r="18" spans="2:3" x14ac:dyDescent="0.25">
      <c r="B18" s="1">
        <v>1</v>
      </c>
      <c r="C18" s="3" t="s">
        <v>29</v>
      </c>
    </row>
    <row r="19" spans="2:3" x14ac:dyDescent="0.25">
      <c r="B19" s="1">
        <v>2</v>
      </c>
      <c r="C19" s="3" t="s">
        <v>23</v>
      </c>
    </row>
    <row r="20" spans="2:3" x14ac:dyDescent="0.25">
      <c r="B20" s="1">
        <v>3</v>
      </c>
      <c r="C20" s="3" t="s">
        <v>30</v>
      </c>
    </row>
    <row r="21" spans="2:3" x14ac:dyDescent="0.25">
      <c r="B21" s="1">
        <v>4</v>
      </c>
      <c r="C21" s="3" t="s">
        <v>25</v>
      </c>
    </row>
    <row r="22" spans="2:3" x14ac:dyDescent="0.25">
      <c r="B22" s="1">
        <v>5</v>
      </c>
      <c r="C22" s="3" t="s">
        <v>31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18DBA-BF90-4D1A-AE30-F91808A084BE}">
  <dimension ref="C4:M27"/>
  <sheetViews>
    <sheetView topLeftCell="A10" workbookViewId="0">
      <selection activeCell="I27" sqref="I27"/>
    </sheetView>
  </sheetViews>
  <sheetFormatPr baseColWidth="10" defaultRowHeight="15" x14ac:dyDescent="0.25"/>
  <sheetData>
    <row r="4" spans="3:13" x14ac:dyDescent="0.25">
      <c r="D4" s="6">
        <f>+'Relaciones tecnicas'!D30</f>
        <v>1.0769230769230769</v>
      </c>
      <c r="E4" s="6">
        <f>+'Relaciones tecnicas'!E30</f>
        <v>1.2307692307692308</v>
      </c>
      <c r="F4" s="6">
        <f>+'Relaciones tecnicas'!F30</f>
        <v>1.3076923076923077</v>
      </c>
      <c r="G4" s="6">
        <f>+'Relaciones tecnicas'!G30</f>
        <v>1</v>
      </c>
      <c r="H4" s="6">
        <f>+'Relaciones tecnicas'!H30</f>
        <v>1.0769230769230769</v>
      </c>
      <c r="I4" s="6" t="str">
        <f>+'Relaciones tecnicas'!I30</f>
        <v/>
      </c>
      <c r="J4" s="6" t="str">
        <f>+'Relaciones tecnicas'!J30</f>
        <v/>
      </c>
      <c r="K4" s="6" t="str">
        <f>+'Relaciones tecnicas'!K30</f>
        <v/>
      </c>
      <c r="L4" s="6" t="str">
        <f>+'Relaciones tecnicas'!L30</f>
        <v/>
      </c>
      <c r="M4" s="6" t="str">
        <f>+'Relaciones tecnicas'!M30</f>
        <v/>
      </c>
    </row>
    <row r="5" spans="3:13" x14ac:dyDescent="0.25">
      <c r="C5" s="7">
        <f>+PLANTILLA!F30</f>
        <v>3</v>
      </c>
      <c r="D5" s="2">
        <f>+PLANTILLA!G30</f>
        <v>1</v>
      </c>
      <c r="E5" s="2">
        <f>+PLANTILLA!H30</f>
        <v>3</v>
      </c>
      <c r="F5" s="2">
        <f>+PLANTILLA!I30</f>
        <v>9</v>
      </c>
      <c r="G5" s="2">
        <f>+PLANTILLA!J30</f>
        <v>1</v>
      </c>
      <c r="H5" s="2">
        <f>+PLANTILLA!K30</f>
        <v>3</v>
      </c>
      <c r="I5" s="2">
        <f>+PLANTILLA!L30</f>
        <v>0</v>
      </c>
      <c r="J5" s="2">
        <f>+PLANTILLA!M30</f>
        <v>0</v>
      </c>
      <c r="K5" s="2">
        <f>+PLANTILLA!N30</f>
        <v>0</v>
      </c>
      <c r="L5" s="2">
        <f>+PLANTILLA!O30</f>
        <v>0</v>
      </c>
      <c r="M5" s="2">
        <f>+PLANTILLA!P30</f>
        <v>0</v>
      </c>
    </row>
    <row r="6" spans="3:13" x14ac:dyDescent="0.25">
      <c r="C6" s="7">
        <f>+PLANTILLA!F31</f>
        <v>2</v>
      </c>
      <c r="D6" s="2">
        <f>+PLANTILLA!G31</f>
        <v>9</v>
      </c>
      <c r="E6" s="2">
        <f>+PLANTILLA!H31</f>
        <v>1</v>
      </c>
      <c r="F6" s="2">
        <f>+PLANTILLA!I31</f>
        <v>1</v>
      </c>
      <c r="G6" s="2">
        <f>+PLANTILLA!J31</f>
        <v>3</v>
      </c>
      <c r="H6" s="2">
        <f>+PLANTILLA!K31</f>
        <v>9</v>
      </c>
      <c r="I6" s="2">
        <f>+PLANTILLA!L31</f>
        <v>0</v>
      </c>
      <c r="J6" s="2">
        <f>+PLANTILLA!M31</f>
        <v>0</v>
      </c>
      <c r="K6" s="2">
        <f>+PLANTILLA!N31</f>
        <v>0</v>
      </c>
      <c r="L6" s="2">
        <f>+PLANTILLA!O31</f>
        <v>0</v>
      </c>
      <c r="M6" s="2">
        <f>+PLANTILLA!P31</f>
        <v>0</v>
      </c>
    </row>
    <row r="7" spans="3:13" x14ac:dyDescent="0.25">
      <c r="C7" s="7">
        <f>+PLANTILLA!F32</f>
        <v>5</v>
      </c>
      <c r="D7" s="2">
        <f>+PLANTILLA!G32</f>
        <v>3</v>
      </c>
      <c r="E7" s="2">
        <f>+PLANTILLA!H32</f>
        <v>3</v>
      </c>
      <c r="F7" s="2">
        <f>+PLANTILLA!I32</f>
        <v>1</v>
      </c>
      <c r="G7" s="2">
        <f>+PLANTILLA!J32</f>
        <v>1</v>
      </c>
      <c r="H7" s="2">
        <f>+PLANTILLA!K32</f>
        <v>1</v>
      </c>
      <c r="I7" s="2">
        <f>+PLANTILLA!L32</f>
        <v>0</v>
      </c>
      <c r="J7" s="2">
        <f>+PLANTILLA!M32</f>
        <v>0</v>
      </c>
      <c r="K7" s="2">
        <f>+PLANTILLA!N32</f>
        <v>0</v>
      </c>
      <c r="L7" s="2">
        <f>+PLANTILLA!O32</f>
        <v>0</v>
      </c>
      <c r="M7" s="2">
        <f>+PLANTILLA!P32</f>
        <v>0</v>
      </c>
    </row>
    <row r="8" spans="3:13" x14ac:dyDescent="0.25">
      <c r="C8" s="7">
        <f>+PLANTILLA!F33</f>
        <v>2</v>
      </c>
      <c r="D8" s="2">
        <f>+PLANTILLA!G33</f>
        <v>9</v>
      </c>
      <c r="E8" s="2">
        <f>+PLANTILLA!H33</f>
        <v>9</v>
      </c>
      <c r="F8" s="2">
        <f>+PLANTILLA!I33</f>
        <v>3</v>
      </c>
      <c r="G8" s="2">
        <f>+PLANTILLA!J33</f>
        <v>9</v>
      </c>
      <c r="H8" s="2">
        <f>+PLANTILLA!K33</f>
        <v>3</v>
      </c>
      <c r="I8" s="2">
        <f>+PLANTILLA!L33</f>
        <v>0</v>
      </c>
      <c r="J8" s="2">
        <f>+PLANTILLA!M33</f>
        <v>0</v>
      </c>
      <c r="K8" s="2">
        <f>+PLANTILLA!N33</f>
        <v>0</v>
      </c>
      <c r="L8" s="2">
        <f>+PLANTILLA!O33</f>
        <v>0</v>
      </c>
      <c r="M8" s="2">
        <f>+PLANTILLA!P33</f>
        <v>0</v>
      </c>
    </row>
    <row r="9" spans="3:13" x14ac:dyDescent="0.25">
      <c r="C9" s="7">
        <f>+PLANTILLA!F34</f>
        <v>3</v>
      </c>
      <c r="D9" s="2">
        <f>+PLANTILLA!G34</f>
        <v>1</v>
      </c>
      <c r="E9" s="2">
        <f>+PLANTILLA!H34</f>
        <v>1</v>
      </c>
      <c r="F9" s="2">
        <f>+PLANTILLA!I34</f>
        <v>1</v>
      </c>
      <c r="G9" s="2">
        <f>+PLANTILLA!J34</f>
        <v>9</v>
      </c>
      <c r="H9" s="2">
        <f>+PLANTILLA!K34</f>
        <v>1</v>
      </c>
      <c r="I9" s="2">
        <f>+PLANTILLA!L34</f>
        <v>0</v>
      </c>
      <c r="J9" s="2">
        <f>+PLANTILLA!M34</f>
        <v>0</v>
      </c>
      <c r="K9" s="2">
        <f>+PLANTILLA!N34</f>
        <v>0</v>
      </c>
      <c r="L9" s="2">
        <f>+PLANTILLA!O34</f>
        <v>0</v>
      </c>
      <c r="M9" s="2">
        <f>+PLANTILLA!P34</f>
        <v>0</v>
      </c>
    </row>
    <row r="10" spans="3:13" x14ac:dyDescent="0.25">
      <c r="C10" s="7">
        <f>+PLANTILLA!F35</f>
        <v>0</v>
      </c>
      <c r="D10" s="2">
        <f>+PLANTILLA!G35</f>
        <v>0</v>
      </c>
      <c r="E10" s="2">
        <f>+PLANTILLA!H35</f>
        <v>0</v>
      </c>
      <c r="F10" s="2">
        <f>+PLANTILLA!I35</f>
        <v>0</v>
      </c>
      <c r="G10" s="2">
        <f>+PLANTILLA!J35</f>
        <v>0</v>
      </c>
      <c r="H10" s="2">
        <f>+PLANTILLA!K35</f>
        <v>0</v>
      </c>
      <c r="I10" s="2">
        <f>+PLANTILLA!L35</f>
        <v>0</v>
      </c>
      <c r="J10" s="2">
        <f>+PLANTILLA!M35</f>
        <v>0</v>
      </c>
      <c r="K10" s="2">
        <f>+PLANTILLA!N35</f>
        <v>0</v>
      </c>
      <c r="L10" s="2">
        <f>+PLANTILLA!O35</f>
        <v>0</v>
      </c>
      <c r="M10" s="2">
        <f>+PLANTILLA!P35</f>
        <v>0</v>
      </c>
    </row>
    <row r="11" spans="3:13" x14ac:dyDescent="0.25">
      <c r="C11" s="7">
        <f>+PLANTILLA!F36</f>
        <v>0</v>
      </c>
      <c r="D11" s="2">
        <f>+PLANTILLA!G36</f>
        <v>0</v>
      </c>
      <c r="E11" s="2">
        <f>+PLANTILLA!H36</f>
        <v>0</v>
      </c>
      <c r="F11" s="2">
        <f>+PLANTILLA!I36</f>
        <v>0</v>
      </c>
      <c r="G11" s="2">
        <f>+PLANTILLA!J36</f>
        <v>0</v>
      </c>
      <c r="H11" s="2">
        <f>+PLANTILLA!K36</f>
        <v>0</v>
      </c>
      <c r="I11" s="2">
        <f>+PLANTILLA!L36</f>
        <v>0</v>
      </c>
      <c r="J11" s="2">
        <f>+PLANTILLA!M36</f>
        <v>0</v>
      </c>
      <c r="K11" s="2">
        <f>+PLANTILLA!N36</f>
        <v>0</v>
      </c>
      <c r="L11" s="2">
        <f>+PLANTILLA!O36</f>
        <v>0</v>
      </c>
      <c r="M11" s="2">
        <f>+PLANTILLA!P36</f>
        <v>0</v>
      </c>
    </row>
    <row r="12" spans="3:13" x14ac:dyDescent="0.25">
      <c r="C12" s="7">
        <f>+PLANTILLA!F37</f>
        <v>0</v>
      </c>
      <c r="D12" s="2">
        <f>+PLANTILLA!G37</f>
        <v>0</v>
      </c>
      <c r="E12" s="2">
        <f>+PLANTILLA!H37</f>
        <v>0</v>
      </c>
      <c r="F12" s="2">
        <f>+PLANTILLA!I37</f>
        <v>0</v>
      </c>
      <c r="G12" s="2">
        <f>+PLANTILLA!J37</f>
        <v>0</v>
      </c>
      <c r="H12" s="2">
        <f>+PLANTILLA!K37</f>
        <v>0</v>
      </c>
      <c r="I12" s="2">
        <f>+PLANTILLA!L37</f>
        <v>0</v>
      </c>
      <c r="J12" s="2">
        <f>+PLANTILLA!M37</f>
        <v>0</v>
      </c>
      <c r="K12" s="2">
        <f>+PLANTILLA!N37</f>
        <v>0</v>
      </c>
      <c r="L12" s="2">
        <f>+PLANTILLA!O37</f>
        <v>0</v>
      </c>
      <c r="M12" s="2">
        <f>+PLANTILLA!P37</f>
        <v>0</v>
      </c>
    </row>
    <row r="13" spans="3:13" x14ac:dyDescent="0.25">
      <c r="C13" s="7">
        <f>+PLANTILLA!F38</f>
        <v>0</v>
      </c>
      <c r="D13" s="2">
        <f>+PLANTILLA!G38</f>
        <v>0</v>
      </c>
      <c r="E13" s="2">
        <f>+PLANTILLA!H38</f>
        <v>0</v>
      </c>
      <c r="F13" s="2">
        <f>+PLANTILLA!I38</f>
        <v>0</v>
      </c>
      <c r="G13" s="2">
        <f>+PLANTILLA!J38</f>
        <v>0</v>
      </c>
      <c r="H13" s="2">
        <f>+PLANTILLA!K38</f>
        <v>0</v>
      </c>
      <c r="I13" s="2">
        <f>+PLANTILLA!L38</f>
        <v>0</v>
      </c>
      <c r="J13" s="2">
        <f>+PLANTILLA!M38</f>
        <v>0</v>
      </c>
      <c r="K13" s="2">
        <f>+PLANTILLA!N38</f>
        <v>0</v>
      </c>
      <c r="L13" s="2">
        <f>+PLANTILLA!O38</f>
        <v>0</v>
      </c>
      <c r="M13" s="2">
        <f>+PLANTILLA!P38</f>
        <v>0</v>
      </c>
    </row>
    <row r="14" spans="3:13" x14ac:dyDescent="0.25">
      <c r="C14" s="7">
        <f>+PLANTILLA!F39</f>
        <v>0</v>
      </c>
      <c r="D14" s="2">
        <f>+PLANTILLA!G39</f>
        <v>0</v>
      </c>
      <c r="E14" s="2">
        <f>+PLANTILLA!H39</f>
        <v>0</v>
      </c>
      <c r="F14" s="2">
        <f>+PLANTILLA!I39</f>
        <v>0</v>
      </c>
      <c r="G14" s="2">
        <f>+PLANTILLA!J39</f>
        <v>0</v>
      </c>
      <c r="H14" s="2">
        <f>+PLANTILLA!K39</f>
        <v>0</v>
      </c>
      <c r="I14" s="2">
        <f>+PLANTILLA!L39</f>
        <v>0</v>
      </c>
      <c r="J14" s="2">
        <f>+PLANTILLA!M39</f>
        <v>0</v>
      </c>
      <c r="K14" s="2">
        <f>+PLANTILLA!N39</f>
        <v>0</v>
      </c>
      <c r="L14" s="2">
        <f>+PLANTILLA!O39</f>
        <v>0</v>
      </c>
      <c r="M14" s="2">
        <f>+PLANTILLA!P39</f>
        <v>0</v>
      </c>
    </row>
    <row r="17" spans="4:13" x14ac:dyDescent="0.25">
      <c r="D17" s="5">
        <f>IF($D$4="","",+$C5*D5*$D$4)</f>
        <v>3.2307692307692308</v>
      </c>
      <c r="E17" s="5">
        <f>IF($E$4="","",+$C5*E5*$E$4)</f>
        <v>11.076923076923077</v>
      </c>
      <c r="F17" s="5">
        <f>IF($F$4="","",+$C5*F5*$F$4)</f>
        <v>35.307692307692307</v>
      </c>
      <c r="G17" s="5">
        <f>IF($G$4="","",+$C5*G5*$G$4)</f>
        <v>3</v>
      </c>
      <c r="H17" s="5">
        <f>IF($H$4="","",+$C5*H5*$H$4)</f>
        <v>9.6923076923076916</v>
      </c>
      <c r="I17" s="5" t="str">
        <f>IF($I$4="","",+$C5*I5*$I$4)</f>
        <v/>
      </c>
      <c r="J17" s="5" t="str">
        <f>IF($J$4="","",+$C5*J5*$J$4)</f>
        <v/>
      </c>
      <c r="K17" s="5" t="str">
        <f>IF($K$4="","",+$C5*K5*$K$4)</f>
        <v/>
      </c>
      <c r="L17" s="5" t="str">
        <f>IF($L$4="","",+$C5*L5*$L$4)</f>
        <v/>
      </c>
      <c r="M17" s="5" t="str">
        <f>IF($M$4="","",+$C5*M5*$M$4)</f>
        <v/>
      </c>
    </row>
    <row r="18" spans="4:13" x14ac:dyDescent="0.25">
      <c r="D18" s="5">
        <f t="shared" ref="D18:D26" si="0">IF($D$4="","",+$C6*D6*$D$4)</f>
        <v>19.384615384615383</v>
      </c>
      <c r="E18" s="5">
        <f t="shared" ref="E18:E26" si="1">IF($E$4="","",+$C6*E6*$E$4)</f>
        <v>2.4615384615384617</v>
      </c>
      <c r="F18" s="5">
        <f t="shared" ref="F18:F26" si="2">IF($F$4="","",+$C6*F6*$F$4)</f>
        <v>2.6153846153846154</v>
      </c>
      <c r="G18" s="5">
        <f t="shared" ref="G18:G26" si="3">IF($G$4="","",+$C6*G6*$G$4)</f>
        <v>6</v>
      </c>
      <c r="H18" s="5">
        <f t="shared" ref="H18:H26" si="4">IF($H$4="","",+$C6*H6*$H$4)</f>
        <v>19.384615384615383</v>
      </c>
      <c r="I18" s="5" t="str">
        <f t="shared" ref="I18:I26" si="5">IF($I$4="","",+$C6*I6*$I$4)</f>
        <v/>
      </c>
      <c r="J18" s="5" t="str">
        <f t="shared" ref="J18:J26" si="6">IF($J$4="","",+$C6*J6*$J$4)</f>
        <v/>
      </c>
      <c r="K18" s="5" t="str">
        <f t="shared" ref="K18:K26" si="7">IF($K$4="","",+$C6*K6*$K$4)</f>
        <v/>
      </c>
      <c r="L18" s="5" t="str">
        <f t="shared" ref="L18:L26" si="8">IF($L$4="","",+$C6*L6*$L$4)</f>
        <v/>
      </c>
      <c r="M18" s="5" t="str">
        <f t="shared" ref="M18:M26" si="9">IF($M$4="","",+$C6*M6*$M$4)</f>
        <v/>
      </c>
    </row>
    <row r="19" spans="4:13" x14ac:dyDescent="0.25">
      <c r="D19" s="5">
        <f t="shared" si="0"/>
        <v>16.153846153846153</v>
      </c>
      <c r="E19" s="5">
        <f t="shared" si="1"/>
        <v>18.461538461538463</v>
      </c>
      <c r="F19" s="5">
        <f t="shared" si="2"/>
        <v>6.5384615384615383</v>
      </c>
      <c r="G19" s="5">
        <f t="shared" si="3"/>
        <v>5</v>
      </c>
      <c r="H19" s="5">
        <f t="shared" si="4"/>
        <v>5.3846153846153841</v>
      </c>
      <c r="I19" s="5" t="str">
        <f t="shared" si="5"/>
        <v/>
      </c>
      <c r="J19" s="5" t="str">
        <f t="shared" si="6"/>
        <v/>
      </c>
      <c r="K19" s="5" t="str">
        <f t="shared" si="7"/>
        <v/>
      </c>
      <c r="L19" s="5" t="str">
        <f t="shared" si="8"/>
        <v/>
      </c>
      <c r="M19" s="5" t="str">
        <f t="shared" si="9"/>
        <v/>
      </c>
    </row>
    <row r="20" spans="4:13" x14ac:dyDescent="0.25">
      <c r="D20" s="5">
        <f t="shared" si="0"/>
        <v>19.384615384615383</v>
      </c>
      <c r="E20" s="5">
        <f t="shared" si="1"/>
        <v>22.153846153846153</v>
      </c>
      <c r="F20" s="5">
        <f t="shared" si="2"/>
        <v>7.8461538461538467</v>
      </c>
      <c r="G20" s="5">
        <f t="shared" si="3"/>
        <v>18</v>
      </c>
      <c r="H20" s="5">
        <f t="shared" si="4"/>
        <v>6.4615384615384617</v>
      </c>
      <c r="I20" s="5" t="str">
        <f t="shared" si="5"/>
        <v/>
      </c>
      <c r="J20" s="5" t="str">
        <f t="shared" si="6"/>
        <v/>
      </c>
      <c r="K20" s="5" t="str">
        <f t="shared" si="7"/>
        <v/>
      </c>
      <c r="L20" s="5" t="str">
        <f t="shared" si="8"/>
        <v/>
      </c>
      <c r="M20" s="5" t="str">
        <f t="shared" si="9"/>
        <v/>
      </c>
    </row>
    <row r="21" spans="4:13" x14ac:dyDescent="0.25">
      <c r="D21" s="5">
        <f t="shared" si="0"/>
        <v>3.2307692307692308</v>
      </c>
      <c r="E21" s="5">
        <f t="shared" si="1"/>
        <v>3.6923076923076925</v>
      </c>
      <c r="F21" s="5">
        <f t="shared" si="2"/>
        <v>3.9230769230769234</v>
      </c>
      <c r="G21" s="5">
        <f t="shared" si="3"/>
        <v>27</v>
      </c>
      <c r="H21" s="5">
        <f t="shared" si="4"/>
        <v>3.2307692307692308</v>
      </c>
      <c r="I21" s="5" t="str">
        <f t="shared" si="5"/>
        <v/>
      </c>
      <c r="J21" s="5" t="str">
        <f t="shared" si="6"/>
        <v/>
      </c>
      <c r="K21" s="5" t="str">
        <f t="shared" si="7"/>
        <v/>
      </c>
      <c r="L21" s="5" t="str">
        <f t="shared" si="8"/>
        <v/>
      </c>
      <c r="M21" s="5" t="str">
        <f t="shared" si="9"/>
        <v/>
      </c>
    </row>
    <row r="22" spans="4:13" x14ac:dyDescent="0.25">
      <c r="D22" s="5">
        <f t="shared" si="0"/>
        <v>0</v>
      </c>
      <c r="E22" s="5">
        <f t="shared" si="1"/>
        <v>0</v>
      </c>
      <c r="F22" s="5">
        <f t="shared" si="2"/>
        <v>0</v>
      </c>
      <c r="G22" s="5">
        <f t="shared" si="3"/>
        <v>0</v>
      </c>
      <c r="H22" s="5">
        <f t="shared" si="4"/>
        <v>0</v>
      </c>
      <c r="I22" s="5" t="str">
        <f t="shared" si="5"/>
        <v/>
      </c>
      <c r="J22" s="5" t="str">
        <f t="shared" si="6"/>
        <v/>
      </c>
      <c r="K22" s="5" t="str">
        <f t="shared" si="7"/>
        <v/>
      </c>
      <c r="L22" s="5" t="str">
        <f t="shared" si="8"/>
        <v/>
      </c>
      <c r="M22" s="5" t="str">
        <f t="shared" si="9"/>
        <v/>
      </c>
    </row>
    <row r="23" spans="4:13" x14ac:dyDescent="0.25">
      <c r="D23" s="5">
        <f t="shared" si="0"/>
        <v>0</v>
      </c>
      <c r="E23" s="5">
        <f t="shared" si="1"/>
        <v>0</v>
      </c>
      <c r="F23" s="5">
        <f t="shared" si="2"/>
        <v>0</v>
      </c>
      <c r="G23" s="5">
        <f t="shared" si="3"/>
        <v>0</v>
      </c>
      <c r="H23" s="5">
        <f t="shared" si="4"/>
        <v>0</v>
      </c>
      <c r="I23" s="5" t="str">
        <f t="shared" si="5"/>
        <v/>
      </c>
      <c r="J23" s="5" t="str">
        <f t="shared" si="6"/>
        <v/>
      </c>
      <c r="K23" s="5" t="str">
        <f t="shared" si="7"/>
        <v/>
      </c>
      <c r="L23" s="5" t="str">
        <f t="shared" si="8"/>
        <v/>
      </c>
      <c r="M23" s="5" t="str">
        <f t="shared" si="9"/>
        <v/>
      </c>
    </row>
    <row r="24" spans="4:13" x14ac:dyDescent="0.25">
      <c r="D24" s="5">
        <f t="shared" si="0"/>
        <v>0</v>
      </c>
      <c r="E24" s="5">
        <f t="shared" si="1"/>
        <v>0</v>
      </c>
      <c r="F24" s="5">
        <f t="shared" si="2"/>
        <v>0</v>
      </c>
      <c r="G24" s="5">
        <f t="shared" si="3"/>
        <v>0</v>
      </c>
      <c r="H24" s="5">
        <f t="shared" si="4"/>
        <v>0</v>
      </c>
      <c r="I24" s="5" t="str">
        <f t="shared" si="5"/>
        <v/>
      </c>
      <c r="J24" s="5" t="str">
        <f t="shared" si="6"/>
        <v/>
      </c>
      <c r="K24" s="5" t="str">
        <f t="shared" si="7"/>
        <v/>
      </c>
      <c r="L24" s="5" t="str">
        <f t="shared" si="8"/>
        <v/>
      </c>
      <c r="M24" s="5" t="str">
        <f t="shared" si="9"/>
        <v/>
      </c>
    </row>
    <row r="25" spans="4:13" x14ac:dyDescent="0.25">
      <c r="D25" s="5">
        <f t="shared" si="0"/>
        <v>0</v>
      </c>
      <c r="E25" s="5">
        <f t="shared" si="1"/>
        <v>0</v>
      </c>
      <c r="F25" s="5">
        <f t="shared" si="2"/>
        <v>0</v>
      </c>
      <c r="G25" s="5">
        <f t="shared" si="3"/>
        <v>0</v>
      </c>
      <c r="H25" s="5">
        <f t="shared" si="4"/>
        <v>0</v>
      </c>
      <c r="I25" s="5" t="str">
        <f t="shared" si="5"/>
        <v/>
      </c>
      <c r="J25" s="5" t="str">
        <f t="shared" si="6"/>
        <v/>
      </c>
      <c r="K25" s="5" t="str">
        <f t="shared" si="7"/>
        <v/>
      </c>
      <c r="L25" s="5" t="str">
        <f t="shared" si="8"/>
        <v/>
      </c>
      <c r="M25" s="5" t="str">
        <f t="shared" si="9"/>
        <v/>
      </c>
    </row>
    <row r="26" spans="4:13" x14ac:dyDescent="0.25">
      <c r="D26" s="5">
        <f t="shared" si="0"/>
        <v>0</v>
      </c>
      <c r="E26" s="5">
        <f t="shared" si="1"/>
        <v>0</v>
      </c>
      <c r="F26" s="5">
        <f t="shared" si="2"/>
        <v>0</v>
      </c>
      <c r="G26" s="5">
        <f t="shared" si="3"/>
        <v>0</v>
      </c>
      <c r="H26" s="5">
        <f t="shared" si="4"/>
        <v>0</v>
      </c>
      <c r="I26" s="5" t="str">
        <f t="shared" si="5"/>
        <v/>
      </c>
      <c r="J26" s="5" t="str">
        <f t="shared" si="6"/>
        <v/>
      </c>
      <c r="K26" s="5" t="str">
        <f t="shared" si="7"/>
        <v/>
      </c>
      <c r="L26" s="5" t="str">
        <f t="shared" si="8"/>
        <v/>
      </c>
      <c r="M26" s="5" t="str">
        <f t="shared" si="9"/>
        <v/>
      </c>
    </row>
    <row r="27" spans="4:13" x14ac:dyDescent="0.25">
      <c r="D27" s="4">
        <f>SUM(D17:D26)</f>
        <v>61.38461538461538</v>
      </c>
      <c r="E27" s="4">
        <f t="shared" ref="E27:M27" si="10">SUM(E17:E26)</f>
        <v>57.846153846153847</v>
      </c>
      <c r="F27" s="4">
        <f t="shared" si="10"/>
        <v>56.230769230769226</v>
      </c>
      <c r="G27" s="4">
        <f t="shared" si="10"/>
        <v>59</v>
      </c>
      <c r="H27" s="4">
        <f t="shared" si="10"/>
        <v>44.153846153846153</v>
      </c>
      <c r="I27" s="4">
        <f t="shared" si="10"/>
        <v>0</v>
      </c>
      <c r="J27" s="4">
        <f t="shared" si="10"/>
        <v>0</v>
      </c>
      <c r="K27" s="4">
        <f t="shared" si="10"/>
        <v>0</v>
      </c>
      <c r="L27" s="4">
        <f t="shared" si="10"/>
        <v>0</v>
      </c>
      <c r="M27" s="4">
        <f t="shared" si="10"/>
        <v>0</v>
      </c>
    </row>
  </sheetData>
  <dataValidations disablePrompts="1" count="2">
    <dataValidation type="list" allowBlank="1" showInputMessage="1" showErrorMessage="1" sqref="D5:M14" xr:uid="{988AEA35-16D5-4F57-B011-C0E868398231}">
      <formula1>Relacion</formula1>
    </dataValidation>
    <dataValidation type="list" allowBlank="1" showInputMessage="1" showErrorMessage="1" sqref="C5:C14" xr:uid="{6F6ACD10-D06B-42E8-9A26-F66FA8F0FE74}">
      <formula1>Importancia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630A2-FFF2-45FF-8D8F-149A2AA6132C}">
  <dimension ref="B1:N52"/>
  <sheetViews>
    <sheetView zoomScale="85" zoomScaleNormal="85" workbookViewId="0">
      <selection activeCell="S13" sqref="S13"/>
    </sheetView>
  </sheetViews>
  <sheetFormatPr baseColWidth="10" defaultRowHeight="15" x14ac:dyDescent="0.25"/>
  <cols>
    <col min="2" max="2" width="5.7109375" customWidth="1"/>
    <col min="14" max="14" width="5.7109375" customWidth="1"/>
  </cols>
  <sheetData>
    <row r="1" spans="2:14" x14ac:dyDescent="0.25"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5"/>
    </row>
    <row r="2" spans="2:14" ht="23.25" x14ac:dyDescent="0.35">
      <c r="B2" s="16"/>
      <c r="C2" s="19" t="s">
        <v>73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8"/>
    </row>
    <row r="3" spans="2:14" x14ac:dyDescent="0.25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8"/>
    </row>
    <row r="4" spans="2:14" ht="23.25" x14ac:dyDescent="0.35">
      <c r="B4" s="16"/>
      <c r="C4" s="19" t="s">
        <v>75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8"/>
    </row>
    <row r="5" spans="2:14" ht="23.25" x14ac:dyDescent="0.35">
      <c r="B5" s="16"/>
      <c r="C5" s="19" t="s">
        <v>74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8"/>
    </row>
    <row r="6" spans="2:14" ht="15" customHeight="1" x14ac:dyDescent="0.35">
      <c r="B6" s="16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18"/>
    </row>
    <row r="7" spans="2:14" ht="15" customHeight="1" x14ac:dyDescent="0.35">
      <c r="B7" s="16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8"/>
    </row>
    <row r="8" spans="2:14" ht="15" customHeight="1" x14ac:dyDescent="0.3">
      <c r="B8" s="16"/>
      <c r="C8" s="153" t="s">
        <v>106</v>
      </c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8"/>
    </row>
    <row r="9" spans="2:14" ht="15" customHeight="1" x14ac:dyDescent="0.3">
      <c r="B9" s="16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8"/>
    </row>
    <row r="10" spans="2:14" ht="15" customHeight="1" x14ac:dyDescent="0.25">
      <c r="B10" s="16"/>
      <c r="C10" s="152" t="s">
        <v>107</v>
      </c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8"/>
    </row>
    <row r="11" spans="2:14" ht="15" customHeight="1" x14ac:dyDescent="0.25">
      <c r="B11" s="16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8"/>
    </row>
    <row r="12" spans="2:14" ht="15" customHeight="1" x14ac:dyDescent="0.25">
      <c r="B12" s="16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18"/>
    </row>
    <row r="13" spans="2:14" ht="15" customHeight="1" x14ac:dyDescent="0.25">
      <c r="B13" s="16"/>
      <c r="C13" s="152" t="s">
        <v>108</v>
      </c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8"/>
    </row>
    <row r="14" spans="2:14" ht="15" customHeight="1" x14ac:dyDescent="0.25">
      <c r="B14" s="16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8"/>
    </row>
    <row r="15" spans="2:14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/>
    </row>
    <row r="16" spans="2:14" x14ac:dyDescent="0.25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8"/>
    </row>
    <row r="17" spans="2:14" x14ac:dyDescent="0.25"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8"/>
    </row>
    <row r="18" spans="2:14" x14ac:dyDescent="0.25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8"/>
    </row>
    <row r="19" spans="2:14" x14ac:dyDescent="0.25"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8"/>
    </row>
    <row r="20" spans="2:14" x14ac:dyDescent="0.25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8"/>
    </row>
    <row r="21" spans="2:14" x14ac:dyDescent="0.25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8"/>
    </row>
    <row r="22" spans="2:14" x14ac:dyDescent="0.25"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8"/>
    </row>
    <row r="23" spans="2:14" x14ac:dyDescent="0.25"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8"/>
    </row>
    <row r="24" spans="2:14" x14ac:dyDescent="0.25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8"/>
    </row>
    <row r="25" spans="2:14" x14ac:dyDescent="0.25"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8"/>
    </row>
    <row r="26" spans="2:14" x14ac:dyDescent="0.25"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8"/>
    </row>
    <row r="27" spans="2:14" x14ac:dyDescent="0.25"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8"/>
    </row>
    <row r="28" spans="2:14" x14ac:dyDescent="0.25"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8"/>
    </row>
    <row r="29" spans="2:14" x14ac:dyDescent="0.25"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8"/>
    </row>
    <row r="30" spans="2:14" x14ac:dyDescent="0.25"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8"/>
    </row>
    <row r="31" spans="2:14" x14ac:dyDescent="0.25"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8"/>
    </row>
    <row r="32" spans="2:14" x14ac:dyDescent="0.25"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8"/>
    </row>
    <row r="33" spans="2:14" x14ac:dyDescent="0.25"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8"/>
    </row>
    <row r="34" spans="2:14" x14ac:dyDescent="0.25"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8"/>
    </row>
    <row r="35" spans="2:14" x14ac:dyDescent="0.25"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8"/>
    </row>
    <row r="36" spans="2:14" x14ac:dyDescent="0.25"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8"/>
    </row>
    <row r="37" spans="2:14" x14ac:dyDescent="0.25"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</row>
    <row r="38" spans="2:14" x14ac:dyDescent="0.25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8"/>
    </row>
    <row r="39" spans="2:14" x14ac:dyDescent="0.25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8"/>
    </row>
    <row r="40" spans="2:14" x14ac:dyDescent="0.25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8"/>
    </row>
    <row r="41" spans="2:14" x14ac:dyDescent="0.25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8"/>
    </row>
    <row r="42" spans="2:14" ht="15.75" thickBot="1" x14ac:dyDescent="0.3">
      <c r="B42" s="16"/>
      <c r="C42" s="22" t="s">
        <v>109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8"/>
    </row>
    <row r="43" spans="2:14" x14ac:dyDescent="0.25">
      <c r="B43" s="16"/>
      <c r="C43" s="73"/>
      <c r="D43" s="74"/>
      <c r="E43" s="74"/>
      <c r="F43" s="74"/>
      <c r="G43" s="74"/>
      <c r="H43" s="74"/>
      <c r="I43" s="74"/>
      <c r="J43" s="74"/>
      <c r="K43" s="74"/>
      <c r="L43" s="74"/>
      <c r="M43" s="75"/>
      <c r="N43" s="18"/>
    </row>
    <row r="44" spans="2:14" x14ac:dyDescent="0.25">
      <c r="B44" s="16"/>
      <c r="C44" s="76"/>
      <c r="D44" s="23"/>
      <c r="E44" s="23"/>
      <c r="F44" s="23"/>
      <c r="G44" s="23"/>
      <c r="H44" s="23"/>
      <c r="I44" s="23"/>
      <c r="J44" s="23"/>
      <c r="K44" s="23"/>
      <c r="L44" s="23"/>
      <c r="M44" s="77"/>
      <c r="N44" s="18"/>
    </row>
    <row r="45" spans="2:14" x14ac:dyDescent="0.25">
      <c r="B45" s="16"/>
      <c r="C45" s="76"/>
      <c r="D45" s="23"/>
      <c r="E45" s="23"/>
      <c r="F45" s="23"/>
      <c r="G45" s="23"/>
      <c r="H45" s="23"/>
      <c r="I45" s="23"/>
      <c r="J45" s="23"/>
      <c r="K45" s="23"/>
      <c r="L45" s="23"/>
      <c r="M45" s="77"/>
      <c r="N45" s="18"/>
    </row>
    <row r="46" spans="2:14" x14ac:dyDescent="0.25">
      <c r="B46" s="16"/>
      <c r="C46" s="76"/>
      <c r="D46" s="23"/>
      <c r="E46" s="23"/>
      <c r="F46" s="23"/>
      <c r="G46" s="23"/>
      <c r="H46" s="23"/>
      <c r="I46" s="23"/>
      <c r="J46" s="23"/>
      <c r="K46" s="23"/>
      <c r="L46" s="23"/>
      <c r="M46" s="77"/>
      <c r="N46" s="18"/>
    </row>
    <row r="47" spans="2:14" x14ac:dyDescent="0.25">
      <c r="B47" s="16"/>
      <c r="C47" s="76"/>
      <c r="D47" s="23"/>
      <c r="E47" s="23"/>
      <c r="F47" s="23"/>
      <c r="G47" s="23"/>
      <c r="H47" s="23"/>
      <c r="I47" s="23"/>
      <c r="J47" s="23"/>
      <c r="K47" s="23"/>
      <c r="L47" s="23"/>
      <c r="M47" s="77"/>
      <c r="N47" s="18"/>
    </row>
    <row r="48" spans="2:14" ht="15.75" thickBot="1" x14ac:dyDescent="0.3">
      <c r="B48" s="16"/>
      <c r="C48" s="78"/>
      <c r="D48" s="79"/>
      <c r="E48" s="79"/>
      <c r="F48" s="79"/>
      <c r="G48" s="79"/>
      <c r="H48" s="79"/>
      <c r="I48" s="79"/>
      <c r="J48" s="79"/>
      <c r="K48" s="79"/>
      <c r="L48" s="79"/>
      <c r="M48" s="80"/>
      <c r="N48" s="18"/>
    </row>
    <row r="49" spans="2:14" x14ac:dyDescent="0.25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8"/>
    </row>
    <row r="50" spans="2:14" x14ac:dyDescent="0.25">
      <c r="B50" s="16"/>
      <c r="C50" s="17"/>
      <c r="D50" s="17"/>
      <c r="E50" s="17"/>
      <c r="F50" s="17"/>
      <c r="G50" s="17"/>
      <c r="H50" s="17"/>
      <c r="I50" s="17"/>
      <c r="J50" s="17"/>
      <c r="K50" s="26" t="s">
        <v>95</v>
      </c>
      <c r="L50" s="17"/>
      <c r="M50" s="17"/>
      <c r="N50" s="18"/>
    </row>
    <row r="51" spans="2:14" x14ac:dyDescent="0.25">
      <c r="B51" s="16"/>
      <c r="C51" s="17"/>
      <c r="D51" s="17"/>
      <c r="E51" s="17"/>
      <c r="F51" s="17"/>
      <c r="G51" s="17"/>
      <c r="H51" s="17"/>
      <c r="I51" s="17"/>
      <c r="J51" s="17"/>
      <c r="K51" s="26" t="s">
        <v>96</v>
      </c>
      <c r="L51" s="17"/>
      <c r="M51" s="17"/>
      <c r="N51" s="18"/>
    </row>
    <row r="52" spans="2:14" ht="15.75" thickBot="1" x14ac:dyDescent="0.3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9"/>
    </row>
  </sheetData>
  <mergeCells count="7">
    <mergeCell ref="C13:M14"/>
    <mergeCell ref="C43:M48"/>
    <mergeCell ref="C2:M2"/>
    <mergeCell ref="C4:M4"/>
    <mergeCell ref="C5:M5"/>
    <mergeCell ref="C8:M8"/>
    <mergeCell ref="C10:M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GUIA</vt:lpstr>
      <vt:lpstr>PLANTILLA</vt:lpstr>
      <vt:lpstr>Relaciones tecnicas</vt:lpstr>
      <vt:lpstr>Listas</vt:lpstr>
      <vt:lpstr>Calculos</vt:lpstr>
      <vt:lpstr>Grafico Competitividad</vt:lpstr>
      <vt:lpstr>Importancia</vt:lpstr>
      <vt:lpstr>Relacion</vt:lpstr>
      <vt:lpstr>RelacionTecnicos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</dc:creator>
  <cp:lastModifiedBy>Juan D</cp:lastModifiedBy>
  <dcterms:created xsi:type="dcterms:W3CDTF">2018-11-23T23:48:47Z</dcterms:created>
  <dcterms:modified xsi:type="dcterms:W3CDTF">2018-12-01T15:49:28Z</dcterms:modified>
</cp:coreProperties>
</file>