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istracion en Salud Gestion Ambiental y sanitaria UdeA\TRABAJO DE GRADO\"/>
    </mc:Choice>
  </mc:AlternateContent>
  <bookViews>
    <workbookView xWindow="0" yWindow="0" windowWidth="20490" windowHeight="7755" firstSheet="3" activeTab="5"/>
  </bookViews>
  <sheets>
    <sheet name="Productos Diciembre 2021" sheetId="1" r:id="rId1"/>
    <sheet name="Productos Abril 2022" sheetId="2" r:id="rId2"/>
    <sheet name="Productos Mayo 2022" sheetId="3" r:id="rId3"/>
    <sheet name="Tabla dinamica Diciembre" sheetId="5" r:id="rId4"/>
    <sheet name="Tabla dinamica ABRIL" sheetId="7" r:id="rId5"/>
    <sheet name="Tabla dinamica Mayo" sheetId="10" r:id="rId6"/>
  </sheets>
  <definedNames>
    <definedName name="_xlcn.WorksheetConnection_ProductosDiciembre2021B2G1951" hidden="1">'Productos Diciembre 2021'!$B$2:$G$195</definedName>
  </definedNames>
  <calcPr calcId="152511"/>
  <pivotCaches>
    <pivotCache cacheId="78" r:id="rId7"/>
    <pivotCache cacheId="89" r:id="rId8"/>
    <pivotCache cacheId="95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-80d7708a-d210-43dc-b35a-8811a3bbb0c0" name="Rango" connection="WorksheetConnection_Productos Diciembre 2021!$B$2:$G$195"/>
        </x15:modelTables>
      </x15:dataModel>
    </ext>
  </extLst>
</workbook>
</file>

<file path=xl/calcChain.xml><?xml version="1.0" encoding="utf-8"?>
<calcChain xmlns="http://schemas.openxmlformats.org/spreadsheetml/2006/main">
  <c r="F177" i="3" l="1"/>
  <c r="G177" i="3"/>
  <c r="E137" i="2"/>
  <c r="E136" i="2"/>
  <c r="F135" i="2"/>
  <c r="E135" i="2"/>
  <c r="G135" i="2" s="1"/>
  <c r="E134" i="2"/>
  <c r="E133" i="2"/>
  <c r="E132" i="2"/>
  <c r="E131" i="2"/>
  <c r="E130" i="2"/>
  <c r="G129" i="2" s="1"/>
  <c r="F129" i="2"/>
  <c r="E129" i="2"/>
  <c r="F128" i="2"/>
  <c r="E128" i="2"/>
  <c r="G128" i="2" s="1"/>
  <c r="F127" i="2"/>
  <c r="E127" i="2"/>
  <c r="G127" i="2" s="1"/>
  <c r="F126" i="2"/>
  <c r="E126" i="2"/>
  <c r="G126" i="2" s="1"/>
  <c r="F125" i="2"/>
  <c r="E125" i="2"/>
  <c r="G125" i="2" s="1"/>
  <c r="F124" i="2"/>
  <c r="E124" i="2"/>
  <c r="G124" i="2" s="1"/>
  <c r="E123" i="2"/>
  <c r="E122" i="2"/>
  <c r="E121" i="2"/>
  <c r="G120" i="2" s="1"/>
  <c r="F120" i="2"/>
  <c r="E120" i="2"/>
  <c r="F119" i="2"/>
  <c r="E119" i="2"/>
  <c r="G119" i="2" s="1"/>
  <c r="F118" i="2"/>
  <c r="E118" i="2"/>
  <c r="G118" i="2" s="1"/>
  <c r="E117" i="2"/>
  <c r="E116" i="2"/>
  <c r="E115" i="2"/>
  <c r="E114" i="2"/>
  <c r="E113" i="2"/>
  <c r="F112" i="2"/>
  <c r="E112" i="2"/>
  <c r="F111" i="2"/>
  <c r="E111" i="2"/>
  <c r="G111" i="2" s="1"/>
  <c r="G110" i="2"/>
  <c r="F110" i="2"/>
  <c r="E110" i="2"/>
  <c r="E109" i="2"/>
  <c r="E108" i="2"/>
  <c r="E107" i="2"/>
  <c r="F106" i="2"/>
  <c r="E106" i="2"/>
  <c r="E105" i="2"/>
  <c r="E104" i="2"/>
  <c r="E103" i="2"/>
  <c r="E102" i="2"/>
  <c r="E101" i="2"/>
  <c r="E100" i="2"/>
  <c r="E99" i="2"/>
  <c r="E98" i="2"/>
  <c r="E97" i="2"/>
  <c r="E96" i="2"/>
  <c r="E95" i="2"/>
  <c r="F94" i="2"/>
  <c r="E94" i="2"/>
  <c r="G94" i="2" s="1"/>
  <c r="F93" i="2"/>
  <c r="E93" i="2"/>
  <c r="G93" i="2" s="1"/>
  <c r="F92" i="2"/>
  <c r="E92" i="2"/>
  <c r="G92" i="2" s="1"/>
  <c r="F91" i="2"/>
  <c r="E91" i="2"/>
  <c r="G91" i="2" s="1"/>
  <c r="E90" i="2"/>
  <c r="F89" i="2"/>
  <c r="E89" i="2"/>
  <c r="G89" i="2" s="1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F75" i="2"/>
  <c r="E75" i="2"/>
  <c r="G75" i="2" s="1"/>
  <c r="E74" i="2"/>
  <c r="E73" i="2"/>
  <c r="F72" i="2"/>
  <c r="E72" i="2"/>
  <c r="G72" i="2" s="1"/>
  <c r="E71" i="2"/>
  <c r="F70" i="2"/>
  <c r="E70" i="2"/>
  <c r="G70" i="2" s="1"/>
  <c r="F69" i="2"/>
  <c r="E69" i="2"/>
  <c r="G69" i="2" s="1"/>
  <c r="F68" i="2"/>
  <c r="E68" i="2"/>
  <c r="G68" i="2" s="1"/>
  <c r="E67" i="2"/>
  <c r="F66" i="2"/>
  <c r="E66" i="2"/>
  <c r="G66" i="2" s="1"/>
  <c r="F65" i="2"/>
  <c r="E65" i="2"/>
  <c r="G65" i="2" s="1"/>
  <c r="F64" i="2"/>
  <c r="E64" i="2"/>
  <c r="G64" i="2" s="1"/>
  <c r="E63" i="2"/>
  <c r="E62" i="2"/>
  <c r="E61" i="2"/>
  <c r="F60" i="2"/>
  <c r="E60" i="2"/>
  <c r="G60" i="2" s="1"/>
  <c r="G59" i="2"/>
  <c r="F59" i="2"/>
  <c r="E59" i="2"/>
  <c r="E58" i="2"/>
  <c r="E57" i="2"/>
  <c r="E56" i="2"/>
  <c r="F55" i="2"/>
  <c r="E55" i="2"/>
  <c r="E54" i="2"/>
  <c r="F53" i="2"/>
  <c r="E53" i="2"/>
  <c r="G53" i="2" s="1"/>
  <c r="E52" i="2"/>
  <c r="F51" i="2"/>
  <c r="E51" i="2"/>
  <c r="G51" i="2" s="1"/>
  <c r="G50" i="2"/>
  <c r="F50" i="2"/>
  <c r="E50" i="2"/>
  <c r="E49" i="2"/>
  <c r="E48" i="2"/>
  <c r="G44" i="2" s="1"/>
  <c r="E47" i="2"/>
  <c r="E46" i="2"/>
  <c r="E45" i="2"/>
  <c r="F44" i="2"/>
  <c r="E44" i="2"/>
  <c r="F43" i="2"/>
  <c r="E43" i="2"/>
  <c r="G43" i="2" s="1"/>
  <c r="F42" i="2"/>
  <c r="E42" i="2"/>
  <c r="G42" i="2" s="1"/>
  <c r="E41" i="2"/>
  <c r="E40" i="2"/>
  <c r="E39" i="2"/>
  <c r="E38" i="2"/>
  <c r="E37" i="2"/>
  <c r="E36" i="2"/>
  <c r="E35" i="2"/>
  <c r="E34" i="2"/>
  <c r="E33" i="2"/>
  <c r="E32" i="2"/>
  <c r="E31" i="2"/>
  <c r="E30" i="2"/>
  <c r="F29" i="2"/>
  <c r="E29" i="2"/>
  <c r="G29" i="2" s="1"/>
  <c r="E28" i="2"/>
  <c r="F27" i="2"/>
  <c r="E27" i="2"/>
  <c r="G27" i="2" s="1"/>
  <c r="E26" i="2"/>
  <c r="F25" i="2"/>
  <c r="E25" i="2"/>
  <c r="G24" i="2"/>
  <c r="F24" i="2"/>
  <c r="E24" i="2"/>
  <c r="E23" i="2"/>
  <c r="E22" i="2"/>
  <c r="E21" i="2"/>
  <c r="F20" i="2"/>
  <c r="E20" i="2"/>
  <c r="F19" i="2"/>
  <c r="E19" i="2"/>
  <c r="G19" i="2" s="1"/>
  <c r="F18" i="2"/>
  <c r="E18" i="2"/>
  <c r="G18" i="2" s="1"/>
  <c r="E17" i="2"/>
  <c r="E16" i="2"/>
  <c r="E15" i="2"/>
  <c r="E14" i="2"/>
  <c r="E13" i="2"/>
  <c r="F12" i="2"/>
  <c r="E12" i="2"/>
  <c r="G12" i="2" s="1"/>
  <c r="G11" i="2"/>
  <c r="F11" i="2"/>
  <c r="E11" i="2"/>
  <c r="E10" i="2"/>
  <c r="G9" i="2"/>
  <c r="F9" i="2"/>
  <c r="E9" i="2"/>
  <c r="E8" i="2"/>
  <c r="E7" i="2"/>
  <c r="G6" i="2" s="1"/>
  <c r="F6" i="2"/>
  <c r="E6" i="2"/>
  <c r="G5" i="2"/>
  <c r="F5" i="2"/>
  <c r="E5" i="2"/>
  <c r="E4" i="2"/>
  <c r="G3" i="2"/>
  <c r="F3" i="2"/>
  <c r="E3" i="2"/>
  <c r="G20" i="2" l="1"/>
  <c r="G25" i="2"/>
  <c r="F140" i="2"/>
  <c r="G55" i="2"/>
  <c r="G112" i="2"/>
  <c r="G106" i="2"/>
  <c r="G140" i="2"/>
  <c r="E175" i="3"/>
  <c r="E174" i="3"/>
  <c r="E173" i="3"/>
  <c r="E172" i="3"/>
  <c r="E171" i="3"/>
  <c r="F170" i="3"/>
  <c r="E170" i="3"/>
  <c r="G170" i="3" s="1"/>
  <c r="E169" i="3"/>
  <c r="E168" i="3"/>
  <c r="G167" i="3"/>
  <c r="F167" i="3"/>
  <c r="E167" i="3"/>
  <c r="E166" i="3"/>
  <c r="E165" i="3"/>
  <c r="G164" i="3"/>
  <c r="F164" i="3"/>
  <c r="E164" i="3"/>
  <c r="E163" i="3"/>
  <c r="G162" i="3"/>
  <c r="F162" i="3"/>
  <c r="E162" i="3"/>
  <c r="G161" i="3"/>
  <c r="F161" i="3"/>
  <c r="E161" i="3"/>
  <c r="F160" i="3"/>
  <c r="E160" i="3"/>
  <c r="G160" i="3" s="1"/>
  <c r="F159" i="3"/>
  <c r="E159" i="3"/>
  <c r="G159" i="3" s="1"/>
  <c r="E158" i="3"/>
  <c r="E157" i="3"/>
  <c r="E156" i="3"/>
  <c r="E155" i="3"/>
  <c r="E154" i="3"/>
  <c r="F153" i="3"/>
  <c r="E153" i="3"/>
  <c r="G153" i="3" s="1"/>
  <c r="E152" i="3"/>
  <c r="F151" i="3"/>
  <c r="E151" i="3"/>
  <c r="G151" i="3" s="1"/>
  <c r="E150" i="3"/>
  <c r="E149" i="3"/>
  <c r="E148" i="3"/>
  <c r="E147" i="3"/>
  <c r="G146" i="3"/>
  <c r="F146" i="3"/>
  <c r="E146" i="3"/>
  <c r="E145" i="3"/>
  <c r="G144" i="3"/>
  <c r="F144" i="3"/>
  <c r="E144" i="3"/>
  <c r="E143" i="3"/>
  <c r="E142" i="3"/>
  <c r="E141" i="3"/>
  <c r="E140" i="3"/>
  <c r="E139" i="3"/>
  <c r="E138" i="3"/>
  <c r="G135" i="3" s="1"/>
  <c r="E137" i="3"/>
  <c r="E136" i="3"/>
  <c r="F135" i="3"/>
  <c r="E135" i="3"/>
  <c r="E134" i="3"/>
  <c r="E133" i="3"/>
  <c r="G132" i="3"/>
  <c r="F132" i="3"/>
  <c r="E132" i="3"/>
  <c r="E131" i="3"/>
  <c r="E130" i="3"/>
  <c r="E129" i="3"/>
  <c r="E128" i="3"/>
  <c r="E127" i="3"/>
  <c r="E126" i="3"/>
  <c r="E125" i="3"/>
  <c r="E124" i="3"/>
  <c r="E123" i="3"/>
  <c r="E122" i="3"/>
  <c r="F121" i="3"/>
  <c r="E121" i="3"/>
  <c r="G121" i="3" s="1"/>
  <c r="E120" i="3"/>
  <c r="F119" i="3"/>
  <c r="E119" i="3"/>
  <c r="G119" i="3" s="1"/>
  <c r="E118" i="3"/>
  <c r="E117" i="3"/>
  <c r="E116" i="3"/>
  <c r="E115" i="3"/>
  <c r="E114" i="3"/>
  <c r="E113" i="3"/>
  <c r="F112" i="3"/>
  <c r="E112" i="3"/>
  <c r="G112" i="3" s="1"/>
  <c r="E111" i="3"/>
  <c r="F110" i="3"/>
  <c r="E110" i="3"/>
  <c r="G110" i="3" s="1"/>
  <c r="E109" i="3"/>
  <c r="F108" i="3"/>
  <c r="E108" i="3"/>
  <c r="G108" i="3" s="1"/>
  <c r="E107" i="3"/>
  <c r="F106" i="3"/>
  <c r="E106" i="3"/>
  <c r="G106" i="3" s="1"/>
  <c r="E105" i="3"/>
  <c r="E104" i="3"/>
  <c r="E103" i="3"/>
  <c r="E102" i="3"/>
  <c r="E101" i="3"/>
  <c r="E100" i="3"/>
  <c r="E99" i="3"/>
  <c r="E98" i="3"/>
  <c r="E97" i="3"/>
  <c r="E96" i="3"/>
  <c r="E95" i="3"/>
  <c r="G94" i="3"/>
  <c r="F94" i="3"/>
  <c r="E94" i="3"/>
  <c r="E93" i="3"/>
  <c r="E92" i="3"/>
  <c r="E91" i="3"/>
  <c r="E90" i="3"/>
  <c r="E89" i="3"/>
  <c r="E88" i="3"/>
  <c r="E87" i="3"/>
  <c r="E86" i="3"/>
  <c r="E85" i="3"/>
  <c r="E84" i="3"/>
  <c r="F83" i="3"/>
  <c r="E83" i="3"/>
  <c r="G83" i="3" s="1"/>
  <c r="G82" i="3"/>
  <c r="F82" i="3"/>
  <c r="E82" i="3"/>
  <c r="G81" i="3"/>
  <c r="F81" i="3"/>
  <c r="E81" i="3"/>
  <c r="E80" i="3"/>
  <c r="E79" i="3"/>
  <c r="G78" i="3"/>
  <c r="F78" i="3"/>
  <c r="E78" i="3"/>
  <c r="G77" i="3"/>
  <c r="F77" i="3"/>
  <c r="E77" i="3"/>
  <c r="F76" i="3"/>
  <c r="E76" i="3"/>
  <c r="G76" i="3" s="1"/>
  <c r="E75" i="3"/>
  <c r="F74" i="3"/>
  <c r="E74" i="3"/>
  <c r="G74" i="3" s="1"/>
  <c r="E73" i="3"/>
  <c r="F72" i="3"/>
  <c r="E72" i="3"/>
  <c r="G72" i="3" s="1"/>
  <c r="E71" i="3"/>
  <c r="E70" i="3"/>
  <c r="G69" i="3"/>
  <c r="F69" i="3"/>
  <c r="E69" i="3"/>
  <c r="F68" i="3"/>
  <c r="E68" i="3"/>
  <c r="G68" i="3" s="1"/>
  <c r="E67" i="3"/>
  <c r="E66" i="3"/>
  <c r="G65" i="3"/>
  <c r="F65" i="3"/>
  <c r="E65" i="3"/>
  <c r="E64" i="3"/>
  <c r="E63" i="3"/>
  <c r="E62" i="3"/>
  <c r="G59" i="3" s="1"/>
  <c r="E61" i="3"/>
  <c r="E60" i="3"/>
  <c r="F59" i="3"/>
  <c r="E59" i="3"/>
  <c r="E58" i="3"/>
  <c r="G57" i="3"/>
  <c r="F57" i="3"/>
  <c r="E57" i="3"/>
  <c r="F56" i="3"/>
  <c r="E56" i="3"/>
  <c r="G56" i="3" s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G40" i="3"/>
  <c r="F40" i="3"/>
  <c r="E40" i="3"/>
  <c r="E39" i="3"/>
  <c r="E38" i="3"/>
  <c r="G35" i="3" s="1"/>
  <c r="E37" i="3"/>
  <c r="E36" i="3"/>
  <c r="F35" i="3"/>
  <c r="E35" i="3"/>
  <c r="E34" i="3"/>
  <c r="G33" i="3"/>
  <c r="F33" i="3"/>
  <c r="E33" i="3"/>
  <c r="F32" i="3"/>
  <c r="E32" i="3"/>
  <c r="G32" i="3" s="1"/>
  <c r="E31" i="3"/>
  <c r="E30" i="3"/>
  <c r="E29" i="3"/>
  <c r="E28" i="3"/>
  <c r="F27" i="3"/>
  <c r="E27" i="3"/>
  <c r="G27" i="3" s="1"/>
  <c r="G26" i="3"/>
  <c r="F26" i="3"/>
  <c r="E26" i="3"/>
  <c r="E25" i="3"/>
  <c r="E24" i="3"/>
  <c r="E23" i="3"/>
  <c r="F22" i="3"/>
  <c r="E22" i="3"/>
  <c r="G22" i="3" s="1"/>
  <c r="E21" i="3"/>
  <c r="E20" i="3"/>
  <c r="G19" i="3"/>
  <c r="F19" i="3"/>
  <c r="E19" i="3"/>
  <c r="F18" i="3"/>
  <c r="E18" i="3"/>
  <c r="G18" i="3" s="1"/>
  <c r="E17" i="3"/>
  <c r="E16" i="3"/>
  <c r="E15" i="3"/>
  <c r="E14" i="3"/>
  <c r="F13" i="3"/>
  <c r="E13" i="3"/>
  <c r="G13" i="3" s="1"/>
  <c r="E12" i="3"/>
  <c r="G9" i="3" s="1"/>
  <c r="E11" i="3"/>
  <c r="E10" i="3"/>
  <c r="F9" i="3"/>
  <c r="E9" i="3"/>
  <c r="E8" i="3"/>
  <c r="G7" i="3"/>
  <c r="F7" i="3"/>
  <c r="E7" i="3"/>
  <c r="E6" i="3"/>
  <c r="E5" i="3"/>
  <c r="G4" i="3"/>
  <c r="F4" i="3"/>
  <c r="E4" i="3"/>
  <c r="E195" i="1" l="1"/>
  <c r="E194" i="1"/>
  <c r="E193" i="1"/>
  <c r="E192" i="1"/>
  <c r="E191" i="1"/>
  <c r="E190" i="1"/>
  <c r="E189" i="1"/>
  <c r="G186" i="1" s="1"/>
  <c r="E188" i="1"/>
  <c r="E187" i="1"/>
  <c r="F186" i="1"/>
  <c r="E186" i="1"/>
  <c r="E185" i="1"/>
  <c r="G184" i="1"/>
  <c r="F184" i="1"/>
  <c r="E184" i="1"/>
  <c r="E183" i="1"/>
  <c r="E182" i="1"/>
  <c r="E181" i="1"/>
  <c r="E180" i="1"/>
  <c r="F179" i="1"/>
  <c r="E179" i="1"/>
  <c r="G179" i="1" s="1"/>
  <c r="E178" i="1"/>
  <c r="F177" i="1"/>
  <c r="E177" i="1"/>
  <c r="G177" i="1" s="1"/>
  <c r="F176" i="1"/>
  <c r="E176" i="1"/>
  <c r="G176" i="1" s="1"/>
  <c r="G175" i="1"/>
  <c r="F175" i="1"/>
  <c r="E175" i="1"/>
  <c r="G174" i="1"/>
  <c r="F174" i="1"/>
  <c r="E174" i="1"/>
  <c r="E173" i="1"/>
  <c r="E172" i="1"/>
  <c r="E171" i="1"/>
  <c r="G168" i="1" s="1"/>
  <c r="E170" i="1"/>
  <c r="E169" i="1"/>
  <c r="F168" i="1"/>
  <c r="E168" i="1"/>
  <c r="E167" i="1"/>
  <c r="G166" i="1"/>
  <c r="F166" i="1"/>
  <c r="E166" i="1"/>
  <c r="E165" i="1"/>
  <c r="E164" i="1"/>
  <c r="E163" i="1"/>
  <c r="E162" i="1"/>
  <c r="E161" i="1"/>
  <c r="E160" i="1"/>
  <c r="E159" i="1"/>
  <c r="F158" i="1"/>
  <c r="E158" i="1"/>
  <c r="G158" i="1" s="1"/>
  <c r="E157" i="1"/>
  <c r="F156" i="1"/>
  <c r="E156" i="1"/>
  <c r="G156" i="1" s="1"/>
  <c r="E155" i="1"/>
  <c r="F154" i="1"/>
  <c r="E154" i="1"/>
  <c r="G154" i="1" s="1"/>
  <c r="E153" i="1"/>
  <c r="E152" i="1"/>
  <c r="E151" i="1"/>
  <c r="E150" i="1"/>
  <c r="E149" i="1"/>
  <c r="E148" i="1"/>
  <c r="E147" i="1"/>
  <c r="E146" i="1"/>
  <c r="G145" i="1"/>
  <c r="F145" i="1"/>
  <c r="E145" i="1"/>
  <c r="E144" i="1"/>
  <c r="E143" i="1"/>
  <c r="E142" i="1"/>
  <c r="E141" i="1"/>
  <c r="E140" i="1"/>
  <c r="E139" i="1"/>
  <c r="E138" i="1"/>
  <c r="E137" i="1"/>
  <c r="E136" i="1"/>
  <c r="E135" i="1"/>
  <c r="G132" i="1" s="1"/>
  <c r="E134" i="1"/>
  <c r="E133" i="1"/>
  <c r="F132" i="1"/>
  <c r="E132" i="1"/>
  <c r="E131" i="1"/>
  <c r="G130" i="1"/>
  <c r="F130" i="1"/>
  <c r="E130" i="1"/>
  <c r="E129" i="1"/>
  <c r="E128" i="1"/>
  <c r="E127" i="1"/>
  <c r="E126" i="1"/>
  <c r="E125" i="1"/>
  <c r="E124" i="1"/>
  <c r="G123" i="1"/>
  <c r="F123" i="1"/>
  <c r="E123" i="1"/>
  <c r="E122" i="1"/>
  <c r="E121" i="1"/>
  <c r="E120" i="1"/>
  <c r="F119" i="1"/>
  <c r="E119" i="1"/>
  <c r="G119" i="1" s="1"/>
  <c r="E118" i="1"/>
  <c r="E117" i="1"/>
  <c r="G116" i="1"/>
  <c r="F116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F103" i="1"/>
  <c r="E103" i="1"/>
  <c r="G103" i="1" s="1"/>
  <c r="E102" i="1"/>
  <c r="E101" i="1"/>
  <c r="E100" i="1"/>
  <c r="G99" i="1"/>
  <c r="F99" i="1"/>
  <c r="E99" i="1"/>
  <c r="E98" i="1"/>
  <c r="E96" i="1"/>
  <c r="E95" i="1"/>
  <c r="F94" i="1"/>
  <c r="E94" i="1"/>
  <c r="G94" i="1" s="1"/>
  <c r="F93" i="1"/>
  <c r="E93" i="1"/>
  <c r="G93" i="1" s="1"/>
  <c r="G92" i="1"/>
  <c r="F92" i="1"/>
  <c r="E92" i="1"/>
  <c r="E91" i="1"/>
  <c r="G90" i="1"/>
  <c r="F90" i="1"/>
  <c r="E90" i="1"/>
  <c r="G89" i="1"/>
  <c r="F89" i="1"/>
  <c r="E89" i="1"/>
  <c r="F88" i="1"/>
  <c r="E88" i="1"/>
  <c r="G88" i="1" s="1"/>
  <c r="E87" i="1"/>
  <c r="F86" i="1"/>
  <c r="E86" i="1"/>
  <c r="G86" i="1" s="1"/>
  <c r="E85" i="1"/>
  <c r="E84" i="1"/>
  <c r="G83" i="1"/>
  <c r="F83" i="1"/>
  <c r="E83" i="1"/>
  <c r="F82" i="1"/>
  <c r="E82" i="1"/>
  <c r="G82" i="1" s="1"/>
  <c r="E81" i="1"/>
  <c r="E80" i="1"/>
  <c r="E79" i="1"/>
  <c r="E78" i="1"/>
  <c r="E77" i="1"/>
  <c r="F76" i="1"/>
  <c r="E76" i="1"/>
  <c r="G76" i="1" s="1"/>
  <c r="E75" i="1"/>
  <c r="E74" i="1"/>
  <c r="E73" i="1"/>
  <c r="E72" i="1"/>
  <c r="E71" i="1"/>
  <c r="F70" i="1"/>
  <c r="E70" i="1"/>
  <c r="G70" i="1" s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G54" i="1"/>
  <c r="F54" i="1"/>
  <c r="E54" i="1"/>
  <c r="G53" i="1"/>
  <c r="F53" i="1"/>
  <c r="E53" i="1"/>
  <c r="E52" i="1"/>
  <c r="G51" i="1"/>
  <c r="F51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G36" i="1"/>
  <c r="F36" i="1"/>
  <c r="E36" i="1"/>
  <c r="G35" i="1"/>
  <c r="F35" i="1"/>
  <c r="E35" i="1"/>
  <c r="F34" i="1"/>
  <c r="E34" i="1"/>
  <c r="G34" i="1" s="1"/>
  <c r="E33" i="1"/>
  <c r="F32" i="1"/>
  <c r="E32" i="1"/>
  <c r="G32" i="1" s="1"/>
  <c r="F31" i="1"/>
  <c r="E31" i="1"/>
  <c r="G31" i="1" s="1"/>
  <c r="G30" i="1"/>
  <c r="F30" i="1"/>
  <c r="E29" i="1"/>
  <c r="E28" i="1"/>
  <c r="E27" i="1"/>
  <c r="E26" i="1"/>
  <c r="E25" i="1"/>
  <c r="E24" i="1"/>
  <c r="E23" i="1"/>
  <c r="E22" i="1"/>
  <c r="E21" i="1"/>
  <c r="E20" i="1"/>
  <c r="E19" i="1"/>
  <c r="E17" i="1"/>
  <c r="F16" i="1"/>
  <c r="E16" i="1"/>
  <c r="G16" i="1" s="1"/>
  <c r="E15" i="1"/>
  <c r="F14" i="1"/>
  <c r="E14" i="1"/>
  <c r="G14" i="1" s="1"/>
  <c r="F13" i="1"/>
  <c r="E13" i="1"/>
  <c r="G13" i="1" s="1"/>
  <c r="E12" i="1"/>
  <c r="E11" i="1"/>
  <c r="E10" i="1"/>
  <c r="E9" i="1"/>
  <c r="E8" i="1"/>
  <c r="G6" i="1" s="1"/>
  <c r="E7" i="1"/>
  <c r="F6" i="1"/>
  <c r="E5" i="1"/>
  <c r="F4" i="1"/>
  <c r="E4" i="1"/>
  <c r="G4" i="1" s="1"/>
  <c r="G3" i="1"/>
  <c r="F3" i="1"/>
  <c r="G197" i="1" l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roductos Diciembre 2021!$B$2:$G$195" type="102" refreshedVersion="5" minRefreshableVersion="5">
    <extLst>
      <ext xmlns:x15="http://schemas.microsoft.com/office/spreadsheetml/2010/11/main" uri="{DE250136-89BD-433C-8126-D09CA5730AF9}">
        <x15:connection id="Rango-80d7708a-d210-43dc-b35a-8811a3bbb0c0" autoDelete="1">
          <x15:rangePr sourceName="_xlcn.WorksheetConnection_ProductosDiciembre2021B2G1951"/>
        </x15:connection>
      </ext>
    </extLst>
  </connection>
</connections>
</file>

<file path=xl/sharedStrings.xml><?xml version="1.0" encoding="utf-8"?>
<sst xmlns="http://schemas.openxmlformats.org/spreadsheetml/2006/main" count="318" uniqueCount="87">
  <si>
    <t>Código</t>
  </si>
  <si>
    <t>producto</t>
  </si>
  <si>
    <t>Total unidades</t>
  </si>
  <si>
    <t>precio unidad</t>
  </si>
  <si>
    <t>total precio compra en prod</t>
  </si>
  <si>
    <t xml:space="preserve"> Unidades totales</t>
  </si>
  <si>
    <t>Precio total</t>
  </si>
  <si>
    <t>ACEITE DE COCINA</t>
  </si>
  <si>
    <t>ACERO</t>
  </si>
  <si>
    <t>ALUMINIO</t>
  </si>
  <si>
    <t>ALUMINIO SUCIO</t>
  </si>
  <si>
    <t>ANTIMONIO</t>
  </si>
  <si>
    <t>ARCHIVO</t>
  </si>
  <si>
    <t>BATERIA</t>
  </si>
  <si>
    <t>BOCON</t>
  </si>
  <si>
    <t>BOTA</t>
  </si>
  <si>
    <t>CAJA LLENA</t>
  </si>
  <si>
    <t>CAJA VACIA</t>
  </si>
  <si>
    <t>CARTON</t>
  </si>
  <si>
    <t>CD</t>
  </si>
  <si>
    <t>CELULARES</t>
  </si>
  <si>
    <t>CHATARRA</t>
  </si>
  <si>
    <t>COBRE AMARILLO</t>
  </si>
  <si>
    <t>COBRE MIXTO</t>
  </si>
  <si>
    <t>CRISTAL</t>
  </si>
  <si>
    <t>CUÑETE</t>
  </si>
  <si>
    <t>FORRADO</t>
  </si>
  <si>
    <t>HIERRO GRIS</t>
  </si>
  <si>
    <t>KRAFT</t>
  </si>
  <si>
    <t>LIMALLA CHATARRA</t>
  </si>
  <si>
    <t>PALOS</t>
  </si>
  <si>
    <t>PARAFINA</t>
  </si>
  <si>
    <t>PASTA CON PET</t>
  </si>
  <si>
    <t>PASTA GRUESA</t>
  </si>
  <si>
    <t>PASTA SIN PET</t>
  </si>
  <si>
    <t>PET ACEITE</t>
  </si>
  <si>
    <t>PET CAFE</t>
  </si>
  <si>
    <t>PET TRANSPARENTE</t>
  </si>
  <si>
    <t>PET VERDE</t>
  </si>
  <si>
    <t>PLASTICO PE SUELTO</t>
  </si>
  <si>
    <t>PLEGADIZA</t>
  </si>
  <si>
    <t>PP NEGRO MOLIDO</t>
  </si>
  <si>
    <t>PP PLASTICO  SUELTO</t>
  </si>
  <si>
    <t>PRENSA</t>
  </si>
  <si>
    <t>PS BLANCO MOLIDO</t>
  </si>
  <si>
    <t>PVC RIGIDO</t>
  </si>
  <si>
    <t>RADIADOR COBRE</t>
  </si>
  <si>
    <t>RADIGRAFIA</t>
  </si>
  <si>
    <t>SCRAP</t>
  </si>
  <si>
    <t>TARJETA</t>
  </si>
  <si>
    <t>TETRAPACK</t>
  </si>
  <si>
    <t>TULAS-BIIGBAG</t>
  </si>
  <si>
    <t>VIDRIO</t>
  </si>
  <si>
    <t>CÓDIGO</t>
  </si>
  <si>
    <t>PRODUCTO</t>
  </si>
  <si>
    <t>UNIDADES</t>
  </si>
  <si>
    <t>PRECIO</t>
  </si>
  <si>
    <t>TOTAL</t>
  </si>
  <si>
    <t>TOTAL UNIDADES</t>
  </si>
  <si>
    <t>TOTAL PRECIO</t>
  </si>
  <si>
    <t>BRONCE</t>
  </si>
  <si>
    <t>COBRE 1B</t>
  </si>
  <si>
    <t>COBRE AMARILLO SUCIO</t>
  </si>
  <si>
    <t>COSTAL</t>
  </si>
  <si>
    <t>PLAST POLI LIMPIO--SUELTO</t>
  </si>
  <si>
    <t>Total</t>
  </si>
  <si>
    <t>ARCHIVO COMPACTADO</t>
  </si>
  <si>
    <t>CARTON COMPACTADO</t>
  </si>
  <si>
    <t>KRAFT COMPACTADO</t>
  </si>
  <si>
    <t>PET AZUL</t>
  </si>
  <si>
    <t>PLEGADIZA COMPACTADO</t>
  </si>
  <si>
    <t>PRENSA COMPACTADO</t>
  </si>
  <si>
    <t>PS NEGRO MOLIDO</t>
  </si>
  <si>
    <t>RADIADOR MIXTO</t>
  </si>
  <si>
    <t>RADIOGRAFIA</t>
  </si>
  <si>
    <t>TARJETA ELECTRÓNICA</t>
  </si>
  <si>
    <t>TETRAPACK COMPACTADO</t>
  </si>
  <si>
    <t>VIDRIO  MEZCLADO</t>
  </si>
  <si>
    <t>Etiquetas de fila</t>
  </si>
  <si>
    <t>Total general</t>
  </si>
  <si>
    <t>Suma de Unidades totales</t>
  </si>
  <si>
    <t>(en blanco)</t>
  </si>
  <si>
    <t>PLOMO</t>
  </si>
  <si>
    <t>PS POLICOLOR MOLIDO</t>
  </si>
  <si>
    <t>RADIADOR AL</t>
  </si>
  <si>
    <t>Suma de TOTAL UNIDADES</t>
  </si>
  <si>
    <t>Suma de  Unidades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</si>
</sst>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164" formatCode="########0"/>
    <numFmt numFmtId="165" formatCode="0.0"/>
    <numFmt numFmtId="166" formatCode="########0.0"/>
    <numFmt numFmtId="167" formatCode="_(&quot;$&quot;\ * #,##0_);_(&quot;$&quot;\ * \(#,##0\);_(&quot;$&quot;\ * &quot;-&quot;??_);_(@_)"/>
    <numFmt numFmtId="168" formatCode="_-&quot;$&quot;\ * #,##0_-;\-&quot;$&quot;\ * #,##0_-;_-&quot;$&quot;\ * &quot;-&quot;??_-;_-@_-"/>
    <numFmt numFmtId="174" formatCode="&quot;$&quot;\ #,##0"/>
    <numFmt numFmtId="175" formatCode="########0.00"/>
    <numFmt numFmtId="176" formatCode="###,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 vertical="center"/>
    </xf>
    <xf numFmtId="165" fontId="3" fillId="0" borderId="8" xfId="0" applyNumberFormat="1" applyFont="1" applyFill="1" applyBorder="1" applyAlignment="1" applyProtection="1">
      <alignment horizontal="right"/>
    </xf>
    <xf numFmtId="165" fontId="3" fillId="0" borderId="10" xfId="0" applyNumberFormat="1" applyFont="1" applyFill="1" applyBorder="1" applyAlignment="1" applyProtection="1">
      <alignment horizontal="right"/>
    </xf>
    <xf numFmtId="165" fontId="3" fillId="0" borderId="5" xfId="0" applyNumberFormat="1" applyFont="1" applyFill="1" applyBorder="1" applyAlignment="1" applyProtection="1">
      <alignment horizontal="right"/>
    </xf>
    <xf numFmtId="165" fontId="3" fillId="0" borderId="13" xfId="0" applyNumberFormat="1" applyFont="1" applyFill="1" applyBorder="1" applyAlignment="1" applyProtection="1">
      <alignment horizontal="right"/>
    </xf>
    <xf numFmtId="165" fontId="3" fillId="0" borderId="13" xfId="0" applyNumberFormat="1" applyFont="1" applyFill="1" applyBorder="1" applyAlignment="1" applyProtection="1"/>
    <xf numFmtId="165" fontId="3" fillId="0" borderId="10" xfId="0" applyNumberFormat="1" applyFont="1" applyFill="1" applyBorder="1" applyAlignment="1" applyProtection="1"/>
    <xf numFmtId="165" fontId="3" fillId="0" borderId="5" xfId="0" applyNumberFormat="1" applyFont="1" applyFill="1" applyBorder="1" applyAlignment="1" applyProtection="1"/>
    <xf numFmtId="165" fontId="3" fillId="0" borderId="8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167" fontId="0" fillId="0" borderId="0" xfId="1" applyNumberFormat="1" applyFont="1"/>
    <xf numFmtId="44" fontId="0" fillId="0" borderId="0" xfId="1" applyFont="1"/>
    <xf numFmtId="0" fontId="0" fillId="0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68" fontId="4" fillId="0" borderId="0" xfId="1" applyNumberFormat="1" applyFont="1" applyFill="1" applyBorder="1" applyAlignment="1" applyProtection="1"/>
    <xf numFmtId="174" fontId="4" fillId="0" borderId="0" xfId="0" applyNumberFormat="1" applyFont="1" applyFill="1" applyBorder="1" applyAlignment="1" applyProtection="1"/>
    <xf numFmtId="168" fontId="3" fillId="0" borderId="8" xfId="1" applyNumberFormat="1" applyFont="1" applyFill="1" applyBorder="1" applyAlignment="1" applyProtection="1">
      <alignment horizontal="right"/>
    </xf>
    <xf numFmtId="174" fontId="3" fillId="0" borderId="9" xfId="0" applyNumberFormat="1" applyFont="1" applyFill="1" applyBorder="1" applyAlignment="1" applyProtection="1">
      <alignment horizontal="right"/>
    </xf>
    <xf numFmtId="168" fontId="3" fillId="0" borderId="10" xfId="1" applyNumberFormat="1" applyFont="1" applyFill="1" applyBorder="1" applyAlignment="1" applyProtection="1">
      <alignment horizontal="right"/>
    </xf>
    <xf numFmtId="174" fontId="3" fillId="0" borderId="11" xfId="0" applyNumberFormat="1" applyFont="1" applyFill="1" applyBorder="1" applyAlignment="1" applyProtection="1">
      <alignment horizontal="right"/>
    </xf>
    <xf numFmtId="168" fontId="3" fillId="0" borderId="5" xfId="1" applyNumberFormat="1" applyFont="1" applyFill="1" applyBorder="1" applyAlignment="1" applyProtection="1">
      <alignment horizontal="right"/>
    </xf>
    <xf numFmtId="174" fontId="3" fillId="0" borderId="6" xfId="0" applyNumberFormat="1" applyFont="1" applyFill="1" applyBorder="1" applyAlignment="1" applyProtection="1">
      <alignment horizontal="right"/>
    </xf>
    <xf numFmtId="168" fontId="3" fillId="0" borderId="13" xfId="1" applyNumberFormat="1" applyFont="1" applyFill="1" applyBorder="1" applyAlignment="1" applyProtection="1">
      <alignment horizontal="right"/>
    </xf>
    <xf numFmtId="174" fontId="3" fillId="0" borderId="14" xfId="0" applyNumberFormat="1" applyFont="1" applyFill="1" applyBorder="1" applyAlignment="1" applyProtection="1">
      <alignment horizontal="right"/>
    </xf>
    <xf numFmtId="168" fontId="3" fillId="0" borderId="13" xfId="1" applyNumberFormat="1" applyFont="1" applyFill="1" applyBorder="1" applyAlignment="1" applyProtection="1"/>
    <xf numFmtId="168" fontId="3" fillId="0" borderId="10" xfId="1" applyNumberFormat="1" applyFont="1" applyFill="1" applyBorder="1" applyAlignment="1" applyProtection="1"/>
    <xf numFmtId="168" fontId="3" fillId="0" borderId="5" xfId="1" applyNumberFormat="1" applyFont="1" applyFill="1" applyBorder="1" applyAlignment="1" applyProtection="1"/>
    <xf numFmtId="168" fontId="3" fillId="0" borderId="8" xfId="1" applyNumberFormat="1" applyFont="1" applyFill="1" applyBorder="1" applyAlignment="1" applyProtection="1"/>
    <xf numFmtId="165" fontId="3" fillId="0" borderId="17" xfId="0" applyNumberFormat="1" applyFont="1" applyFill="1" applyBorder="1" applyAlignment="1" applyProtection="1"/>
    <xf numFmtId="168" fontId="3" fillId="0" borderId="17" xfId="1" applyNumberFormat="1" applyFont="1" applyFill="1" applyBorder="1" applyAlignment="1" applyProtection="1"/>
    <xf numFmtId="174" fontId="3" fillId="0" borderId="18" xfId="0" applyNumberFormat="1" applyFont="1" applyFill="1" applyBorder="1" applyAlignment="1" applyProtection="1">
      <alignment horizontal="right"/>
    </xf>
    <xf numFmtId="174" fontId="3" fillId="0" borderId="8" xfId="0" applyNumberFormat="1" applyFont="1" applyFill="1" applyBorder="1" applyAlignment="1" applyProtection="1">
      <alignment horizontal="right"/>
    </xf>
    <xf numFmtId="174" fontId="3" fillId="0" borderId="13" xfId="0" applyNumberFormat="1" applyFont="1" applyFill="1" applyBorder="1" applyAlignment="1" applyProtection="1">
      <alignment horizontal="right"/>
    </xf>
    <xf numFmtId="165" fontId="3" fillId="0" borderId="1" xfId="0" applyNumberFormat="1" applyFont="1" applyFill="1" applyBorder="1" applyAlignment="1" applyProtection="1"/>
    <xf numFmtId="168" fontId="3" fillId="0" borderId="1" xfId="1" applyNumberFormat="1" applyFont="1" applyFill="1" applyBorder="1" applyAlignment="1" applyProtection="1"/>
    <xf numFmtId="174" fontId="3" fillId="0" borderId="1" xfId="0" applyNumberFormat="1" applyFont="1" applyFill="1" applyBorder="1" applyAlignment="1" applyProtection="1">
      <alignment horizontal="right"/>
    </xf>
    <xf numFmtId="174" fontId="3" fillId="0" borderId="5" xfId="0" applyNumberFormat="1" applyFont="1" applyFill="1" applyBorder="1" applyAlignment="1" applyProtection="1">
      <alignment horizontal="right"/>
    </xf>
    <xf numFmtId="174" fontId="3" fillId="0" borderId="10" xfId="0" applyNumberFormat="1" applyFont="1" applyFill="1" applyBorder="1" applyAlignment="1" applyProtection="1">
      <alignment horizontal="right"/>
    </xf>
    <xf numFmtId="0" fontId="8" fillId="0" borderId="1" xfId="0" applyNumberFormat="1" applyFont="1" applyFill="1" applyBorder="1" applyAlignment="1" applyProtection="1">
      <alignment horizontal="center" vertical="center"/>
    </xf>
    <xf numFmtId="167" fontId="8" fillId="0" borderId="1" xfId="1" applyNumberFormat="1" applyFont="1" applyFill="1" applyBorder="1" applyAlignment="1" applyProtection="1">
      <alignment horizontal="center" vertical="center"/>
    </xf>
    <xf numFmtId="167" fontId="8" fillId="0" borderId="1" xfId="1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7" fontId="7" fillId="2" borderId="3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64" fontId="9" fillId="0" borderId="5" xfId="0" applyNumberFormat="1" applyFont="1" applyBorder="1"/>
    <xf numFmtId="167" fontId="10" fillId="0" borderId="5" xfId="1" applyNumberFormat="1" applyFont="1" applyFill="1" applyBorder="1" applyAlignment="1" applyProtection="1">
      <alignment horizontal="right"/>
    </xf>
    <xf numFmtId="167" fontId="10" fillId="0" borderId="6" xfId="1" applyNumberFormat="1" applyFont="1" applyFill="1" applyBorder="1" applyAlignment="1" applyProtection="1">
      <alignment horizontal="right"/>
    </xf>
    <xf numFmtId="164" fontId="9" fillId="2" borderId="7" xfId="0" applyNumberFormat="1" applyFont="1" applyFill="1" applyBorder="1" applyAlignment="1">
      <alignment horizontal="center" vertical="center"/>
    </xf>
    <xf numFmtId="167" fontId="9" fillId="2" borderId="7" xfId="1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166" fontId="9" fillId="0" borderId="8" xfId="0" applyNumberFormat="1" applyFont="1" applyBorder="1"/>
    <xf numFmtId="167" fontId="9" fillId="0" borderId="8" xfId="1" applyNumberFormat="1" applyFont="1" applyBorder="1"/>
    <xf numFmtId="167" fontId="9" fillId="0" borderId="9" xfId="1" applyNumberFormat="1" applyFont="1" applyBorder="1"/>
    <xf numFmtId="164" fontId="9" fillId="2" borderId="3" xfId="0" applyNumberFormat="1" applyFont="1" applyFill="1" applyBorder="1" applyAlignment="1">
      <alignment horizontal="center" vertical="center"/>
    </xf>
    <xf numFmtId="167" fontId="9" fillId="2" borderId="3" xfId="1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166" fontId="9" fillId="0" borderId="10" xfId="0" applyNumberFormat="1" applyFont="1" applyBorder="1"/>
    <xf numFmtId="167" fontId="9" fillId="0" borderId="10" xfId="1" applyNumberFormat="1" applyFont="1" applyBorder="1"/>
    <xf numFmtId="167" fontId="9" fillId="0" borderId="11" xfId="1" applyNumberFormat="1" applyFont="1" applyBorder="1"/>
    <xf numFmtId="164" fontId="9" fillId="2" borderId="12" xfId="0" applyNumberFormat="1" applyFont="1" applyFill="1" applyBorder="1" applyAlignment="1">
      <alignment horizontal="center" vertical="center"/>
    </xf>
    <xf numFmtId="167" fontId="9" fillId="2" borderId="12" xfId="1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166" fontId="9" fillId="0" borderId="13" xfId="0" applyNumberFormat="1" applyFont="1" applyBorder="1"/>
    <xf numFmtId="167" fontId="9" fillId="0" borderId="13" xfId="1" applyNumberFormat="1" applyFont="1" applyBorder="1"/>
    <xf numFmtId="167" fontId="9" fillId="0" borderId="14" xfId="1" applyNumberFormat="1" applyFont="1" applyBorder="1"/>
    <xf numFmtId="164" fontId="9" fillId="2" borderId="15" xfId="0" applyNumberFormat="1" applyFont="1" applyFill="1" applyBorder="1" applyAlignment="1">
      <alignment horizontal="center" vertical="center"/>
    </xf>
    <xf numFmtId="167" fontId="9" fillId="2" borderId="15" xfId="1" applyNumberFormat="1" applyFont="1" applyFill="1" applyBorder="1" applyAlignment="1">
      <alignment horizontal="center" vertical="center"/>
    </xf>
    <xf numFmtId="166" fontId="9" fillId="0" borderId="5" xfId="0" applyNumberFormat="1" applyFont="1" applyBorder="1"/>
    <xf numFmtId="167" fontId="9" fillId="0" borderId="5" xfId="1" applyNumberFormat="1" applyFont="1" applyBorder="1"/>
    <xf numFmtId="167" fontId="9" fillId="0" borderId="6" xfId="1" applyNumberFormat="1" applyFont="1" applyBorder="1"/>
    <xf numFmtId="167" fontId="10" fillId="0" borderId="13" xfId="1" applyNumberFormat="1" applyFont="1" applyFill="1" applyBorder="1" applyAlignment="1" applyProtection="1">
      <alignment horizontal="right"/>
    </xf>
    <xf numFmtId="166" fontId="10" fillId="0" borderId="5" xfId="0" applyNumberFormat="1" applyFont="1" applyFill="1" applyBorder="1" applyAlignment="1" applyProtection="1">
      <alignment horizontal="right"/>
    </xf>
    <xf numFmtId="166" fontId="10" fillId="0" borderId="10" xfId="0" applyNumberFormat="1" applyFont="1" applyFill="1" applyBorder="1" applyAlignment="1" applyProtection="1">
      <alignment horizontal="right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7" fontId="10" fillId="0" borderId="10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7" fontId="9" fillId="0" borderId="0" xfId="1" applyNumberFormat="1" applyFont="1"/>
    <xf numFmtId="167" fontId="6" fillId="0" borderId="3" xfId="1" applyNumberFormat="1" applyFont="1" applyBorder="1" applyAlignment="1">
      <alignment horizontal="center" vertical="center"/>
    </xf>
    <xf numFmtId="167" fontId="6" fillId="0" borderId="15" xfId="1" applyNumberFormat="1" applyFont="1" applyBorder="1" applyAlignment="1">
      <alignment horizontal="center" vertical="center"/>
    </xf>
    <xf numFmtId="167" fontId="6" fillId="0" borderId="12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8" fontId="3" fillId="0" borderId="0" xfId="1" applyNumberFormat="1" applyFont="1" applyFill="1" applyBorder="1" applyAlignment="1" applyProtection="1"/>
    <xf numFmtId="17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33" xfId="0" applyNumberFormat="1" applyFont="1" applyFill="1" applyBorder="1" applyAlignment="1" applyProtection="1"/>
    <xf numFmtId="168" fontId="3" fillId="0" borderId="33" xfId="1" applyNumberFormat="1" applyFont="1" applyFill="1" applyBorder="1" applyAlignment="1" applyProtection="1"/>
    <xf numFmtId="174" fontId="3" fillId="0" borderId="33" xfId="0" applyNumberFormat="1" applyFont="1" applyFill="1" applyBorder="1" applyAlignment="1" applyProtection="1"/>
    <xf numFmtId="164" fontId="3" fillId="0" borderId="7" xfId="0" applyNumberFormat="1" applyFont="1" applyFill="1" applyBorder="1" applyAlignment="1" applyProtection="1">
      <alignment horizontal="center"/>
    </xf>
    <xf numFmtId="174" fontId="3" fillId="0" borderId="7" xfId="0" applyNumberFormat="1" applyFont="1" applyFill="1" applyBorder="1" applyAlignment="1" applyProtection="1">
      <alignment horizontal="center"/>
    </xf>
    <xf numFmtId="175" fontId="3" fillId="0" borderId="5" xfId="0" applyNumberFormat="1" applyFont="1" applyFill="1" applyBorder="1" applyAlignment="1" applyProtection="1">
      <alignment horizontal="right"/>
    </xf>
    <xf numFmtId="175" fontId="3" fillId="0" borderId="8" xfId="0" applyNumberFormat="1" applyFont="1" applyFill="1" applyBorder="1" applyAlignment="1" applyProtection="1">
      <alignment horizontal="right"/>
    </xf>
    <xf numFmtId="175" fontId="3" fillId="0" borderId="13" xfId="0" applyNumberFormat="1" applyFont="1" applyFill="1" applyBorder="1" applyAlignment="1" applyProtection="1">
      <alignment horizontal="right"/>
    </xf>
    <xf numFmtId="175" fontId="3" fillId="0" borderId="10" xfId="0" applyNumberFormat="1" applyFont="1" applyFill="1" applyBorder="1" applyAlignment="1" applyProtection="1">
      <alignment horizontal="right"/>
    </xf>
    <xf numFmtId="176" fontId="3" fillId="0" borderId="5" xfId="0" applyNumberFormat="1" applyFont="1" applyFill="1" applyBorder="1" applyAlignment="1" applyProtection="1">
      <alignment horizontal="right"/>
    </xf>
    <xf numFmtId="0" fontId="8" fillId="0" borderId="17" xfId="0" applyNumberFormat="1" applyFont="1" applyFill="1" applyBorder="1" applyAlignment="1" applyProtection="1">
      <alignment horizontal="left"/>
    </xf>
    <xf numFmtId="168" fontId="8" fillId="0" borderId="17" xfId="1" applyNumberFormat="1" applyFont="1" applyFill="1" applyBorder="1" applyAlignment="1" applyProtection="1">
      <alignment horizontal="left"/>
    </xf>
    <xf numFmtId="174" fontId="8" fillId="0" borderId="18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64" fontId="3" fillId="0" borderId="34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wrapText="1"/>
    </xf>
    <xf numFmtId="166" fontId="3" fillId="3" borderId="3" xfId="0" applyNumberFormat="1" applyFont="1" applyFill="1" applyBorder="1" applyAlignment="1" applyProtection="1">
      <alignment horizontal="center"/>
    </xf>
    <xf numFmtId="174" fontId="3" fillId="3" borderId="3" xfId="0" applyNumberFormat="1" applyFont="1" applyFill="1" applyBorder="1" applyAlignment="1" applyProtection="1">
      <alignment horizontal="center"/>
    </xf>
    <xf numFmtId="166" fontId="3" fillId="3" borderId="12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6" fontId="3" fillId="3" borderId="7" xfId="0" applyNumberFormat="1" applyFont="1" applyFill="1" applyBorder="1" applyAlignment="1" applyProtection="1">
      <alignment horizontal="center"/>
    </xf>
    <xf numFmtId="174" fontId="3" fillId="3" borderId="7" xfId="0" applyNumberFormat="1" applyFont="1" applyFill="1" applyBorder="1" applyAlignment="1" applyProtection="1">
      <alignment horizontal="center"/>
    </xf>
    <xf numFmtId="166" fontId="3" fillId="3" borderId="15" xfId="0" applyNumberFormat="1" applyFont="1" applyFill="1" applyBorder="1" applyAlignment="1" applyProtection="1">
      <alignment horizontal="center"/>
    </xf>
    <xf numFmtId="0" fontId="3" fillId="3" borderId="15" xfId="0" applyNumberFormat="1" applyFont="1" applyFill="1" applyBorder="1" applyAlignment="1" applyProtection="1">
      <alignment horizontal="center"/>
    </xf>
    <xf numFmtId="166" fontId="3" fillId="3" borderId="3" xfId="0" applyNumberFormat="1" applyFont="1" applyFill="1" applyBorder="1" applyAlignment="1" applyProtection="1">
      <alignment horizontal="center"/>
    </xf>
    <xf numFmtId="174" fontId="3" fillId="3" borderId="3" xfId="0" applyNumberFormat="1" applyFont="1" applyFill="1" applyBorder="1" applyAlignment="1" applyProtection="1">
      <alignment horizontal="center"/>
    </xf>
    <xf numFmtId="166" fontId="3" fillId="3" borderId="17" xfId="0" applyNumberFormat="1" applyFont="1" applyFill="1" applyBorder="1" applyAlignment="1" applyProtection="1">
      <alignment horizontal="center"/>
    </xf>
    <xf numFmtId="174" fontId="3" fillId="3" borderId="21" xfId="0" applyNumberFormat="1" applyFont="1" applyFill="1" applyBorder="1" applyAlignment="1" applyProtection="1">
      <alignment horizontal="center"/>
    </xf>
    <xf numFmtId="166" fontId="3" fillId="3" borderId="26" xfId="0" applyNumberFormat="1" applyFont="1" applyFill="1" applyBorder="1" applyAlignment="1" applyProtection="1">
      <alignment horizontal="center"/>
    </xf>
    <xf numFmtId="174" fontId="3" fillId="3" borderId="27" xfId="0" applyNumberFormat="1" applyFont="1" applyFill="1" applyBorder="1" applyAlignment="1" applyProtection="1">
      <alignment horizontal="center"/>
    </xf>
    <xf numFmtId="166" fontId="3" fillId="3" borderId="5" xfId="0" applyNumberFormat="1" applyFont="1" applyFill="1" applyBorder="1" applyAlignment="1" applyProtection="1">
      <alignment horizontal="center"/>
    </xf>
    <xf numFmtId="174" fontId="3" fillId="3" borderId="28" xfId="0" applyNumberFormat="1" applyFont="1" applyFill="1" applyBorder="1" applyAlignment="1" applyProtection="1">
      <alignment horizontal="center"/>
    </xf>
    <xf numFmtId="166" fontId="3" fillId="3" borderId="20" xfId="0" applyNumberFormat="1" applyFont="1" applyFill="1" applyBorder="1" applyAlignment="1" applyProtection="1">
      <alignment horizontal="center"/>
    </xf>
    <xf numFmtId="174" fontId="3" fillId="3" borderId="25" xfId="0" applyNumberFormat="1" applyFont="1" applyFill="1" applyBorder="1" applyAlignment="1" applyProtection="1">
      <alignment horizontal="center"/>
    </xf>
    <xf numFmtId="0" fontId="3" fillId="3" borderId="17" xfId="0" applyNumberFormat="1" applyFont="1" applyFill="1" applyBorder="1" applyAlignment="1" applyProtection="1">
      <alignment horizontal="center"/>
    </xf>
    <xf numFmtId="0" fontId="3" fillId="3" borderId="26" xfId="0" applyNumberFormat="1" applyFont="1" applyFill="1" applyBorder="1" applyAlignment="1" applyProtection="1">
      <alignment horizontal="center"/>
    </xf>
    <xf numFmtId="0" fontId="3" fillId="3" borderId="27" xfId="0" applyNumberFormat="1" applyFont="1" applyFill="1" applyBorder="1" applyAlignment="1" applyProtection="1">
      <alignment horizontal="center"/>
    </xf>
    <xf numFmtId="0" fontId="3" fillId="3" borderId="20" xfId="0" applyNumberFormat="1" applyFont="1" applyFill="1" applyBorder="1" applyAlignment="1" applyProtection="1">
      <alignment horizontal="center"/>
    </xf>
    <xf numFmtId="0" fontId="3" fillId="3" borderId="25" xfId="0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>
      <alignment horizontal="center" vertical="center"/>
    </xf>
    <xf numFmtId="167" fontId="7" fillId="3" borderId="21" xfId="1" applyNumberFormat="1" applyFont="1" applyFill="1" applyBorder="1" applyAlignment="1">
      <alignment horizontal="center" vertical="center"/>
    </xf>
    <xf numFmtId="0" fontId="11" fillId="0" borderId="0" xfId="0" applyFont="1"/>
    <xf numFmtId="44" fontId="11" fillId="0" borderId="0" xfId="1" applyFont="1"/>
    <xf numFmtId="0" fontId="11" fillId="0" borderId="0" xfId="0" applyFont="1" applyFill="1" applyAlignment="1">
      <alignment horizontal="center" vertical="center"/>
    </xf>
    <xf numFmtId="166" fontId="3" fillId="0" borderId="8" xfId="0" applyNumberFormat="1" applyFont="1" applyFill="1" applyBorder="1" applyAlignment="1" applyProtection="1">
      <alignment horizontal="right"/>
    </xf>
    <xf numFmtId="168" fontId="11" fillId="0" borderId="8" xfId="1" applyNumberFormat="1" applyFont="1" applyBorder="1"/>
    <xf numFmtId="166" fontId="11" fillId="0" borderId="13" xfId="0" applyNumberFormat="1" applyFont="1" applyBorder="1"/>
    <xf numFmtId="168" fontId="11" fillId="0" borderId="13" xfId="1" applyNumberFormat="1" applyFont="1" applyBorder="1"/>
    <xf numFmtId="166" fontId="3" fillId="0" borderId="10" xfId="0" applyNumberFormat="1" applyFont="1" applyFill="1" applyBorder="1" applyAlignment="1" applyProtection="1">
      <alignment horizontal="right"/>
    </xf>
    <xf numFmtId="168" fontId="11" fillId="0" borderId="10" xfId="1" applyNumberFormat="1" applyFont="1" applyBorder="1"/>
    <xf numFmtId="166" fontId="11" fillId="0" borderId="8" xfId="0" applyNumberFormat="1" applyFont="1" applyBorder="1"/>
    <xf numFmtId="166" fontId="11" fillId="0" borderId="10" xfId="0" applyNumberFormat="1" applyFont="1" applyBorder="1"/>
    <xf numFmtId="166" fontId="3" fillId="0" borderId="13" xfId="0" applyNumberFormat="1" applyFont="1" applyFill="1" applyBorder="1" applyAlignment="1" applyProtection="1">
      <alignment horizontal="right"/>
    </xf>
    <xf numFmtId="166" fontId="3" fillId="0" borderId="5" xfId="0" applyNumberFormat="1" applyFont="1" applyFill="1" applyBorder="1" applyAlignment="1" applyProtection="1">
      <alignment horizontal="right"/>
    </xf>
    <xf numFmtId="168" fontId="11" fillId="0" borderId="5" xfId="1" applyNumberFormat="1" applyFont="1" applyBorder="1"/>
    <xf numFmtId="166" fontId="3" fillId="0" borderId="29" xfId="0" applyNumberFormat="1" applyFont="1" applyFill="1" applyBorder="1" applyAlignment="1" applyProtection="1">
      <alignment horizontal="right"/>
    </xf>
    <xf numFmtId="168" fontId="3" fillId="0" borderId="29" xfId="1" applyNumberFormat="1" applyFont="1" applyFill="1" applyBorder="1" applyAlignment="1" applyProtection="1">
      <alignment horizontal="right"/>
    </xf>
    <xf numFmtId="168" fontId="11" fillId="0" borderId="30" xfId="1" applyNumberFormat="1" applyFont="1" applyBorder="1"/>
    <xf numFmtId="166" fontId="3" fillId="0" borderId="1" xfId="0" applyNumberFormat="1" applyFont="1" applyFill="1" applyBorder="1" applyAlignment="1" applyProtection="1">
      <alignment horizontal="right"/>
    </xf>
    <xf numFmtId="168" fontId="3" fillId="0" borderId="1" xfId="1" applyNumberFormat="1" applyFont="1" applyFill="1" applyBorder="1" applyAlignment="1" applyProtection="1">
      <alignment horizontal="right"/>
    </xf>
    <xf numFmtId="168" fontId="11" fillId="0" borderId="31" xfId="1" applyNumberFormat="1" applyFont="1" applyBorder="1"/>
    <xf numFmtId="0" fontId="11" fillId="3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44" fontId="8" fillId="0" borderId="17" xfId="1" applyFont="1" applyFill="1" applyBorder="1" applyAlignment="1" applyProtection="1">
      <alignment horizontal="center" vertical="center"/>
    </xf>
    <xf numFmtId="44" fontId="8" fillId="0" borderId="17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168" fontId="11" fillId="3" borderId="22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168" fontId="11" fillId="3" borderId="21" xfId="0" applyNumberFormat="1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68" fontId="11" fillId="3" borderId="28" xfId="0" applyNumberFormat="1" applyFont="1" applyFill="1" applyBorder="1" applyAlignment="1">
      <alignment vertical="center"/>
    </xf>
    <xf numFmtId="168" fontId="11" fillId="3" borderId="3" xfId="0" applyNumberFormat="1" applyFont="1" applyFill="1" applyBorder="1" applyAlignment="1">
      <alignment horizontal="center" vertical="center"/>
    </xf>
    <xf numFmtId="168" fontId="11" fillId="0" borderId="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/>
    <xf numFmtId="44" fontId="11" fillId="0" borderId="33" xfId="1" applyFont="1" applyBorder="1"/>
    <xf numFmtId="166" fontId="11" fillId="0" borderId="7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1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2">
    <dxf>
      <numFmt numFmtId="165" formatCode="0.0"/>
    </dxf>
    <dxf>
      <numFmt numFmtId="1" formatCode="0"/>
    </dxf>
    <dxf>
      <numFmt numFmtId="2" formatCode="0.00"/>
    </dxf>
    <dxf>
      <numFmt numFmtId="169" formatCode="0.000"/>
    </dxf>
    <dxf>
      <numFmt numFmtId="170" formatCode="0.0000"/>
    </dxf>
    <dxf>
      <numFmt numFmtId="171" formatCode="0.00000"/>
    </dxf>
    <dxf>
      <numFmt numFmtId="170" formatCode="0.0000"/>
    </dxf>
    <dxf>
      <numFmt numFmtId="169" formatCode="0.000"/>
    </dxf>
    <dxf>
      <numFmt numFmtId="2" formatCode="0.00"/>
    </dxf>
    <dxf>
      <numFmt numFmtId="165" formatCode="0.0"/>
    </dxf>
    <dxf>
      <numFmt numFmtId="1" formatCode="0"/>
    </dxf>
    <dxf>
      <numFmt numFmtId="165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0.0"/>
    </dxf>
    <dxf>
      <numFmt numFmtId="2" formatCode="0.00"/>
    </dxf>
    <dxf>
      <numFmt numFmtId="169" formatCode="0.00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[Resumen productos por mes -COPROFERCOL.xlsx]Tabla dinamica Diciembre!Tabla 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</a:rPr>
              <a:t>Unidades</a:t>
            </a:r>
            <a:r>
              <a:rPr lang="es-CO" b="1" baseline="0">
                <a:solidFill>
                  <a:schemeClr val="tx1"/>
                </a:solidFill>
              </a:rPr>
              <a:t> totales de cada producto de Coprofercol - Diciembre/2021</a:t>
            </a:r>
            <a:endParaRPr lang="es-CO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7251343381073422"/>
          <c:y val="1.9401609084446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dinamica Diciembre'!$B$1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dinamica Diciembre'!$A$2:$A$48</c:f>
              <c:strCache>
                <c:ptCount val="46"/>
                <c:pt idx="0">
                  <c:v>ACEITE DE COCINA</c:v>
                </c:pt>
                <c:pt idx="1">
                  <c:v>ACERO</c:v>
                </c:pt>
                <c:pt idx="2">
                  <c:v>ALUMINIO</c:v>
                </c:pt>
                <c:pt idx="3">
                  <c:v>ALUMINIO SUCIO</c:v>
                </c:pt>
                <c:pt idx="4">
                  <c:v>ANTIMONIO</c:v>
                </c:pt>
                <c:pt idx="5">
                  <c:v>ARCHIVO</c:v>
                </c:pt>
                <c:pt idx="6">
                  <c:v>BATERIA</c:v>
                </c:pt>
                <c:pt idx="7">
                  <c:v>BOCON</c:v>
                </c:pt>
                <c:pt idx="8">
                  <c:v>BOTA</c:v>
                </c:pt>
                <c:pt idx="9">
                  <c:v>CAJA LLENA</c:v>
                </c:pt>
                <c:pt idx="10">
                  <c:v>CAJA VACIA</c:v>
                </c:pt>
                <c:pt idx="11">
                  <c:v>CARTON</c:v>
                </c:pt>
                <c:pt idx="12">
                  <c:v>CD</c:v>
                </c:pt>
                <c:pt idx="13">
                  <c:v>CELULARES</c:v>
                </c:pt>
                <c:pt idx="14">
                  <c:v>CHATARRA</c:v>
                </c:pt>
                <c:pt idx="15">
                  <c:v>COBRE AMARILLO</c:v>
                </c:pt>
                <c:pt idx="16">
                  <c:v>COBRE MIXTO</c:v>
                </c:pt>
                <c:pt idx="17">
                  <c:v>CRISTAL</c:v>
                </c:pt>
                <c:pt idx="18">
                  <c:v>CUÑETE</c:v>
                </c:pt>
                <c:pt idx="19">
                  <c:v>FORRADO</c:v>
                </c:pt>
                <c:pt idx="20">
                  <c:v>HIERRO GRIS</c:v>
                </c:pt>
                <c:pt idx="21">
                  <c:v>KRAFT</c:v>
                </c:pt>
                <c:pt idx="22">
                  <c:v>LIMALLA CHATARRA</c:v>
                </c:pt>
                <c:pt idx="23">
                  <c:v>PALOS</c:v>
                </c:pt>
                <c:pt idx="24">
                  <c:v>PARAFINA</c:v>
                </c:pt>
                <c:pt idx="25">
                  <c:v>PASTA CON PET</c:v>
                </c:pt>
                <c:pt idx="26">
                  <c:v>PASTA GRUESA</c:v>
                </c:pt>
                <c:pt idx="27">
                  <c:v>PASTA SIN PET</c:v>
                </c:pt>
                <c:pt idx="28">
                  <c:v>PET ACEITE</c:v>
                </c:pt>
                <c:pt idx="29">
                  <c:v>PET CAFE</c:v>
                </c:pt>
                <c:pt idx="30">
                  <c:v>PET TRANSPARENTE</c:v>
                </c:pt>
                <c:pt idx="31">
                  <c:v>PET VERDE</c:v>
                </c:pt>
                <c:pt idx="32">
                  <c:v>PLASTICO PE SUELTO</c:v>
                </c:pt>
                <c:pt idx="33">
                  <c:v>PLEGADIZA</c:v>
                </c:pt>
                <c:pt idx="34">
                  <c:v>PP NEGRO MOLIDO</c:v>
                </c:pt>
                <c:pt idx="35">
                  <c:v>PP PLASTICO  SUELTO</c:v>
                </c:pt>
                <c:pt idx="36">
                  <c:v>PRENSA</c:v>
                </c:pt>
                <c:pt idx="37">
                  <c:v>PS BLANCO MOLIDO</c:v>
                </c:pt>
                <c:pt idx="38">
                  <c:v>PVC RIGIDO</c:v>
                </c:pt>
                <c:pt idx="39">
                  <c:v>RADIADOR COBRE</c:v>
                </c:pt>
                <c:pt idx="40">
                  <c:v>RADIGRAFIA</c:v>
                </c:pt>
                <c:pt idx="41">
                  <c:v>SCRAP</c:v>
                </c:pt>
                <c:pt idx="42">
                  <c:v>TARJETA</c:v>
                </c:pt>
                <c:pt idx="43">
                  <c:v>TETRAPACK</c:v>
                </c:pt>
                <c:pt idx="44">
                  <c:v>TULAS-BIIGBAG</c:v>
                </c:pt>
                <c:pt idx="45">
                  <c:v>VIDRIO</c:v>
                </c:pt>
              </c:strCache>
            </c:strRef>
          </c:cat>
          <c:val>
            <c:numRef>
              <c:f>'Tabla dinamica Diciembre'!$B$2:$B$48</c:f>
              <c:numCache>
                <c:formatCode>0</c:formatCode>
                <c:ptCount val="46"/>
                <c:pt idx="0">
                  <c:v>109.4</c:v>
                </c:pt>
                <c:pt idx="1">
                  <c:v>14.7</c:v>
                </c:pt>
                <c:pt idx="2">
                  <c:v>1081.4499999999998</c:v>
                </c:pt>
                <c:pt idx="3">
                  <c:v>73.199999999999989</c:v>
                </c:pt>
                <c:pt idx="4">
                  <c:v>5.1000000000000005</c:v>
                </c:pt>
                <c:pt idx="5">
                  <c:v>9918.66</c:v>
                </c:pt>
                <c:pt idx="6">
                  <c:v>2</c:v>
                </c:pt>
                <c:pt idx="7">
                  <c:v>20</c:v>
                </c:pt>
                <c:pt idx="8">
                  <c:v>247.5</c:v>
                </c:pt>
                <c:pt idx="9">
                  <c:v>1</c:v>
                </c:pt>
                <c:pt idx="10">
                  <c:v>1</c:v>
                </c:pt>
                <c:pt idx="11">
                  <c:v>45820.259999999995</c:v>
                </c:pt>
                <c:pt idx="12">
                  <c:v>59.4</c:v>
                </c:pt>
                <c:pt idx="13">
                  <c:v>2</c:v>
                </c:pt>
                <c:pt idx="14">
                  <c:v>16791.399999999998</c:v>
                </c:pt>
                <c:pt idx="15">
                  <c:v>42.550000000000004</c:v>
                </c:pt>
                <c:pt idx="16">
                  <c:v>288.2</c:v>
                </c:pt>
                <c:pt idx="17">
                  <c:v>17</c:v>
                </c:pt>
                <c:pt idx="18">
                  <c:v>89</c:v>
                </c:pt>
                <c:pt idx="19">
                  <c:v>6.3</c:v>
                </c:pt>
                <c:pt idx="20">
                  <c:v>5.5</c:v>
                </c:pt>
                <c:pt idx="21">
                  <c:v>34</c:v>
                </c:pt>
                <c:pt idx="22">
                  <c:v>493</c:v>
                </c:pt>
                <c:pt idx="23">
                  <c:v>129</c:v>
                </c:pt>
                <c:pt idx="24">
                  <c:v>5.8</c:v>
                </c:pt>
                <c:pt idx="25">
                  <c:v>8551</c:v>
                </c:pt>
                <c:pt idx="26">
                  <c:v>3426.08</c:v>
                </c:pt>
                <c:pt idx="27">
                  <c:v>33277.893181818181</c:v>
                </c:pt>
                <c:pt idx="28">
                  <c:v>235.5</c:v>
                </c:pt>
                <c:pt idx="29">
                  <c:v>70.75</c:v>
                </c:pt>
                <c:pt idx="30">
                  <c:v>1455.5</c:v>
                </c:pt>
                <c:pt idx="31">
                  <c:v>12</c:v>
                </c:pt>
                <c:pt idx="32">
                  <c:v>9604.34</c:v>
                </c:pt>
                <c:pt idx="33">
                  <c:v>4110.2999999999993</c:v>
                </c:pt>
                <c:pt idx="34">
                  <c:v>80</c:v>
                </c:pt>
                <c:pt idx="35">
                  <c:v>53.3</c:v>
                </c:pt>
                <c:pt idx="36">
                  <c:v>1570.4</c:v>
                </c:pt>
                <c:pt idx="37">
                  <c:v>67.5</c:v>
                </c:pt>
                <c:pt idx="38">
                  <c:v>1462.7</c:v>
                </c:pt>
                <c:pt idx="39">
                  <c:v>1.2</c:v>
                </c:pt>
                <c:pt idx="40">
                  <c:v>5.2</c:v>
                </c:pt>
                <c:pt idx="41">
                  <c:v>27.2</c:v>
                </c:pt>
                <c:pt idx="42">
                  <c:v>5.1000000000000005</c:v>
                </c:pt>
                <c:pt idx="43">
                  <c:v>623.5</c:v>
                </c:pt>
                <c:pt idx="44">
                  <c:v>91</c:v>
                </c:pt>
                <c:pt idx="45">
                  <c:v>20495.900000000001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39621416"/>
        <c:axId val="439621808"/>
      </c:barChart>
      <c:catAx>
        <c:axId val="439621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chemeClr val="tx1"/>
                    </a:solidFill>
                  </a:rPr>
                  <a:t>Productos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9621808"/>
        <c:crosses val="autoZero"/>
        <c:auto val="1"/>
        <c:lblAlgn val="ctr"/>
        <c:lblOffset val="100"/>
        <c:noMultiLvlLbl val="0"/>
      </c:catAx>
      <c:valAx>
        <c:axId val="43962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962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[Resumen productos por mes -COPROFERCOL.xlsx]Tabla dinamica ABRIL!Tabla 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solidFill>
                  <a:schemeClr val="tx1"/>
                </a:solidFill>
                <a:effectLst/>
              </a:rPr>
              <a:t>Unidades totales de cada producto de Coprofercol - Abril/2022</a:t>
            </a:r>
            <a:endParaRPr lang="es-CO" sz="1200">
              <a:solidFill>
                <a:schemeClr val="tx1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809032258064514"/>
          <c:y val="1.4652014652014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dinamica ABRIL'!$B$1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dinamica ABRIL'!$A$2:$A$52</c:f>
              <c:strCache>
                <c:ptCount val="50"/>
                <c:pt idx="0">
                  <c:v>ACEITE DE COCINA</c:v>
                </c:pt>
                <c:pt idx="1">
                  <c:v>ACERO</c:v>
                </c:pt>
                <c:pt idx="2">
                  <c:v>ALUMINIO</c:v>
                </c:pt>
                <c:pt idx="3">
                  <c:v>ALUMINIO SUCIO</c:v>
                </c:pt>
                <c:pt idx="4">
                  <c:v>ANTIMONIO</c:v>
                </c:pt>
                <c:pt idx="5">
                  <c:v>ARCHIVO</c:v>
                </c:pt>
                <c:pt idx="6">
                  <c:v>BATERIA</c:v>
                </c:pt>
                <c:pt idx="7">
                  <c:v>BOCON</c:v>
                </c:pt>
                <c:pt idx="8">
                  <c:v>BOTA</c:v>
                </c:pt>
                <c:pt idx="9">
                  <c:v>BRONCE</c:v>
                </c:pt>
                <c:pt idx="10">
                  <c:v>CAJA LLENA</c:v>
                </c:pt>
                <c:pt idx="11">
                  <c:v>CAJA VACIA</c:v>
                </c:pt>
                <c:pt idx="12">
                  <c:v>CARTON</c:v>
                </c:pt>
                <c:pt idx="13">
                  <c:v>CD</c:v>
                </c:pt>
                <c:pt idx="14">
                  <c:v>CELULARES</c:v>
                </c:pt>
                <c:pt idx="15">
                  <c:v>CHATARRA</c:v>
                </c:pt>
                <c:pt idx="16">
                  <c:v>COBRE 1B</c:v>
                </c:pt>
                <c:pt idx="17">
                  <c:v>COBRE AMARILLO</c:v>
                </c:pt>
                <c:pt idx="18">
                  <c:v>COBRE AMARILLO SUCIO</c:v>
                </c:pt>
                <c:pt idx="19">
                  <c:v>COBRE MIXTO</c:v>
                </c:pt>
                <c:pt idx="20">
                  <c:v>COSTAL</c:v>
                </c:pt>
                <c:pt idx="21">
                  <c:v>CRISTAL</c:v>
                </c:pt>
                <c:pt idx="22">
                  <c:v>FORRADO</c:v>
                </c:pt>
                <c:pt idx="23">
                  <c:v>HIERRO GRIS</c:v>
                </c:pt>
                <c:pt idx="24">
                  <c:v>KRAFT</c:v>
                </c:pt>
                <c:pt idx="25">
                  <c:v>LIMALLA CHATARRA</c:v>
                </c:pt>
                <c:pt idx="26">
                  <c:v>PALOS</c:v>
                </c:pt>
                <c:pt idx="27">
                  <c:v>PARAFINA</c:v>
                </c:pt>
                <c:pt idx="28">
                  <c:v>PASTA GRUESA</c:v>
                </c:pt>
                <c:pt idx="29">
                  <c:v>PASTA SIN PET</c:v>
                </c:pt>
                <c:pt idx="30">
                  <c:v>PET ACEITE</c:v>
                </c:pt>
                <c:pt idx="31">
                  <c:v>PET CAFE</c:v>
                </c:pt>
                <c:pt idx="32">
                  <c:v>PET VERDE</c:v>
                </c:pt>
                <c:pt idx="33">
                  <c:v>PLAST POLI LIMPIO--SUELTO</c:v>
                </c:pt>
                <c:pt idx="34">
                  <c:v>PLASTICO PE SUELTO</c:v>
                </c:pt>
                <c:pt idx="35">
                  <c:v>PLEGADIZA</c:v>
                </c:pt>
                <c:pt idx="36">
                  <c:v>PLOMO</c:v>
                </c:pt>
                <c:pt idx="37">
                  <c:v>PP PLASTICO  SUELTO</c:v>
                </c:pt>
                <c:pt idx="38">
                  <c:v>PRENSA</c:v>
                </c:pt>
                <c:pt idx="39">
                  <c:v>PS NEGRO MOLIDO</c:v>
                </c:pt>
                <c:pt idx="40">
                  <c:v>PS POLICOLOR MOLIDO</c:v>
                </c:pt>
                <c:pt idx="41">
                  <c:v>PVC RIGIDO</c:v>
                </c:pt>
                <c:pt idx="42">
                  <c:v>RADIADOR AL</c:v>
                </c:pt>
                <c:pt idx="43">
                  <c:v>RADIADOR MIXTO</c:v>
                </c:pt>
                <c:pt idx="44">
                  <c:v>RADIGRAFIA</c:v>
                </c:pt>
                <c:pt idx="45">
                  <c:v>SCRAP</c:v>
                </c:pt>
                <c:pt idx="46">
                  <c:v>TARJETA ELECTRÓNICA</c:v>
                </c:pt>
                <c:pt idx="47">
                  <c:v>TETRAPACK</c:v>
                </c:pt>
                <c:pt idx="48">
                  <c:v>VIDRIO  MEZCLADO</c:v>
                </c:pt>
                <c:pt idx="49">
                  <c:v>(en blanco)</c:v>
                </c:pt>
              </c:strCache>
            </c:strRef>
          </c:cat>
          <c:val>
            <c:numRef>
              <c:f>'Tabla dinamica ABRIL'!$B$2:$B$52</c:f>
              <c:numCache>
                <c:formatCode>0</c:formatCode>
                <c:ptCount val="50"/>
                <c:pt idx="0">
                  <c:v>167</c:v>
                </c:pt>
                <c:pt idx="1">
                  <c:v>6.75</c:v>
                </c:pt>
                <c:pt idx="2">
                  <c:v>794.55000000000007</c:v>
                </c:pt>
                <c:pt idx="3">
                  <c:v>98.3</c:v>
                </c:pt>
                <c:pt idx="4">
                  <c:v>6.1</c:v>
                </c:pt>
                <c:pt idx="5">
                  <c:v>8432.4</c:v>
                </c:pt>
                <c:pt idx="6">
                  <c:v>1</c:v>
                </c:pt>
                <c:pt idx="7">
                  <c:v>12</c:v>
                </c:pt>
                <c:pt idx="8">
                  <c:v>457.8</c:v>
                </c:pt>
                <c:pt idx="9">
                  <c:v>0.5</c:v>
                </c:pt>
                <c:pt idx="10">
                  <c:v>98</c:v>
                </c:pt>
                <c:pt idx="11">
                  <c:v>56</c:v>
                </c:pt>
                <c:pt idx="12">
                  <c:v>27533.9</c:v>
                </c:pt>
                <c:pt idx="13">
                  <c:v>69.930000000000007</c:v>
                </c:pt>
                <c:pt idx="14">
                  <c:v>32</c:v>
                </c:pt>
                <c:pt idx="15">
                  <c:v>13872.3</c:v>
                </c:pt>
                <c:pt idx="16">
                  <c:v>0.3</c:v>
                </c:pt>
                <c:pt idx="17">
                  <c:v>35.65</c:v>
                </c:pt>
                <c:pt idx="18">
                  <c:v>7.65</c:v>
                </c:pt>
                <c:pt idx="19">
                  <c:v>862.35</c:v>
                </c:pt>
                <c:pt idx="20">
                  <c:v>2593</c:v>
                </c:pt>
                <c:pt idx="21">
                  <c:v>72.7</c:v>
                </c:pt>
                <c:pt idx="22">
                  <c:v>3.95</c:v>
                </c:pt>
                <c:pt idx="23">
                  <c:v>23.2</c:v>
                </c:pt>
                <c:pt idx="24">
                  <c:v>52</c:v>
                </c:pt>
                <c:pt idx="25">
                  <c:v>160</c:v>
                </c:pt>
                <c:pt idx="26">
                  <c:v>48</c:v>
                </c:pt>
                <c:pt idx="27">
                  <c:v>8.3000000000000007</c:v>
                </c:pt>
                <c:pt idx="28">
                  <c:v>665.2</c:v>
                </c:pt>
                <c:pt idx="29">
                  <c:v>34546.200000000004</c:v>
                </c:pt>
                <c:pt idx="30">
                  <c:v>548</c:v>
                </c:pt>
                <c:pt idx="31">
                  <c:v>231.3</c:v>
                </c:pt>
                <c:pt idx="32">
                  <c:v>48</c:v>
                </c:pt>
                <c:pt idx="33">
                  <c:v>48.4</c:v>
                </c:pt>
                <c:pt idx="34">
                  <c:v>7482.0000000000009</c:v>
                </c:pt>
                <c:pt idx="35">
                  <c:v>4614</c:v>
                </c:pt>
                <c:pt idx="36">
                  <c:v>10.3</c:v>
                </c:pt>
                <c:pt idx="37">
                  <c:v>104.9</c:v>
                </c:pt>
                <c:pt idx="38">
                  <c:v>3168.3</c:v>
                </c:pt>
                <c:pt idx="39">
                  <c:v>2</c:v>
                </c:pt>
                <c:pt idx="40">
                  <c:v>2.4</c:v>
                </c:pt>
                <c:pt idx="41">
                  <c:v>2237.3000000000002</c:v>
                </c:pt>
                <c:pt idx="42">
                  <c:v>1.2</c:v>
                </c:pt>
                <c:pt idx="43">
                  <c:v>16</c:v>
                </c:pt>
                <c:pt idx="44">
                  <c:v>3</c:v>
                </c:pt>
                <c:pt idx="45">
                  <c:v>68</c:v>
                </c:pt>
                <c:pt idx="46">
                  <c:v>4</c:v>
                </c:pt>
                <c:pt idx="47">
                  <c:v>831.6</c:v>
                </c:pt>
                <c:pt idx="48">
                  <c:v>21819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10719328"/>
        <c:axId val="610718936"/>
      </c:barChart>
      <c:catAx>
        <c:axId val="610719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Productos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718936"/>
        <c:crosses val="autoZero"/>
        <c:auto val="1"/>
        <c:lblAlgn val="ctr"/>
        <c:lblOffset val="100"/>
        <c:noMultiLvlLbl val="0"/>
      </c:catAx>
      <c:valAx>
        <c:axId val="61071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07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[Resumen productos por mes -COPROFERCOL.xlsx]Tabla dinamica Mayo!Tabla dinámica9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 baseline="0">
                <a:solidFill>
                  <a:schemeClr val="tx1"/>
                </a:solidFill>
                <a:effectLst/>
              </a:rPr>
              <a:t>Unidades totales de cada producto de Coprofercol - Mayo/2022</a:t>
            </a:r>
            <a:endParaRPr lang="es-CO" sz="1100" b="1">
              <a:solidFill>
                <a:schemeClr val="tx1"/>
              </a:solidFill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1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4678195033313143"/>
          <c:y val="7.65843246480678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dinamica Mayo'!$C$1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dinamica Mayo'!$B$2:$B$50</c:f>
              <c:strCache>
                <c:ptCount val="48"/>
                <c:pt idx="0">
                  <c:v>ACEITE DE COCINA</c:v>
                </c:pt>
                <c:pt idx="1">
                  <c:v>ACERO</c:v>
                </c:pt>
                <c:pt idx="2">
                  <c:v>ALUMINIO</c:v>
                </c:pt>
                <c:pt idx="3">
                  <c:v>ALUMINIO SUCIO</c:v>
                </c:pt>
                <c:pt idx="4">
                  <c:v>ANTIMONIO</c:v>
                </c:pt>
                <c:pt idx="5">
                  <c:v>ARCHIVO</c:v>
                </c:pt>
                <c:pt idx="6">
                  <c:v>ARCHIVO COMPACTADO</c:v>
                </c:pt>
                <c:pt idx="7">
                  <c:v>BOCON</c:v>
                </c:pt>
                <c:pt idx="8">
                  <c:v>BOTA</c:v>
                </c:pt>
                <c:pt idx="9">
                  <c:v>CAJA LLENA</c:v>
                </c:pt>
                <c:pt idx="10">
                  <c:v>CAJA VACIA</c:v>
                </c:pt>
                <c:pt idx="11">
                  <c:v>CARTON</c:v>
                </c:pt>
                <c:pt idx="12">
                  <c:v>CARTON COMPACTADO</c:v>
                </c:pt>
                <c:pt idx="13">
                  <c:v>CD</c:v>
                </c:pt>
                <c:pt idx="14">
                  <c:v>CELULARES</c:v>
                </c:pt>
                <c:pt idx="15">
                  <c:v>CHATARRA</c:v>
                </c:pt>
                <c:pt idx="16">
                  <c:v>COBRE AMARILLO</c:v>
                </c:pt>
                <c:pt idx="17">
                  <c:v>COBRE AMARILLO SUCIO</c:v>
                </c:pt>
                <c:pt idx="18">
                  <c:v>COBRE MIXTO</c:v>
                </c:pt>
                <c:pt idx="19">
                  <c:v>COSTAL</c:v>
                </c:pt>
                <c:pt idx="20">
                  <c:v>CRISTAL</c:v>
                </c:pt>
                <c:pt idx="21">
                  <c:v>FORRADO</c:v>
                </c:pt>
                <c:pt idx="22">
                  <c:v>HIERRO GRIS</c:v>
                </c:pt>
                <c:pt idx="23">
                  <c:v>KRAFT COMPACTADO</c:v>
                </c:pt>
                <c:pt idx="24">
                  <c:v>PALOS</c:v>
                </c:pt>
                <c:pt idx="25">
                  <c:v>PARAFINA</c:v>
                </c:pt>
                <c:pt idx="26">
                  <c:v>PASTA GRUESA</c:v>
                </c:pt>
                <c:pt idx="27">
                  <c:v>PASTA SIN PET</c:v>
                </c:pt>
                <c:pt idx="28">
                  <c:v>PET ACEITE</c:v>
                </c:pt>
                <c:pt idx="29">
                  <c:v>PET AZUL</c:v>
                </c:pt>
                <c:pt idx="30">
                  <c:v>PET CAFE</c:v>
                </c:pt>
                <c:pt idx="31">
                  <c:v>PET TRANSPARENTE</c:v>
                </c:pt>
                <c:pt idx="32">
                  <c:v>PET VERDE</c:v>
                </c:pt>
                <c:pt idx="33">
                  <c:v>PLASTICO PE SUELTO</c:v>
                </c:pt>
                <c:pt idx="34">
                  <c:v>PLEGADIZA</c:v>
                </c:pt>
                <c:pt idx="35">
                  <c:v>PLEGADIZA COMPACTADO</c:v>
                </c:pt>
                <c:pt idx="36">
                  <c:v>PRENSA</c:v>
                </c:pt>
                <c:pt idx="37">
                  <c:v>PRENSA COMPACTADO</c:v>
                </c:pt>
                <c:pt idx="38">
                  <c:v>PS NEGRO MOLIDO</c:v>
                </c:pt>
                <c:pt idx="39">
                  <c:v>PVC RIGIDO</c:v>
                </c:pt>
                <c:pt idx="40">
                  <c:v>RADIADOR MIXTO</c:v>
                </c:pt>
                <c:pt idx="41">
                  <c:v>RADIOGRAFIA</c:v>
                </c:pt>
                <c:pt idx="42">
                  <c:v>SCRAP</c:v>
                </c:pt>
                <c:pt idx="43">
                  <c:v>TARJETA ELECTRÓNICA</c:v>
                </c:pt>
                <c:pt idx="44">
                  <c:v>TETRAPACK</c:v>
                </c:pt>
                <c:pt idx="45">
                  <c:v>TETRAPACK COMPACTADO</c:v>
                </c:pt>
                <c:pt idx="46">
                  <c:v>VIDRIO  MEZCLADO</c:v>
                </c:pt>
                <c:pt idx="47">
                  <c:v>(en blanco)</c:v>
                </c:pt>
              </c:strCache>
            </c:strRef>
          </c:cat>
          <c:val>
            <c:numRef>
              <c:f>'Tabla dinamica Mayo'!$C$2:$C$50</c:f>
              <c:numCache>
                <c:formatCode>General</c:formatCode>
                <c:ptCount val="48"/>
                <c:pt idx="0">
                  <c:v>242.9</c:v>
                </c:pt>
                <c:pt idx="1">
                  <c:v>5.2</c:v>
                </c:pt>
                <c:pt idx="2">
                  <c:v>655.00000000000011</c:v>
                </c:pt>
                <c:pt idx="3">
                  <c:v>416.1</c:v>
                </c:pt>
                <c:pt idx="4">
                  <c:v>11.6</c:v>
                </c:pt>
                <c:pt idx="5">
                  <c:v>395.5</c:v>
                </c:pt>
                <c:pt idx="6">
                  <c:v>8737.2000000000007</c:v>
                </c:pt>
                <c:pt idx="7">
                  <c:v>11</c:v>
                </c:pt>
                <c:pt idx="8">
                  <c:v>825</c:v>
                </c:pt>
                <c:pt idx="9">
                  <c:v>46</c:v>
                </c:pt>
                <c:pt idx="10">
                  <c:v>40</c:v>
                </c:pt>
                <c:pt idx="11">
                  <c:v>875.5</c:v>
                </c:pt>
                <c:pt idx="12">
                  <c:v>37183.700000000004</c:v>
                </c:pt>
                <c:pt idx="13">
                  <c:v>64.400000000000006</c:v>
                </c:pt>
                <c:pt idx="14">
                  <c:v>26</c:v>
                </c:pt>
                <c:pt idx="15">
                  <c:v>11644.650000000001</c:v>
                </c:pt>
                <c:pt idx="16">
                  <c:v>33.1</c:v>
                </c:pt>
                <c:pt idx="17">
                  <c:v>3.2</c:v>
                </c:pt>
                <c:pt idx="18">
                  <c:v>372.7</c:v>
                </c:pt>
                <c:pt idx="19">
                  <c:v>3424.8</c:v>
                </c:pt>
                <c:pt idx="20">
                  <c:v>91.7</c:v>
                </c:pt>
                <c:pt idx="21">
                  <c:v>29.1</c:v>
                </c:pt>
                <c:pt idx="22">
                  <c:v>23.5</c:v>
                </c:pt>
                <c:pt idx="23">
                  <c:v>78.599999999999994</c:v>
                </c:pt>
                <c:pt idx="24">
                  <c:v>30</c:v>
                </c:pt>
                <c:pt idx="25">
                  <c:v>3.2</c:v>
                </c:pt>
                <c:pt idx="26">
                  <c:v>4292.6000000000004</c:v>
                </c:pt>
                <c:pt idx="27">
                  <c:v>30768.799999999999</c:v>
                </c:pt>
                <c:pt idx="28">
                  <c:v>197</c:v>
                </c:pt>
                <c:pt idx="29">
                  <c:v>45.6</c:v>
                </c:pt>
                <c:pt idx="30">
                  <c:v>152.4</c:v>
                </c:pt>
                <c:pt idx="31">
                  <c:v>2721.3</c:v>
                </c:pt>
                <c:pt idx="32">
                  <c:v>97.399999999999991</c:v>
                </c:pt>
                <c:pt idx="33">
                  <c:v>7365.6999999999989</c:v>
                </c:pt>
                <c:pt idx="34">
                  <c:v>139.69999999999999</c:v>
                </c:pt>
                <c:pt idx="35">
                  <c:v>4192.2</c:v>
                </c:pt>
                <c:pt idx="36">
                  <c:v>23.4</c:v>
                </c:pt>
                <c:pt idx="37">
                  <c:v>3409.9000000000005</c:v>
                </c:pt>
                <c:pt idx="38">
                  <c:v>82.5</c:v>
                </c:pt>
                <c:pt idx="39">
                  <c:v>2851.6</c:v>
                </c:pt>
                <c:pt idx="40">
                  <c:v>7.9</c:v>
                </c:pt>
                <c:pt idx="41">
                  <c:v>2.2999999999999998</c:v>
                </c:pt>
                <c:pt idx="42">
                  <c:v>33.299999999999997</c:v>
                </c:pt>
                <c:pt idx="43">
                  <c:v>3.1999999999999997</c:v>
                </c:pt>
                <c:pt idx="44">
                  <c:v>31.599999999999998</c:v>
                </c:pt>
                <c:pt idx="45">
                  <c:v>3972</c:v>
                </c:pt>
                <c:pt idx="46">
                  <c:v>17067.2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38621528"/>
        <c:axId val="438620744"/>
      </c:barChart>
      <c:catAx>
        <c:axId val="438621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Productos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620744"/>
        <c:crosses val="autoZero"/>
        <c:auto val="1"/>
        <c:lblAlgn val="ctr"/>
        <c:lblOffset val="100"/>
        <c:noMultiLvlLbl val="0"/>
      </c:catAx>
      <c:valAx>
        <c:axId val="43862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62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826466</xdr:colOff>
      <xdr:row>0</xdr:row>
      <xdr:rowOff>0</xdr:rowOff>
    </xdr:from>
    <xdr:to>
      <xdr:col>12</xdr:col>
      <xdr:colOff>68035</xdr:colOff>
      <xdr:row>59</xdr:row>
      <xdr:rowOff>58738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47625</xdr:rowOff>
    </xdr:from>
    <xdr:to>
      <xdr:col>30</xdr:col>
      <xdr:colOff>257175</xdr:colOff>
      <xdr:row>45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0</xdr:rowOff>
    </xdr:from>
    <xdr:to>
      <xdr:col>10</xdr:col>
      <xdr:colOff>676275</xdr:colOff>
      <xdr:row>43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63.071636458335" createdVersion="5" refreshedVersion="5" minRefreshableVersion="3" recordCount="135">
  <cacheSource type="worksheet">
    <worksheetSource ref="B2:G137" sheet="Productos Abril 2022"/>
  </cacheSource>
  <cacheFields count="6">
    <cacheField name="PRODUCTO" numFmtId="0">
      <sharedItems containsBlank="1" count="50">
        <s v="ACEITE DE COCINA"/>
        <m/>
        <s v="ACERO"/>
        <s v="ALUMINIO"/>
        <s v="ALUMINIO SUCIO"/>
        <s v="ANTIMONIO"/>
        <s v="ARCHIVO"/>
        <s v="BATERIA"/>
        <s v="BOCON"/>
        <s v="BOTA"/>
        <s v="BRONCE"/>
        <s v="CAJA LLENA"/>
        <s v="CAJA VACIA"/>
        <s v="CARTON"/>
        <s v="CD"/>
        <s v="CELULARES"/>
        <s v="CHATARRA"/>
        <s v="COBRE 1B"/>
        <s v="COBRE AMARILLO"/>
        <s v="COBRE AMARILLO SUCIO"/>
        <s v="COBRE MIXTO"/>
        <s v="COSTAL"/>
        <s v="CRISTAL"/>
        <s v="FORRADO"/>
        <s v="HIERRO GRIS"/>
        <s v="KRAFT"/>
        <s v="LIMALLA CHATARRA"/>
        <s v="PALOS"/>
        <s v="PARAFINA"/>
        <s v="PASTA GRUESA"/>
        <s v="PASTA SIN PET"/>
        <s v="PET ACEITE"/>
        <s v="PET CAFE"/>
        <s v="PET VERDE"/>
        <s v="PLAST POLI LIMPIO--SUELTO"/>
        <s v="PLASTICO PE SUELTO"/>
        <s v="PLEGADIZA"/>
        <s v="PLOMO"/>
        <s v="PP PLASTICO  SUELTO"/>
        <s v="PRENSA"/>
        <s v="PS NEGRO MOLIDO"/>
        <s v="PS POLICOLOR MOLIDO"/>
        <s v="PVC RIGIDO"/>
        <s v="RADIADOR AL"/>
        <s v="RADIADOR MIXTO"/>
        <s v="RADIGRAFIA"/>
        <s v="SCRAP"/>
        <s v="TARJETA ELECTRÓNICA"/>
        <s v="TETRAPACK"/>
        <s v="VIDRIO  MEZCLADO"/>
      </sharedItems>
    </cacheField>
    <cacheField name="UNIDADES" numFmtId="0">
      <sharedItems containsSemiMixedTypes="0" containsString="0" containsNumber="1" minValue="0.1" maxValue="14134.6"/>
    </cacheField>
    <cacheField name="PRECIO" numFmtId="0">
      <sharedItems containsSemiMixedTypes="0" containsString="0" containsNumber="1" containsInteger="1" minValue="50" maxValue="40000"/>
    </cacheField>
    <cacheField name="TOTAL" numFmtId="174">
      <sharedItems containsSemiMixedTypes="0" containsString="0" containsNumber="1" minValue="52" maxValue="18374980"/>
    </cacheField>
    <cacheField name="TOTAL UNIDADES" numFmtId="0">
      <sharedItems containsString="0" containsBlank="1" containsNumber="1" minValue="0.3" maxValue="34546.200000000004" count="49">
        <n v="167"/>
        <m/>
        <n v="6.75"/>
        <n v="794.55000000000007"/>
        <n v="98.3"/>
        <n v="6.1"/>
        <n v="8432.4"/>
        <n v="1"/>
        <n v="12"/>
        <n v="457.8"/>
        <n v="0.5"/>
        <n v="98"/>
        <n v="56"/>
        <n v="27533.9"/>
        <n v="69.930000000000007"/>
        <n v="32"/>
        <n v="13872.3"/>
        <n v="0.3"/>
        <n v="35.65"/>
        <n v="7.65"/>
        <n v="862.35"/>
        <n v="2593"/>
        <n v="72.7"/>
        <n v="3.95"/>
        <n v="23.2"/>
        <n v="52"/>
        <n v="160"/>
        <n v="48"/>
        <n v="8.3000000000000007"/>
        <n v="665.2"/>
        <n v="34546.200000000004"/>
        <n v="548"/>
        <n v="231.3"/>
        <n v="48.4"/>
        <n v="7482.0000000000009"/>
        <n v="4614"/>
        <n v="10.3"/>
        <n v="104.9"/>
        <n v="3168.3"/>
        <n v="2"/>
        <n v="2.4"/>
        <n v="2237.3000000000002"/>
        <n v="1.2"/>
        <n v="16"/>
        <n v="3"/>
        <n v="68"/>
        <n v="4"/>
        <n v="831.6"/>
        <n v="21819"/>
      </sharedItems>
    </cacheField>
    <cacheField name="TOTAL PRECIO" numFmtId="0">
      <sharedItems containsString="0" containsBlank="1" containsNumber="1" minValue="100" maxValue="53720387" count="47">
        <n v="140500"/>
        <m/>
        <n v="33750"/>
        <n v="3581055"/>
        <n v="79070"/>
        <n v="18300"/>
        <n v="8477170"/>
        <n v="40000"/>
        <n v="2400"/>
        <n v="922900"/>
        <n v="6000"/>
        <n v="508200"/>
        <n v="207300"/>
        <n v="15378408"/>
        <n v="20979.000000000004"/>
        <n v="32000"/>
        <n v="14133750"/>
        <n v="600"/>
        <n v="430600"/>
        <n v="47250"/>
        <n v="23255725"/>
        <n v="518600"/>
        <n v="61410"/>
        <n v="5925"/>
        <n v="20880"/>
        <n v="7840"/>
        <n v="160000"/>
        <n v="4800"/>
        <n v="10850"/>
        <n v="1287940"/>
        <n v="53720387"/>
        <n v="544970"/>
        <n v="231300"/>
        <n v="48000"/>
        <n v="48400"/>
        <n v="6283305"/>
        <n v="1030868"/>
        <n v="30900.000000000004"/>
        <n v="20980"/>
        <n v="1372738"/>
        <n v="100"/>
        <n v="240"/>
        <n v="2421585"/>
        <n v="102000"/>
        <n v="8000"/>
        <n v="133899"/>
        <n v="14986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USUARIO" refreshedDate="44763.090361689814" backgroundQuery="1" createdVersion="5" refreshedVersion="5" minRefreshableVersion="3" recordCount="0" supportSubquery="1" supportAdvancedDrill="1">
  <cacheSource type="external" connectionId="1"/>
  <cacheFields count="2">
    <cacheField name="[Measures].[Suma de Unidades totales]" caption="Suma de Unidades totales" numFmtId="0" hierarchy="8" level="32767"/>
    <cacheField name="[Rango].[producto].[producto]" caption="producto" numFmtId="0" level="1">
      <sharedItems count="46">
        <s v="ACEITE DE COCINA"/>
        <s v="ACERO"/>
        <s v="ALUMINIO"/>
        <s v="ALUMINIO SUCIO"/>
        <s v="ANTIMONIO"/>
        <s v="ARCHIVO"/>
        <s v="BATERIA"/>
        <s v="BOCON"/>
        <s v="BOTA"/>
        <s v="CAJA LLENA"/>
        <s v="CAJA VACIA"/>
        <s v="CARTON"/>
        <s v="CD"/>
        <s v="CELULARES"/>
        <s v="CHATARRA"/>
        <s v="COBRE AMARILLO"/>
        <s v="COBRE MIXTO"/>
        <s v="CRISTAL"/>
        <s v="CUÑETE"/>
        <s v="FORRADO"/>
        <s v="HIERRO GRIS"/>
        <s v="KRAFT"/>
        <s v="LIMALLA CHATARRA"/>
        <s v="PALOS"/>
        <s v="PARAFINA"/>
        <s v="PASTA CON PET"/>
        <s v="PASTA GRUESA"/>
        <s v="PASTA SIN PET"/>
        <s v="PET ACEITE"/>
        <s v="PET CAFE"/>
        <s v="PET TRANSPARENTE"/>
        <s v="PET VERDE"/>
        <s v="PLASTICO PE SUELTO"/>
        <s v="PLEGADIZA"/>
        <s v="PP NEGRO MOLIDO"/>
        <s v="PP PLASTICO  SUELTO"/>
        <s v="PRENSA"/>
        <s v="PS BLANCO MOLIDO"/>
        <s v="PVC RIGIDO"/>
        <s v="RADIADOR COBRE"/>
        <s v="RADIGRAFIA"/>
        <s v="SCRAP"/>
        <s v="TARJETA"/>
        <s v="TETRAPACK"/>
        <s v="TULAS-BIIGBAG"/>
        <s v="VIDRIO"/>
      </sharedItems>
    </cacheField>
  </cacheFields>
  <cacheHierarchies count="11">
    <cacheHierarchy uniqueName="[Rango].[producto]" caption="producto" attribute="1" defaultMemberUniqueName="[Rango].[producto].[All]" allUniqueName="[Rango].[producto].[All]" dimensionUniqueName="[Rango]" displayFolder="" count="2" memberValueDatatype="130" unbalanced="0">
      <fieldsUsage count="2">
        <fieldUsage x="-1"/>
        <fieldUsage x="1"/>
      </fieldsUsage>
    </cacheHierarchy>
    <cacheHierarchy uniqueName="[Rango].[Total unidades]" caption="Total unidades" attribute="1" defaultMemberUniqueName="[Rango].[Total unidades].[All]" allUniqueName="[Rango].[Total unidades].[All]" dimensionUniqueName="[Rango]" displayFolder="" count="0" memberValueDatatype="5" unbalanced="0"/>
    <cacheHierarchy uniqueName="[Rango].[precio unidad]" caption="precio unidad" attribute="1" defaultMemberUniqueName="[Rango].[precio unidad].[All]" allUniqueName="[Rango].[precio unidad].[All]" dimensionUniqueName="[Rango]" displayFolder="" count="0" memberValueDatatype="5" unbalanced="0"/>
    <cacheHierarchy uniqueName="[Rango].[total precio compra en prod]" caption="total precio compra en prod" attribute="1" defaultMemberUniqueName="[Rango].[total precio compra en prod].[All]" allUniqueName="[Rango].[total precio compra en prod].[All]" dimensionUniqueName="[Rango]" displayFolder="" count="0" memberValueDatatype="5" unbalanced="0"/>
    <cacheHierarchy uniqueName="[Rango].[Unidades totales]" caption="Unidades totales" attribute="1" defaultMemberUniqueName="[Rango].[Unidades totales].[All]" allUniqueName="[Rango].[Unidades totales].[All]" dimensionUniqueName="[Rango]" displayFolder="" count="0" memberValueDatatype="5" unbalanced="0"/>
    <cacheHierarchy uniqueName="[Rango].[Precio total]" caption="Precio total" attribute="1" defaultMemberUniqueName="[Rango].[Precio total].[All]" allUniqueName="[Rango].[Precio total].[All]" dimensionUniqueName="[Rango]" displayFolder="" count="0" memberValueDatatype="5" unbalanced="0"/>
    <cacheHierarchy uniqueName="[Measures].[Suma de Total unidades]" caption="Suma de Total unidades" measure="1" displayFolder="" measureGroup="Rango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a de precio unidad]" caption="Suma de precio unidad" measure="1" displayFolder="" measureGroup="Rango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a de Unidades totales]" caption="Suma de Unidades totales" measure="1" displayFolder="" measureGroup="Rango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UARIO" refreshedDate="44763.09131851852" createdVersion="5" refreshedVersion="5" minRefreshableVersion="3" recordCount="172">
  <cacheSource type="worksheet">
    <worksheetSource ref="B3:G175" sheet="Productos Mayo 2022"/>
  </cacheSource>
  <cacheFields count="6">
    <cacheField name="producto" numFmtId="0">
      <sharedItems containsBlank="1" count="48">
        <s v="ACEITE DE COCINA"/>
        <m/>
        <s v="ACERO"/>
        <s v="ALUMINIO"/>
        <s v="ALUMINIO SUCIO"/>
        <s v="ANTIMONIO"/>
        <s v="ARCHIVO"/>
        <s v="ARCHIVO COMPACTADO"/>
        <s v="BOCON"/>
        <s v="BOTA"/>
        <s v="CAJA LLENA"/>
        <s v="CAJA VACIA"/>
        <s v="CARTON"/>
        <s v="CARTON COMPACTADO"/>
        <s v="CD"/>
        <s v="CELULARES"/>
        <s v="CHATARRA"/>
        <s v="COBRE AMARILLO"/>
        <s v="COBRE AMARILLO SUCIO"/>
        <s v="COBRE MIXTO"/>
        <s v="COSTAL"/>
        <s v="CRISTAL"/>
        <s v="FORRADO"/>
        <s v="HIERRO GRIS"/>
        <s v="KRAFT COMPACTADO"/>
        <s v="PALOS"/>
        <s v="PARAFINA"/>
        <s v="PASTA GRUESA"/>
        <s v="PASTA SIN PET"/>
        <s v="PET ACEITE"/>
        <s v="PET AZUL"/>
        <s v="PET CAFE"/>
        <s v="PET TRANSPARENTE"/>
        <s v="PET VERDE"/>
        <s v="PLASTICO PE SUELTO"/>
        <s v="PLEGADIZA"/>
        <s v="PLEGADIZA COMPACTADO"/>
        <s v="PRENSA"/>
        <s v="PRENSA COMPACTADO"/>
        <s v="PS NEGRO MOLIDO"/>
        <s v="PVC RIGIDO"/>
        <s v="RADIADOR MIXTO"/>
        <s v="RADIOGRAFIA"/>
        <s v="SCRAP"/>
        <s v="TARJETA ELECTRÓNICA"/>
        <s v="TETRAPACK"/>
        <s v="TETRAPACK COMPACTADO"/>
        <s v="VIDRIO  MEZCLADO"/>
      </sharedItems>
    </cacheField>
    <cacheField name="Total unidades" numFmtId="166">
      <sharedItems containsSemiMixedTypes="0" containsString="0" containsNumber="1" minValue="0.2" maxValue="16570"/>
    </cacheField>
    <cacheField name="precio unidad" numFmtId="168">
      <sharedItems containsSemiMixedTypes="0" containsString="0" containsNumber="1" minValue="40" maxValue="30000"/>
    </cacheField>
    <cacheField name="total precio compra en prod" numFmtId="168">
      <sharedItems containsSemiMixedTypes="0" containsString="0" containsNumber="1" minValue="57.246000000000009" maxValue="24855000"/>
    </cacheField>
    <cacheField name=" Unidades totales" numFmtId="0">
      <sharedItems containsString="0" containsBlank="1" containsNumber="1" minValue="2.2999999999999998" maxValue="37183.700000000004" count="47">
        <n v="242.9"/>
        <m/>
        <n v="5.2"/>
        <n v="655.00000000000011"/>
        <n v="416.1"/>
        <n v="11.6"/>
        <n v="395.5"/>
        <n v="8737.2000000000007"/>
        <n v="11"/>
        <n v="825"/>
        <n v="46"/>
        <n v="40"/>
        <n v="875.5"/>
        <n v="37183.700000000004"/>
        <n v="64.400000000000006"/>
        <n v="26"/>
        <n v="11644.650000000001"/>
        <n v="33.1"/>
        <n v="3.2"/>
        <n v="372.7"/>
        <n v="3424.8"/>
        <n v="91.7"/>
        <n v="29.1"/>
        <n v="23.5"/>
        <n v="78.599999999999994"/>
        <n v="30"/>
        <n v="4292.6000000000004"/>
        <n v="30768.799999999999"/>
        <n v="197"/>
        <n v="45.6"/>
        <n v="152.4"/>
        <n v="2721.3"/>
        <n v="97.399999999999991"/>
        <n v="7365.6999999999989"/>
        <n v="139.69999999999999"/>
        <n v="4192.2"/>
        <n v="23.4"/>
        <n v="3409.9000000000005"/>
        <n v="82.5"/>
        <n v="2851.6"/>
        <n v="7.9"/>
        <n v="2.2999999999999998"/>
        <n v="33.299999999999997"/>
        <n v="3.1999999999999997"/>
        <n v="31.599999999999998"/>
        <n v="3972"/>
        <n v="17067.2"/>
      </sharedItems>
    </cacheField>
    <cacheField name="Precio total" numFmtId="0">
      <sharedItems containsString="0" containsBlank="1" containsNumber="1" minValue="2200" maxValue="50732577" count="48">
        <n v="347600"/>
        <m/>
        <n v="28700"/>
        <n v="2919320"/>
        <n v="673490"/>
        <n v="34800"/>
        <n v="299430"/>
        <n v="9899768"/>
        <n v="2200"/>
        <n v="1841820"/>
        <n v="197800"/>
        <n v="150600"/>
        <n v="444249"/>
        <n v="22889490.77"/>
        <n v="19320"/>
        <n v="27000"/>
        <n v="13596519"/>
        <n v="405200"/>
        <n v="22400"/>
        <n v="6242580"/>
        <n v="344560"/>
        <n v="70110"/>
        <n v="436500"/>
        <n v="21150"/>
        <n v="21020"/>
        <n v="3000"/>
        <n v="3200"/>
        <n v="8956150"/>
        <n v="50732577"/>
        <n v="194940"/>
        <n v="44600"/>
        <n v="150220"/>
        <n v="6970850"/>
        <n v="96420"/>
        <n v="6218640"/>
        <n v="24155"/>
        <n v="1039145.246"/>
        <n v="7420"/>
        <n v="1707120"/>
        <n v="4325"/>
        <n v="3432300"/>
        <n v="15800"/>
        <n v="4600"/>
        <n v="49949.999999999993"/>
        <n v="7800"/>
        <n v="42006"/>
        <n v="653500"/>
        <n v="9613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n v="53"/>
    <n v="500"/>
    <n v="26500"/>
    <x v="0"/>
    <x v="0"/>
  </r>
  <r>
    <x v="1"/>
    <n v="114"/>
    <n v="1000"/>
    <n v="114000"/>
    <x v="1"/>
    <x v="1"/>
  </r>
  <r>
    <x v="2"/>
    <n v="6.75"/>
    <n v="5000"/>
    <n v="33750"/>
    <x v="2"/>
    <x v="2"/>
  </r>
  <r>
    <x v="3"/>
    <n v="1.7"/>
    <n v="700"/>
    <n v="1190"/>
    <x v="3"/>
    <x v="3"/>
  </r>
  <r>
    <x v="1"/>
    <n v="775.65"/>
    <n v="4500"/>
    <n v="3490425"/>
    <x v="1"/>
    <x v="1"/>
  </r>
  <r>
    <x v="1"/>
    <n v="17.2"/>
    <n v="5200"/>
    <n v="89440"/>
    <x v="1"/>
    <x v="1"/>
  </r>
  <r>
    <x v="4"/>
    <n v="95.6"/>
    <n v="700"/>
    <n v="66920"/>
    <x v="4"/>
    <x v="4"/>
  </r>
  <r>
    <x v="1"/>
    <n v="2.7"/>
    <n v="4500"/>
    <n v="12150"/>
    <x v="1"/>
    <x v="1"/>
  </r>
  <r>
    <x v="5"/>
    <n v="6.1"/>
    <n v="3000"/>
    <n v="18300"/>
    <x v="5"/>
    <x v="5"/>
  </r>
  <r>
    <x v="6"/>
    <n v="384.5"/>
    <n v="800"/>
    <n v="307600"/>
    <x v="6"/>
    <x v="6"/>
  </r>
  <r>
    <x v="1"/>
    <n v="2669.3"/>
    <n v="900"/>
    <n v="2402370"/>
    <x v="1"/>
    <x v="1"/>
  </r>
  <r>
    <x v="1"/>
    <n v="2255.6"/>
    <n v="1000"/>
    <n v="2255600"/>
    <x v="1"/>
    <x v="1"/>
  </r>
  <r>
    <x v="1"/>
    <n v="2888"/>
    <n v="1100"/>
    <n v="3176800"/>
    <x v="1"/>
    <x v="1"/>
  </r>
  <r>
    <x v="1"/>
    <n v="219"/>
    <n v="1200"/>
    <n v="262800"/>
    <x v="1"/>
    <x v="1"/>
  </r>
  <r>
    <x v="1"/>
    <n v="16"/>
    <n v="4500"/>
    <n v="72000"/>
    <x v="1"/>
    <x v="1"/>
  </r>
  <r>
    <x v="7"/>
    <n v="1"/>
    <n v="40000"/>
    <n v="40000"/>
    <x v="7"/>
    <x v="7"/>
  </r>
  <r>
    <x v="8"/>
    <n v="12"/>
    <n v="200"/>
    <n v="2400"/>
    <x v="8"/>
    <x v="8"/>
  </r>
  <r>
    <x v="9"/>
    <n v="44.3"/>
    <n v="1500"/>
    <n v="66450"/>
    <x v="9"/>
    <x v="9"/>
  </r>
  <r>
    <x v="1"/>
    <n v="164"/>
    <n v="1800"/>
    <n v="295200"/>
    <x v="1"/>
    <x v="1"/>
  </r>
  <r>
    <x v="1"/>
    <n v="42"/>
    <n v="2000"/>
    <n v="84000"/>
    <x v="1"/>
    <x v="1"/>
  </r>
  <r>
    <x v="1"/>
    <n v="207.5"/>
    <n v="2300"/>
    <n v="477250"/>
    <x v="1"/>
    <x v="1"/>
  </r>
  <r>
    <x v="10"/>
    <n v="0.5"/>
    <n v="12000"/>
    <n v="6000"/>
    <x v="10"/>
    <x v="10"/>
  </r>
  <r>
    <x v="11"/>
    <n v="36"/>
    <n v="4300"/>
    <n v="154800"/>
    <x v="11"/>
    <x v="11"/>
  </r>
  <r>
    <x v="1"/>
    <n v="62"/>
    <n v="5700"/>
    <n v="353400"/>
    <x v="1"/>
    <x v="1"/>
  </r>
  <r>
    <x v="12"/>
    <n v="55"/>
    <n v="3700"/>
    <n v="203500"/>
    <x v="12"/>
    <x v="12"/>
  </r>
  <r>
    <x v="1"/>
    <n v="1"/>
    <n v="3800"/>
    <n v="3800"/>
    <x v="1"/>
    <x v="1"/>
  </r>
  <r>
    <x v="13"/>
    <n v="2041"/>
    <n v="350"/>
    <n v="714350"/>
    <x v="13"/>
    <x v="13"/>
  </r>
  <r>
    <x v="1"/>
    <n v="1208"/>
    <n v="450"/>
    <n v="543600"/>
    <x v="1"/>
    <x v="1"/>
  </r>
  <r>
    <x v="1"/>
    <n v="143.80000000000001"/>
    <n v="460"/>
    <n v="66148"/>
    <x v="1"/>
    <x v="1"/>
  </r>
  <r>
    <x v="1"/>
    <n v="2447"/>
    <n v="470"/>
    <n v="1150090"/>
    <x v="1"/>
    <x v="1"/>
  </r>
  <r>
    <x v="1"/>
    <n v="58"/>
    <n v="480"/>
    <n v="27840"/>
    <x v="1"/>
    <x v="1"/>
  </r>
  <r>
    <x v="1"/>
    <n v="1425.4"/>
    <n v="500"/>
    <n v="712700"/>
    <x v="1"/>
    <x v="1"/>
  </r>
  <r>
    <x v="1"/>
    <n v="1091"/>
    <n v="550"/>
    <n v="600050"/>
    <x v="1"/>
    <x v="1"/>
  </r>
  <r>
    <x v="1"/>
    <n v="11782"/>
    <n v="590"/>
    <n v="6951380"/>
    <x v="1"/>
    <x v="1"/>
  </r>
  <r>
    <x v="1"/>
    <n v="5702"/>
    <n v="610"/>
    <n v="3478220"/>
    <x v="1"/>
    <x v="1"/>
  </r>
  <r>
    <x v="1"/>
    <n v="1355"/>
    <n v="640"/>
    <n v="867200"/>
    <x v="1"/>
    <x v="1"/>
  </r>
  <r>
    <x v="1"/>
    <n v="243.7"/>
    <n v="900"/>
    <n v="219330"/>
    <x v="1"/>
    <x v="1"/>
  </r>
  <r>
    <x v="1"/>
    <n v="34"/>
    <n v="1000"/>
    <n v="34000"/>
    <x v="1"/>
    <x v="1"/>
  </r>
  <r>
    <x v="1"/>
    <n v="3"/>
    <n v="4500"/>
    <n v="13500"/>
    <x v="1"/>
    <x v="1"/>
  </r>
  <r>
    <x v="14"/>
    <n v="69.930000000000007"/>
    <n v="300"/>
    <n v="20979.000000000004"/>
    <x v="14"/>
    <x v="14"/>
  </r>
  <r>
    <x v="15"/>
    <n v="32"/>
    <n v="1000"/>
    <n v="32000"/>
    <x v="15"/>
    <x v="15"/>
  </r>
  <r>
    <x v="16"/>
    <n v="0.8"/>
    <n v="800"/>
    <n v="640"/>
    <x v="16"/>
    <x v="16"/>
  </r>
  <r>
    <x v="1"/>
    <n v="2151.9499999999998"/>
    <n v="900"/>
    <n v="1936754.9999999998"/>
    <x v="1"/>
    <x v="1"/>
  </r>
  <r>
    <x v="1"/>
    <n v="121.9"/>
    <n v="950"/>
    <n v="115805"/>
    <x v="1"/>
    <x v="1"/>
  </r>
  <r>
    <x v="1"/>
    <n v="9195.5499999999993"/>
    <n v="1000"/>
    <n v="9195550"/>
    <x v="1"/>
    <x v="1"/>
  </r>
  <r>
    <x v="1"/>
    <n v="2402"/>
    <n v="1200"/>
    <n v="2882400"/>
    <x v="1"/>
    <x v="1"/>
  </r>
  <r>
    <x v="1"/>
    <n v="0.1"/>
    <n v="26000"/>
    <n v="2600"/>
    <x v="1"/>
    <x v="1"/>
  </r>
  <r>
    <x v="17"/>
    <n v="0.3"/>
    <n v="2000"/>
    <n v="600"/>
    <x v="17"/>
    <x v="17"/>
  </r>
  <r>
    <x v="18"/>
    <n v="35.25"/>
    <n v="12000"/>
    <n v="423000"/>
    <x v="18"/>
    <x v="18"/>
  </r>
  <r>
    <x v="1"/>
    <n v="0.4"/>
    <n v="19000"/>
    <n v="7600"/>
    <x v="1"/>
    <x v="1"/>
  </r>
  <r>
    <x v="19"/>
    <n v="1"/>
    <n v="700"/>
    <n v="700"/>
    <x v="19"/>
    <x v="19"/>
  </r>
  <r>
    <x v="1"/>
    <n v="6.65"/>
    <n v="7000"/>
    <n v="46550"/>
    <x v="1"/>
    <x v="1"/>
  </r>
  <r>
    <x v="20"/>
    <n v="0.45"/>
    <n v="4500"/>
    <n v="2025"/>
    <x v="20"/>
    <x v="20"/>
  </r>
  <r>
    <x v="1"/>
    <n v="581"/>
    <n v="26000"/>
    <n v="15106000"/>
    <x v="1"/>
    <x v="1"/>
  </r>
  <r>
    <x v="1"/>
    <n v="279.3"/>
    <n v="29000"/>
    <n v="8099700"/>
    <x v="1"/>
    <x v="1"/>
  </r>
  <r>
    <x v="1"/>
    <n v="1.6"/>
    <n v="30000"/>
    <n v="48000"/>
    <x v="1"/>
    <x v="1"/>
  </r>
  <r>
    <x v="21"/>
    <n v="2593"/>
    <n v="200"/>
    <n v="518600"/>
    <x v="21"/>
    <x v="21"/>
  </r>
  <r>
    <x v="22"/>
    <n v="13.1"/>
    <n v="700"/>
    <n v="9170"/>
    <x v="22"/>
    <x v="22"/>
  </r>
  <r>
    <x v="1"/>
    <n v="16.5"/>
    <n v="800"/>
    <n v="13200"/>
    <x v="1"/>
    <x v="1"/>
  </r>
  <r>
    <x v="1"/>
    <n v="40.6"/>
    <n v="900"/>
    <n v="36540"/>
    <x v="1"/>
    <x v="1"/>
  </r>
  <r>
    <x v="1"/>
    <n v="2.5"/>
    <n v="1000"/>
    <n v="2500"/>
    <x v="1"/>
    <x v="1"/>
  </r>
  <r>
    <x v="23"/>
    <n v="3.95"/>
    <n v="1500"/>
    <n v="5925"/>
    <x v="23"/>
    <x v="23"/>
  </r>
  <r>
    <x v="24"/>
    <n v="23.2"/>
    <n v="900"/>
    <n v="20880"/>
    <x v="24"/>
    <x v="24"/>
  </r>
  <r>
    <x v="25"/>
    <n v="51.2"/>
    <n v="150"/>
    <n v="7680"/>
    <x v="25"/>
    <x v="25"/>
  </r>
  <r>
    <x v="1"/>
    <n v="0.8"/>
    <n v="200"/>
    <n v="160"/>
    <x v="1"/>
    <x v="1"/>
  </r>
  <r>
    <x v="26"/>
    <n v="160"/>
    <n v="1000"/>
    <n v="160000"/>
    <x v="26"/>
    <x v="26"/>
  </r>
  <r>
    <x v="27"/>
    <n v="48"/>
    <n v="100"/>
    <n v="4800"/>
    <x v="27"/>
    <x v="27"/>
  </r>
  <r>
    <x v="28"/>
    <n v="3.2"/>
    <n v="1000"/>
    <n v="3200"/>
    <x v="28"/>
    <x v="28"/>
  </r>
  <r>
    <x v="1"/>
    <n v="5.0999999999999996"/>
    <n v="1500"/>
    <n v="7649.9999999999991"/>
    <x v="1"/>
    <x v="1"/>
  </r>
  <r>
    <x v="29"/>
    <n v="11.8"/>
    <n v="1300"/>
    <n v="15340.000000000002"/>
    <x v="29"/>
    <x v="29"/>
  </r>
  <r>
    <x v="1"/>
    <n v="171"/>
    <n v="1800"/>
    <n v="307800"/>
    <x v="1"/>
    <x v="1"/>
  </r>
  <r>
    <x v="1"/>
    <n v="482.4"/>
    <n v="2000"/>
    <n v="964800"/>
    <x v="1"/>
    <x v="1"/>
  </r>
  <r>
    <x v="30"/>
    <n v="16.899999999999999"/>
    <n v="50"/>
    <n v="844.99999999999989"/>
    <x v="30"/>
    <x v="30"/>
  </r>
  <r>
    <x v="1"/>
    <n v="27.6"/>
    <n v="100"/>
    <n v="2760"/>
    <x v="1"/>
    <x v="1"/>
  </r>
  <r>
    <x v="1"/>
    <n v="0.4"/>
    <n v="130"/>
    <n v="52"/>
    <x v="1"/>
    <x v="1"/>
  </r>
  <r>
    <x v="1"/>
    <n v="19.7"/>
    <n v="200"/>
    <n v="3940"/>
    <x v="1"/>
    <x v="1"/>
  </r>
  <r>
    <x v="1"/>
    <n v="4.8"/>
    <n v="500"/>
    <n v="2400"/>
    <x v="1"/>
    <x v="1"/>
  </r>
  <r>
    <x v="1"/>
    <n v="3"/>
    <n v="1000"/>
    <n v="3000"/>
    <x v="1"/>
    <x v="1"/>
  </r>
  <r>
    <x v="1"/>
    <n v="14134.6"/>
    <n v="1300"/>
    <n v="18374980"/>
    <x v="1"/>
    <x v="1"/>
  </r>
  <r>
    <x v="1"/>
    <n v="4162.3"/>
    <n v="1500"/>
    <n v="6243450"/>
    <x v="1"/>
    <x v="1"/>
  </r>
  <r>
    <x v="1"/>
    <n v="769.9"/>
    <n v="1600"/>
    <n v="1231840"/>
    <x v="1"/>
    <x v="1"/>
  </r>
  <r>
    <x v="1"/>
    <n v="5036.3"/>
    <n v="1700"/>
    <n v="8561710"/>
    <x v="1"/>
    <x v="1"/>
  </r>
  <r>
    <x v="1"/>
    <n v="8258.5"/>
    <n v="1800"/>
    <n v="14865300"/>
    <x v="1"/>
    <x v="1"/>
  </r>
  <r>
    <x v="1"/>
    <n v="944.9"/>
    <n v="2000"/>
    <n v="1889800"/>
    <x v="1"/>
    <x v="1"/>
  </r>
  <r>
    <x v="1"/>
    <n v="277.5"/>
    <n v="2100"/>
    <n v="582750"/>
    <x v="1"/>
    <x v="1"/>
  </r>
  <r>
    <x v="1"/>
    <n v="889.8"/>
    <n v="2200"/>
    <n v="1957560"/>
    <x v="1"/>
    <x v="1"/>
  </r>
  <r>
    <x v="31"/>
    <n v="30.3"/>
    <n v="900"/>
    <n v="27270"/>
    <x v="31"/>
    <x v="31"/>
  </r>
  <r>
    <x v="1"/>
    <n v="517.70000000000005"/>
    <n v="1000"/>
    <n v="517700.00000000006"/>
    <x v="1"/>
    <x v="1"/>
  </r>
  <r>
    <x v="32"/>
    <n v="231.3"/>
    <n v="1000"/>
    <n v="231300"/>
    <x v="32"/>
    <x v="32"/>
  </r>
  <r>
    <x v="33"/>
    <n v="48"/>
    <n v="1000"/>
    <n v="48000"/>
    <x v="27"/>
    <x v="33"/>
  </r>
  <r>
    <x v="34"/>
    <n v="48.4"/>
    <n v="1000"/>
    <n v="48400"/>
    <x v="33"/>
    <x v="34"/>
  </r>
  <r>
    <x v="35"/>
    <n v="477.6"/>
    <n v="200"/>
    <n v="95520"/>
    <x v="34"/>
    <x v="35"/>
  </r>
  <r>
    <x v="1"/>
    <n v="22.8"/>
    <n v="400"/>
    <n v="9120"/>
    <x v="1"/>
    <x v="1"/>
  </r>
  <r>
    <x v="1"/>
    <n v="910"/>
    <n v="600"/>
    <n v="546000"/>
    <x v="1"/>
    <x v="1"/>
  </r>
  <r>
    <x v="1"/>
    <n v="1157"/>
    <n v="700"/>
    <n v="809900"/>
    <x v="1"/>
    <x v="1"/>
  </r>
  <r>
    <x v="1"/>
    <n v="137.30000000000001"/>
    <n v="750"/>
    <n v="102975.00000000001"/>
    <x v="1"/>
    <x v="1"/>
  </r>
  <r>
    <x v="1"/>
    <n v="170.4"/>
    <n v="800"/>
    <n v="136320"/>
    <x v="1"/>
    <x v="1"/>
  </r>
  <r>
    <x v="1"/>
    <n v="2421.5"/>
    <n v="900"/>
    <n v="2179350"/>
    <x v="1"/>
    <x v="1"/>
  </r>
  <r>
    <x v="1"/>
    <n v="88.8"/>
    <n v="950"/>
    <n v="84360"/>
    <x v="1"/>
    <x v="1"/>
  </r>
  <r>
    <x v="1"/>
    <n v="119"/>
    <n v="1000"/>
    <n v="119000"/>
    <x v="1"/>
    <x v="1"/>
  </r>
  <r>
    <x v="1"/>
    <n v="1957.8"/>
    <n v="1100"/>
    <n v="2153580"/>
    <x v="1"/>
    <x v="1"/>
  </r>
  <r>
    <x v="1"/>
    <n v="13.1"/>
    <n v="1300"/>
    <n v="17030"/>
    <x v="1"/>
    <x v="1"/>
  </r>
  <r>
    <x v="1"/>
    <n v="6.7"/>
    <n v="4500"/>
    <n v="30150"/>
    <x v="1"/>
    <x v="1"/>
  </r>
  <r>
    <x v="36"/>
    <n v="2360"/>
    <n v="150"/>
    <n v="354000"/>
    <x v="35"/>
    <x v="36"/>
  </r>
  <r>
    <x v="1"/>
    <n v="426.8"/>
    <n v="200"/>
    <n v="85360"/>
    <x v="1"/>
    <x v="1"/>
  </r>
  <r>
    <x v="1"/>
    <n v="291.2"/>
    <n v="290"/>
    <n v="84448"/>
    <x v="1"/>
    <x v="1"/>
  </r>
  <r>
    <x v="1"/>
    <n v="1536"/>
    <n v="310"/>
    <n v="476160"/>
    <x v="1"/>
    <x v="1"/>
  </r>
  <r>
    <x v="37"/>
    <n v="10.3"/>
    <n v="3000"/>
    <n v="30900.000000000004"/>
    <x v="36"/>
    <x v="37"/>
  </r>
  <r>
    <x v="38"/>
    <n v="104.9"/>
    <n v="200"/>
    <n v="20980"/>
    <x v="37"/>
    <x v="38"/>
  </r>
  <r>
    <x v="39"/>
    <n v="1080.0999999999999"/>
    <n v="300"/>
    <n v="324030"/>
    <x v="38"/>
    <x v="39"/>
  </r>
  <r>
    <x v="1"/>
    <n v="736"/>
    <n v="400"/>
    <n v="294400"/>
    <x v="1"/>
    <x v="1"/>
  </r>
  <r>
    <x v="1"/>
    <n v="18.100000000000001"/>
    <n v="450"/>
    <n v="8145.0000000000009"/>
    <x v="1"/>
    <x v="1"/>
  </r>
  <r>
    <x v="1"/>
    <n v="276.39999999999998"/>
    <n v="500"/>
    <n v="138200"/>
    <x v="1"/>
    <x v="1"/>
  </r>
  <r>
    <x v="1"/>
    <n v="402"/>
    <n v="550"/>
    <n v="221100"/>
    <x v="1"/>
    <x v="1"/>
  </r>
  <r>
    <x v="1"/>
    <n v="655.7"/>
    <n v="590"/>
    <n v="386863"/>
    <x v="1"/>
    <x v="1"/>
  </r>
  <r>
    <x v="40"/>
    <n v="2"/>
    <n v="50"/>
    <n v="100"/>
    <x v="39"/>
    <x v="40"/>
  </r>
  <r>
    <x v="41"/>
    <n v="2.4"/>
    <n v="100"/>
    <n v="240"/>
    <x v="40"/>
    <x v="41"/>
  </r>
  <r>
    <x v="42"/>
    <n v="777.3"/>
    <n v="850"/>
    <n v="660705"/>
    <x v="41"/>
    <x v="42"/>
  </r>
  <r>
    <x v="1"/>
    <n v="246.9"/>
    <n v="900"/>
    <n v="222210"/>
    <x v="1"/>
    <x v="1"/>
  </r>
  <r>
    <x v="1"/>
    <n v="191.8"/>
    <n v="1100"/>
    <n v="210980"/>
    <x v="1"/>
    <x v="1"/>
  </r>
  <r>
    <x v="1"/>
    <n v="1021.3"/>
    <n v="1300"/>
    <n v="1327690"/>
    <x v="1"/>
    <x v="1"/>
  </r>
  <r>
    <x v="43"/>
    <n v="1.2"/>
    <n v="2000"/>
    <n v="2400"/>
    <x v="42"/>
    <x v="8"/>
  </r>
  <r>
    <x v="44"/>
    <n v="16"/>
    <n v="2000"/>
    <n v="32000"/>
    <x v="43"/>
    <x v="15"/>
  </r>
  <r>
    <x v="45"/>
    <n v="3"/>
    <n v="2000"/>
    <n v="6000"/>
    <x v="44"/>
    <x v="10"/>
  </r>
  <r>
    <x v="46"/>
    <n v="68"/>
    <n v="1500"/>
    <n v="102000"/>
    <x v="45"/>
    <x v="43"/>
  </r>
  <r>
    <x v="47"/>
    <n v="4"/>
    <n v="2000"/>
    <n v="8000"/>
    <x v="46"/>
    <x v="44"/>
  </r>
  <r>
    <x v="48"/>
    <n v="3"/>
    <n v="50"/>
    <n v="150"/>
    <x v="47"/>
    <x v="45"/>
  </r>
  <r>
    <x v="1"/>
    <n v="614.5"/>
    <n v="150"/>
    <n v="92175"/>
    <x v="1"/>
    <x v="1"/>
  </r>
  <r>
    <x v="1"/>
    <n v="139.4"/>
    <n v="160"/>
    <n v="22304"/>
    <x v="1"/>
    <x v="1"/>
  </r>
  <r>
    <x v="1"/>
    <n v="58.5"/>
    <n v="180"/>
    <n v="10530"/>
    <x v="1"/>
    <x v="1"/>
  </r>
  <r>
    <x v="1"/>
    <n v="11.2"/>
    <n v="200"/>
    <n v="2240"/>
    <x v="1"/>
    <x v="1"/>
  </r>
  <r>
    <x v="1"/>
    <n v="5"/>
    <n v="1300"/>
    <n v="6500"/>
    <x v="1"/>
    <x v="1"/>
  </r>
  <r>
    <x v="49"/>
    <n v="8637"/>
    <n v="50"/>
    <n v="431850"/>
    <x v="48"/>
    <x v="46"/>
  </r>
  <r>
    <x v="1"/>
    <n v="11960"/>
    <n v="80"/>
    <n v="956800"/>
    <x v="1"/>
    <x v="1"/>
  </r>
  <r>
    <x v="1"/>
    <n v="1222"/>
    <n v="90"/>
    <n v="109980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2">
  <r>
    <x v="0"/>
    <n v="21"/>
    <n v="500"/>
    <n v="10500"/>
    <x v="0"/>
    <x v="0"/>
  </r>
  <r>
    <x v="1"/>
    <n v="106.7"/>
    <n v="1000"/>
    <n v="106700"/>
    <x v="1"/>
    <x v="1"/>
  </r>
  <r>
    <x v="1"/>
    <n v="115.2"/>
    <n v="2000"/>
    <n v="230400"/>
    <x v="1"/>
    <x v="1"/>
  </r>
  <r>
    <x v="2"/>
    <n v="3.4"/>
    <n v="5000"/>
    <n v="17000"/>
    <x v="2"/>
    <x v="2"/>
  </r>
  <r>
    <x v="1"/>
    <n v="1.8"/>
    <n v="6500"/>
    <n v="11700"/>
    <x v="1"/>
    <x v="1"/>
  </r>
  <r>
    <x v="3"/>
    <n v="13.8"/>
    <n v="1000"/>
    <n v="13800"/>
    <x v="3"/>
    <x v="3"/>
  </r>
  <r>
    <x v="1"/>
    <n v="0.3"/>
    <n v="1100"/>
    <n v="330"/>
    <x v="1"/>
    <x v="1"/>
  </r>
  <r>
    <x v="1"/>
    <n v="610.70000000000005"/>
    <n v="4500"/>
    <n v="2748150"/>
    <x v="1"/>
    <x v="1"/>
  </r>
  <r>
    <x v="1"/>
    <n v="30.2"/>
    <n v="5200"/>
    <n v="157040"/>
    <x v="1"/>
    <x v="1"/>
  </r>
  <r>
    <x v="4"/>
    <n v="136.69999999999999"/>
    <n v="700"/>
    <n v="95689.999999999985"/>
    <x v="4"/>
    <x v="4"/>
  </r>
  <r>
    <x v="1"/>
    <n v="37.5"/>
    <n v="1800"/>
    <n v="67500"/>
    <x v="1"/>
    <x v="1"/>
  </r>
  <r>
    <x v="1"/>
    <n v="235.4"/>
    <n v="2000"/>
    <n v="470800"/>
    <x v="1"/>
    <x v="1"/>
  </r>
  <r>
    <x v="1"/>
    <n v="2.4"/>
    <n v="4500"/>
    <n v="10800"/>
    <x v="1"/>
    <x v="1"/>
  </r>
  <r>
    <x v="1"/>
    <n v="4.0999999999999996"/>
    <n v="7000"/>
    <n v="28699.999999999996"/>
    <x v="1"/>
    <x v="1"/>
  </r>
  <r>
    <x v="5"/>
    <n v="11.6"/>
    <n v="3000"/>
    <n v="34800"/>
    <x v="5"/>
    <x v="5"/>
  </r>
  <r>
    <x v="6"/>
    <n v="227"/>
    <n v="630"/>
    <n v="143010"/>
    <x v="6"/>
    <x v="6"/>
  </r>
  <r>
    <x v="1"/>
    <n v="120.8"/>
    <n v="900"/>
    <n v="108720"/>
    <x v="1"/>
    <x v="1"/>
  </r>
  <r>
    <x v="1"/>
    <n v="47.7"/>
    <n v="1000"/>
    <n v="47700"/>
    <x v="1"/>
    <x v="1"/>
  </r>
  <r>
    <x v="7"/>
    <n v="3414"/>
    <n v="1000"/>
    <n v="3414000"/>
    <x v="7"/>
    <x v="7"/>
  </r>
  <r>
    <x v="1"/>
    <n v="310"/>
    <n v="1140"/>
    <n v="353400"/>
    <x v="1"/>
    <x v="1"/>
  </r>
  <r>
    <x v="1"/>
    <n v="2100"/>
    <n v="1200"/>
    <n v="2520000"/>
    <x v="1"/>
    <x v="1"/>
  </r>
  <r>
    <x v="1"/>
    <n v="2913.2"/>
    <n v="1240"/>
    <n v="3612368"/>
    <x v="1"/>
    <x v="1"/>
  </r>
  <r>
    <x v="8"/>
    <n v="11"/>
    <n v="200"/>
    <n v="2200"/>
    <x v="8"/>
    <x v="8"/>
  </r>
  <r>
    <x v="9"/>
    <n v="61.2"/>
    <n v="1500"/>
    <n v="91800"/>
    <x v="9"/>
    <x v="9"/>
  </r>
  <r>
    <x v="1"/>
    <n v="401"/>
    <n v="1800"/>
    <n v="721800"/>
    <x v="1"/>
    <x v="1"/>
  </r>
  <r>
    <x v="1"/>
    <n v="11.4"/>
    <n v="2000"/>
    <n v="22800"/>
    <x v="1"/>
    <x v="1"/>
  </r>
  <r>
    <x v="1"/>
    <n v="54.2"/>
    <n v="2100"/>
    <n v="113820"/>
    <x v="1"/>
    <x v="1"/>
  </r>
  <r>
    <x v="1"/>
    <n v="297.2"/>
    <n v="3000"/>
    <n v="891600"/>
    <x v="1"/>
    <x v="1"/>
  </r>
  <r>
    <x v="10"/>
    <n v="46"/>
    <n v="4300"/>
    <n v="197800"/>
    <x v="10"/>
    <x v="10"/>
  </r>
  <r>
    <x v="11"/>
    <n v="14"/>
    <n v="3700"/>
    <n v="51800"/>
    <x v="11"/>
    <x v="11"/>
  </r>
  <r>
    <x v="1"/>
    <n v="26"/>
    <n v="3800"/>
    <n v="98800"/>
    <x v="1"/>
    <x v="1"/>
  </r>
  <r>
    <x v="12"/>
    <n v="431.3"/>
    <n v="450"/>
    <n v="194085"/>
    <x v="12"/>
    <x v="12"/>
  </r>
  <r>
    <x v="1"/>
    <n v="76.2"/>
    <n v="500"/>
    <n v="38100"/>
    <x v="1"/>
    <x v="1"/>
  </r>
  <r>
    <x v="1"/>
    <n v="268.60000000000002"/>
    <n v="540"/>
    <n v="145044"/>
    <x v="1"/>
    <x v="1"/>
  </r>
  <r>
    <x v="1"/>
    <n v="92"/>
    <n v="640"/>
    <n v="58880"/>
    <x v="1"/>
    <x v="1"/>
  </r>
  <r>
    <x v="1"/>
    <n v="7.4"/>
    <n v="1100"/>
    <n v="8140"/>
    <x v="1"/>
    <x v="1"/>
  </r>
  <r>
    <x v="13"/>
    <n v="35"/>
    <n v="230"/>
    <n v="8050"/>
    <x v="13"/>
    <x v="13"/>
  </r>
  <r>
    <x v="1"/>
    <n v="161.9"/>
    <n v="250"/>
    <n v="40475"/>
    <x v="1"/>
    <x v="1"/>
  </r>
  <r>
    <x v="1"/>
    <n v="28.8"/>
    <n v="450"/>
    <n v="12960"/>
    <x v="1"/>
    <x v="1"/>
  </r>
  <r>
    <x v="1"/>
    <n v="124.8"/>
    <n v="460"/>
    <n v="57408"/>
    <x v="1"/>
    <x v="1"/>
  </r>
  <r>
    <x v="1"/>
    <n v="73.400000000000006"/>
    <n v="470"/>
    <n v="34498"/>
    <x v="1"/>
    <x v="1"/>
  </r>
  <r>
    <x v="1"/>
    <n v="13948.5"/>
    <n v="540"/>
    <n v="7532190"/>
    <x v="1"/>
    <x v="1"/>
  </r>
  <r>
    <x v="1"/>
    <n v="2409.1999999999998"/>
    <n v="600"/>
    <n v="1445520"/>
    <x v="1"/>
    <x v="1"/>
  </r>
  <r>
    <x v="1"/>
    <n v="33"/>
    <n v="621.69000000000005"/>
    <n v="20515.77"/>
    <x v="1"/>
    <x v="1"/>
  </r>
  <r>
    <x v="1"/>
    <n v="6748.9"/>
    <n v="640"/>
    <n v="4319296"/>
    <x v="1"/>
    <x v="1"/>
  </r>
  <r>
    <x v="1"/>
    <n v="1910.6"/>
    <n v="660"/>
    <n v="1260996"/>
    <x v="1"/>
    <x v="1"/>
  </r>
  <r>
    <x v="1"/>
    <n v="1392.2"/>
    <n v="670"/>
    <n v="932774"/>
    <x v="1"/>
    <x v="1"/>
  </r>
  <r>
    <x v="1"/>
    <n v="700"/>
    <n v="680"/>
    <n v="476000"/>
    <x v="1"/>
    <x v="1"/>
  </r>
  <r>
    <x v="1"/>
    <n v="4766.8"/>
    <n v="690"/>
    <n v="3289092"/>
    <x v="1"/>
    <x v="1"/>
  </r>
  <r>
    <x v="1"/>
    <n v="4024"/>
    <n v="710"/>
    <n v="2857040"/>
    <x v="1"/>
    <x v="1"/>
  </r>
  <r>
    <x v="1"/>
    <n v="806.8"/>
    <n v="720"/>
    <n v="580896"/>
    <x v="1"/>
    <x v="1"/>
  </r>
  <r>
    <x v="1"/>
    <n v="19.8"/>
    <n v="1100"/>
    <n v="21780"/>
    <x v="1"/>
    <x v="1"/>
  </r>
  <r>
    <x v="14"/>
    <n v="64.400000000000006"/>
    <n v="300"/>
    <n v="19320"/>
    <x v="14"/>
    <x v="14"/>
  </r>
  <r>
    <x v="15"/>
    <n v="1"/>
    <n v="500"/>
    <n v="500"/>
    <x v="15"/>
    <x v="15"/>
  </r>
  <r>
    <x v="1"/>
    <n v="25"/>
    <n v="1000"/>
    <n v="25000"/>
    <x v="1"/>
    <x v="1"/>
  </r>
  <r>
    <x v="16"/>
    <n v="0.8"/>
    <n v="130"/>
    <n v="104"/>
    <x v="16"/>
    <x v="16"/>
  </r>
  <r>
    <x v="1"/>
    <n v="10"/>
    <n v="1000"/>
    <n v="10000"/>
    <x v="1"/>
    <x v="1"/>
  </r>
  <r>
    <x v="1"/>
    <n v="7289.3"/>
    <n v="1100"/>
    <n v="8018230"/>
    <x v="1"/>
    <x v="1"/>
  </r>
  <r>
    <x v="1"/>
    <n v="211"/>
    <n v="1150"/>
    <n v="242650"/>
    <x v="1"/>
    <x v="1"/>
  </r>
  <r>
    <x v="1"/>
    <n v="480.8"/>
    <n v="1200"/>
    <n v="576960"/>
    <x v="1"/>
    <x v="1"/>
  </r>
  <r>
    <x v="1"/>
    <n v="3652.75"/>
    <n v="1300"/>
    <n v="4748575"/>
    <x v="1"/>
    <x v="1"/>
  </r>
  <r>
    <x v="17"/>
    <n v="0.5"/>
    <n v="7000"/>
    <n v="3500"/>
    <x v="17"/>
    <x v="17"/>
  </r>
  <r>
    <x v="1"/>
    <n v="31.1"/>
    <n v="12000"/>
    <n v="373200"/>
    <x v="1"/>
    <x v="1"/>
  </r>
  <r>
    <x v="1"/>
    <n v="1.5"/>
    <n v="19000"/>
    <n v="28500"/>
    <x v="1"/>
    <x v="1"/>
  </r>
  <r>
    <x v="18"/>
    <n v="3.2"/>
    <n v="7000"/>
    <n v="22400"/>
    <x v="18"/>
    <x v="18"/>
  </r>
  <r>
    <x v="19"/>
    <n v="140.6"/>
    <n v="1300"/>
    <n v="182780"/>
    <x v="19"/>
    <x v="19"/>
  </r>
  <r>
    <x v="1"/>
    <n v="225.8"/>
    <n v="26000"/>
    <n v="5870800"/>
    <x v="1"/>
    <x v="1"/>
  </r>
  <r>
    <x v="1"/>
    <n v="6.3"/>
    <n v="30000"/>
    <n v="189000"/>
    <x v="1"/>
    <x v="1"/>
  </r>
  <r>
    <x v="20"/>
    <n v="3404"/>
    <n v="100"/>
    <n v="340400"/>
    <x v="20"/>
    <x v="20"/>
  </r>
  <r>
    <x v="1"/>
    <n v="20.8"/>
    <n v="200"/>
    <n v="4160"/>
    <x v="1"/>
    <x v="1"/>
  </r>
  <r>
    <x v="21"/>
    <n v="62.1"/>
    <n v="700"/>
    <n v="43470"/>
    <x v="21"/>
    <x v="21"/>
  </r>
  <r>
    <x v="1"/>
    <n v="29.6"/>
    <n v="900"/>
    <n v="26640"/>
    <x v="1"/>
    <x v="1"/>
  </r>
  <r>
    <x v="22"/>
    <n v="29.1"/>
    <n v="15000"/>
    <n v="436500"/>
    <x v="22"/>
    <x v="22"/>
  </r>
  <r>
    <x v="23"/>
    <n v="23.5"/>
    <n v="900"/>
    <n v="21150"/>
    <x v="23"/>
    <x v="23"/>
  </r>
  <r>
    <x v="24"/>
    <n v="7.4"/>
    <n v="150"/>
    <n v="1110"/>
    <x v="24"/>
    <x v="24"/>
  </r>
  <r>
    <x v="1"/>
    <n v="8.1999999999999993"/>
    <n v="200"/>
    <n v="1639.9999999999998"/>
    <x v="1"/>
    <x v="1"/>
  </r>
  <r>
    <x v="1"/>
    <n v="63"/>
    <n v="290"/>
    <n v="18270"/>
    <x v="1"/>
    <x v="1"/>
  </r>
  <r>
    <x v="25"/>
    <n v="30"/>
    <n v="100"/>
    <n v="3000"/>
    <x v="25"/>
    <x v="25"/>
  </r>
  <r>
    <x v="26"/>
    <n v="3.2"/>
    <n v="1000"/>
    <n v="3200"/>
    <x v="18"/>
    <x v="26"/>
  </r>
  <r>
    <x v="27"/>
    <n v="24.2"/>
    <n v="1500"/>
    <n v="36300"/>
    <x v="26"/>
    <x v="27"/>
  </r>
  <r>
    <x v="1"/>
    <n v="93.4"/>
    <n v="1600"/>
    <n v="149440"/>
    <x v="1"/>
    <x v="1"/>
  </r>
  <r>
    <x v="1"/>
    <n v="438.5"/>
    <n v="1800"/>
    <n v="789300"/>
    <x v="1"/>
    <x v="1"/>
  </r>
  <r>
    <x v="1"/>
    <n v="42"/>
    <n v="1900"/>
    <n v="79800"/>
    <x v="1"/>
    <x v="1"/>
  </r>
  <r>
    <x v="1"/>
    <n v="1060.0999999999999"/>
    <n v="2000"/>
    <n v="2120200"/>
    <x v="1"/>
    <x v="1"/>
  </r>
  <r>
    <x v="1"/>
    <n v="1341.6"/>
    <n v="2100"/>
    <n v="2817360"/>
    <x v="1"/>
    <x v="1"/>
  </r>
  <r>
    <x v="1"/>
    <n v="251"/>
    <n v="2150"/>
    <n v="539650"/>
    <x v="1"/>
    <x v="1"/>
  </r>
  <r>
    <x v="1"/>
    <n v="42.7"/>
    <n v="2200"/>
    <n v="93940"/>
    <x v="1"/>
    <x v="1"/>
  </r>
  <r>
    <x v="1"/>
    <n v="696.2"/>
    <n v="2250"/>
    <n v="1566450"/>
    <x v="1"/>
    <x v="1"/>
  </r>
  <r>
    <x v="1"/>
    <n v="270.60000000000002"/>
    <n v="2500"/>
    <n v="676500"/>
    <x v="1"/>
    <x v="1"/>
  </r>
  <r>
    <x v="1"/>
    <n v="32.299999999999997"/>
    <n v="2700"/>
    <n v="87209.999999999985"/>
    <x v="1"/>
    <x v="1"/>
  </r>
  <r>
    <x v="28"/>
    <n v="11"/>
    <n v="50"/>
    <n v="550"/>
    <x v="27"/>
    <x v="28"/>
  </r>
  <r>
    <x v="1"/>
    <n v="56.8"/>
    <n v="100"/>
    <n v="5680"/>
    <x v="1"/>
    <x v="1"/>
  </r>
  <r>
    <x v="1"/>
    <n v="1.4"/>
    <n v="230"/>
    <n v="322"/>
    <x v="1"/>
    <x v="1"/>
  </r>
  <r>
    <x v="1"/>
    <n v="12.6"/>
    <n v="900"/>
    <n v="11340"/>
    <x v="1"/>
    <x v="1"/>
  </r>
  <r>
    <x v="1"/>
    <n v="451.5"/>
    <n v="1300"/>
    <n v="586950"/>
    <x v="1"/>
    <x v="1"/>
  </r>
  <r>
    <x v="1"/>
    <n v="16570"/>
    <n v="1500"/>
    <n v="24855000"/>
    <x v="1"/>
    <x v="1"/>
  </r>
  <r>
    <x v="1"/>
    <n v="3434"/>
    <n v="1700"/>
    <n v="5837800"/>
    <x v="1"/>
    <x v="1"/>
  </r>
  <r>
    <x v="1"/>
    <n v="1351.5"/>
    <n v="1800"/>
    <n v="2432700"/>
    <x v="1"/>
    <x v="1"/>
  </r>
  <r>
    <x v="1"/>
    <n v="130.69999999999999"/>
    <n v="1850"/>
    <n v="241794.99999999997"/>
    <x v="1"/>
    <x v="1"/>
  </r>
  <r>
    <x v="1"/>
    <n v="7986.2"/>
    <n v="1900"/>
    <n v="15173780"/>
    <x v="1"/>
    <x v="1"/>
  </r>
  <r>
    <x v="1"/>
    <n v="317"/>
    <n v="2050"/>
    <n v="649850"/>
    <x v="1"/>
    <x v="1"/>
  </r>
  <r>
    <x v="1"/>
    <n v="446.1"/>
    <n v="2100"/>
    <n v="936810"/>
    <x v="1"/>
    <x v="1"/>
  </r>
  <r>
    <x v="29"/>
    <n v="20.6"/>
    <n v="900"/>
    <n v="18540"/>
    <x v="28"/>
    <x v="29"/>
  </r>
  <r>
    <x v="1"/>
    <n v="176.4"/>
    <n v="1000"/>
    <n v="176400"/>
    <x v="1"/>
    <x v="1"/>
  </r>
  <r>
    <x v="30"/>
    <n v="10"/>
    <n v="900"/>
    <n v="9000"/>
    <x v="29"/>
    <x v="30"/>
  </r>
  <r>
    <x v="1"/>
    <n v="35.6"/>
    <n v="1000"/>
    <n v="35600"/>
    <x v="1"/>
    <x v="1"/>
  </r>
  <r>
    <x v="31"/>
    <n v="21.8"/>
    <n v="900"/>
    <n v="19620"/>
    <x v="30"/>
    <x v="31"/>
  </r>
  <r>
    <x v="1"/>
    <n v="130.6"/>
    <n v="1000"/>
    <n v="130600"/>
    <x v="1"/>
    <x v="1"/>
  </r>
  <r>
    <x v="32"/>
    <n v="44.2"/>
    <n v="500"/>
    <n v="22100"/>
    <x v="31"/>
    <x v="32"/>
  </r>
  <r>
    <x v="1"/>
    <n v="43"/>
    <n v="1500"/>
    <n v="64500"/>
    <x v="1"/>
    <x v="1"/>
  </r>
  <r>
    <x v="1"/>
    <n v="165.6"/>
    <n v="2000"/>
    <n v="331200"/>
    <x v="1"/>
    <x v="1"/>
  </r>
  <r>
    <x v="1"/>
    <n v="20"/>
    <n v="2300"/>
    <n v="46000"/>
    <x v="1"/>
    <x v="1"/>
  </r>
  <r>
    <x v="1"/>
    <n v="52.8"/>
    <n v="2400"/>
    <n v="126720"/>
    <x v="1"/>
    <x v="1"/>
  </r>
  <r>
    <x v="1"/>
    <n v="440.3"/>
    <n v="2500"/>
    <n v="1100750"/>
    <x v="1"/>
    <x v="1"/>
  </r>
  <r>
    <x v="1"/>
    <n v="1955.4"/>
    <n v="2700"/>
    <n v="5279580"/>
    <x v="1"/>
    <x v="1"/>
  </r>
  <r>
    <x v="33"/>
    <n v="9.8000000000000007"/>
    <n v="900"/>
    <n v="8820"/>
    <x v="32"/>
    <x v="33"/>
  </r>
  <r>
    <x v="1"/>
    <n v="87.6"/>
    <n v="1000"/>
    <n v="87600"/>
    <x v="1"/>
    <x v="1"/>
  </r>
  <r>
    <x v="34"/>
    <n v="2.2000000000000002"/>
    <n v="50"/>
    <n v="110.00000000000001"/>
    <x v="33"/>
    <x v="34"/>
  </r>
  <r>
    <x v="1"/>
    <n v="963.6"/>
    <n v="200"/>
    <n v="192720"/>
    <x v="1"/>
    <x v="1"/>
  </r>
  <r>
    <x v="1"/>
    <n v="57"/>
    <n v="400"/>
    <n v="22800"/>
    <x v="1"/>
    <x v="1"/>
  </r>
  <r>
    <x v="1"/>
    <n v="4.9000000000000004"/>
    <n v="600"/>
    <n v="2940"/>
    <x v="1"/>
    <x v="1"/>
  </r>
  <r>
    <x v="1"/>
    <n v="99.9"/>
    <n v="700"/>
    <n v="69930"/>
    <x v="1"/>
    <x v="1"/>
  </r>
  <r>
    <x v="1"/>
    <n v="2404.1"/>
    <n v="800"/>
    <n v="1923280"/>
    <x v="1"/>
    <x v="1"/>
  </r>
  <r>
    <x v="1"/>
    <n v="1050.5"/>
    <n v="900"/>
    <n v="945450"/>
    <x v="1"/>
    <x v="1"/>
  </r>
  <r>
    <x v="1"/>
    <n v="142.4"/>
    <n v="1000"/>
    <n v="142400"/>
    <x v="1"/>
    <x v="1"/>
  </r>
  <r>
    <x v="1"/>
    <n v="2608.1"/>
    <n v="1100"/>
    <n v="2868910"/>
    <x v="1"/>
    <x v="1"/>
  </r>
  <r>
    <x v="1"/>
    <n v="32.799999999999997"/>
    <n v="1500"/>
    <n v="49199.999999999993"/>
    <x v="1"/>
    <x v="1"/>
  </r>
  <r>
    <x v="1"/>
    <n v="0.2"/>
    <n v="4500"/>
    <n v="900"/>
    <x v="1"/>
    <x v="1"/>
  </r>
  <r>
    <x v="35"/>
    <n v="106.3"/>
    <n v="150"/>
    <n v="15945"/>
    <x v="34"/>
    <x v="35"/>
  </r>
  <r>
    <x v="1"/>
    <n v="26.8"/>
    <n v="230"/>
    <n v="6164"/>
    <x v="1"/>
    <x v="1"/>
  </r>
  <r>
    <x v="1"/>
    <n v="6.6"/>
    <n v="310"/>
    <n v="2046"/>
    <x v="1"/>
    <x v="1"/>
  </r>
  <r>
    <x v="36"/>
    <n v="22.2"/>
    <n v="110"/>
    <n v="2442"/>
    <x v="35"/>
    <x v="36"/>
  </r>
  <r>
    <x v="1"/>
    <n v="290"/>
    <n v="160"/>
    <n v="46400"/>
    <x v="1"/>
    <x v="1"/>
  </r>
  <r>
    <x v="1"/>
    <n v="72.2"/>
    <n v="220"/>
    <n v="15884"/>
    <x v="1"/>
    <x v="1"/>
  </r>
  <r>
    <x v="1"/>
    <n v="3007.4"/>
    <n v="230"/>
    <n v="691702"/>
    <x v="1"/>
    <x v="1"/>
  </r>
  <r>
    <x v="1"/>
    <n v="3"/>
    <n v="240"/>
    <n v="720"/>
    <x v="1"/>
    <x v="1"/>
  </r>
  <r>
    <x v="1"/>
    <n v="0.2"/>
    <n v="286.23"/>
    <n v="57.246000000000009"/>
    <x v="1"/>
    <x v="1"/>
  </r>
  <r>
    <x v="1"/>
    <n v="10"/>
    <n v="290"/>
    <n v="2900"/>
    <x v="1"/>
    <x v="1"/>
  </r>
  <r>
    <x v="1"/>
    <n v="349.6"/>
    <n v="310"/>
    <n v="108376"/>
    <x v="1"/>
    <x v="1"/>
  </r>
  <r>
    <x v="1"/>
    <n v="437.6"/>
    <n v="390"/>
    <n v="170664"/>
    <x v="1"/>
    <x v="1"/>
  </r>
  <r>
    <x v="37"/>
    <n v="19.399999999999999"/>
    <n v="300"/>
    <n v="5820"/>
    <x v="36"/>
    <x v="37"/>
  </r>
  <r>
    <x v="1"/>
    <n v="4"/>
    <n v="400"/>
    <n v="1600"/>
    <x v="1"/>
    <x v="1"/>
  </r>
  <r>
    <x v="38"/>
    <n v="743.9"/>
    <n v="400"/>
    <n v="297560"/>
    <x v="37"/>
    <x v="38"/>
  </r>
  <r>
    <x v="1"/>
    <n v="540"/>
    <n v="450"/>
    <n v="243000"/>
    <x v="1"/>
    <x v="1"/>
  </r>
  <r>
    <x v="1"/>
    <n v="89"/>
    <n v="500"/>
    <n v="44500"/>
    <x v="1"/>
    <x v="1"/>
  </r>
  <r>
    <x v="1"/>
    <n v="2035.2"/>
    <n v="550"/>
    <n v="1119360"/>
    <x v="1"/>
    <x v="1"/>
  </r>
  <r>
    <x v="1"/>
    <n v="1.8"/>
    <n v="1500"/>
    <n v="2700"/>
    <x v="1"/>
    <x v="1"/>
  </r>
  <r>
    <x v="39"/>
    <n v="78.5"/>
    <n v="50"/>
    <n v="3925"/>
    <x v="38"/>
    <x v="39"/>
  </r>
  <r>
    <x v="1"/>
    <n v="4"/>
    <n v="100"/>
    <n v="400"/>
    <x v="1"/>
    <x v="1"/>
  </r>
  <r>
    <x v="40"/>
    <n v="334"/>
    <n v="850"/>
    <n v="283900"/>
    <x v="39"/>
    <x v="40"/>
  </r>
  <r>
    <x v="1"/>
    <n v="2.8"/>
    <n v="900"/>
    <n v="2520"/>
    <x v="1"/>
    <x v="1"/>
  </r>
  <r>
    <x v="1"/>
    <n v="210"/>
    <n v="1050"/>
    <n v="220500"/>
    <x v="1"/>
    <x v="1"/>
  </r>
  <r>
    <x v="1"/>
    <n v="57.6"/>
    <n v="1100"/>
    <n v="63360"/>
    <x v="1"/>
    <x v="1"/>
  </r>
  <r>
    <x v="1"/>
    <n v="593.4"/>
    <n v="1200"/>
    <n v="712080"/>
    <x v="1"/>
    <x v="1"/>
  </r>
  <r>
    <x v="1"/>
    <n v="1653.8"/>
    <n v="1300"/>
    <n v="2149940"/>
    <x v="1"/>
    <x v="1"/>
  </r>
  <r>
    <x v="41"/>
    <n v="7.9"/>
    <n v="2000"/>
    <n v="15800"/>
    <x v="40"/>
    <x v="41"/>
  </r>
  <r>
    <x v="42"/>
    <n v="2.2999999999999998"/>
    <n v="2000"/>
    <n v="4600"/>
    <x v="41"/>
    <x v="42"/>
  </r>
  <r>
    <x v="43"/>
    <n v="33.299999999999997"/>
    <n v="1500"/>
    <n v="49949.999999999993"/>
    <x v="42"/>
    <x v="43"/>
  </r>
  <r>
    <x v="44"/>
    <n v="0.4"/>
    <n v="2000"/>
    <n v="800"/>
    <x v="43"/>
    <x v="44"/>
  </r>
  <r>
    <x v="1"/>
    <n v="2.8"/>
    <n v="2500"/>
    <n v="7000"/>
    <x v="1"/>
    <x v="1"/>
  </r>
  <r>
    <x v="45"/>
    <n v="27.4"/>
    <n v="1500"/>
    <n v="41100"/>
    <x v="44"/>
    <x v="45"/>
  </r>
  <r>
    <x v="1"/>
    <n v="2"/>
    <n v="200"/>
    <n v="400"/>
    <x v="1"/>
    <x v="1"/>
  </r>
  <r>
    <x v="1"/>
    <n v="2.2000000000000002"/>
    <n v="230"/>
    <n v="506.00000000000006"/>
    <x v="1"/>
    <x v="1"/>
  </r>
  <r>
    <x v="46"/>
    <n v="3253"/>
    <n v="150"/>
    <n v="487950"/>
    <x v="45"/>
    <x v="46"/>
  </r>
  <r>
    <x v="1"/>
    <n v="716"/>
    <n v="230"/>
    <n v="164680"/>
    <x v="1"/>
    <x v="1"/>
  </r>
  <r>
    <x v="1"/>
    <n v="3"/>
    <n v="290"/>
    <n v="870"/>
    <x v="1"/>
    <x v="1"/>
  </r>
  <r>
    <x v="47"/>
    <n v="6127.6"/>
    <n v="40"/>
    <n v="245104"/>
    <x v="46"/>
    <x v="47"/>
  </r>
  <r>
    <x v="1"/>
    <n v="3976.8"/>
    <n v="50"/>
    <n v="198840"/>
    <x v="1"/>
    <x v="1"/>
  </r>
  <r>
    <x v="1"/>
    <n v="721"/>
    <n v="60"/>
    <n v="43260"/>
    <x v="1"/>
    <x v="1"/>
  </r>
  <r>
    <x v="1"/>
    <n v="3960"/>
    <n v="70"/>
    <n v="277200"/>
    <x v="1"/>
    <x v="1"/>
  </r>
  <r>
    <x v="1"/>
    <n v="840.4"/>
    <n v="80"/>
    <n v="67232"/>
    <x v="1"/>
    <x v="1"/>
  </r>
  <r>
    <x v="1"/>
    <n v="1441.4"/>
    <n v="90"/>
    <n v="129726.0000000000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3" cacheId="8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outline="1" outlineData="1" multipleFieldFilters="0" chartFormat="19">
  <location ref="A1:B48" firstHeaderRow="1" firstDataRow="1" firstDataCol="1"/>
  <pivotFields count="2">
    <pivotField dataField="1" showAll="0"/>
    <pivotField axis="axisRow" allDrilled="1" showAll="0" dataSourceSort="1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Suma de Unidades totales" fld="0" baseField="0" baseItem="0" numFmtId="1"/>
  </dataFields>
  <formats count="2">
    <format dxfId="31">
      <pivotArea outline="0" collapsedLevelsAreSubtotals="1" fieldPosition="0"/>
    </format>
    <format dxfId="30">
      <pivotArea dataOnly="0" labelOnly="1" outline="0" axis="axisValues" fieldPosition="0"/>
    </format>
  </formats>
  <chartFormats count="2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roductos Diciembre 2021!$B$2:$G$195">
        <x15:activeTabTopLevelEntity name="[Rango]"/>
      </x15:pivotTableUISettings>
    </ext>
  </extLst>
</pivotTableDefinition>
</file>

<file path=xl/pivotTables/pivotTable2.xml><?xml version="1.0" encoding="utf-8"?>
<pivotTableDefinition xmlns="http://schemas.openxmlformats.org/spreadsheetml/2006/main" name="Tabla dinámica6" cacheId="7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3">
  <location ref="A1:B52" firstHeaderRow="1" firstDataRow="1" firstDataCol="1"/>
  <pivotFields count="6">
    <pivotField axis="axisRow" showAll="0">
      <items count="51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1"/>
        <item t="default"/>
      </items>
    </pivotField>
    <pivotField showAll="0"/>
    <pivotField showAll="0"/>
    <pivotField numFmtId="174" showAll="0"/>
    <pivotField dataField="1" showAll="0">
      <items count="50">
        <item x="17"/>
        <item x="10"/>
        <item x="7"/>
        <item x="42"/>
        <item x="39"/>
        <item x="40"/>
        <item x="44"/>
        <item x="23"/>
        <item x="46"/>
        <item x="5"/>
        <item x="2"/>
        <item x="19"/>
        <item x="28"/>
        <item x="36"/>
        <item x="8"/>
        <item x="43"/>
        <item x="24"/>
        <item x="15"/>
        <item x="18"/>
        <item x="27"/>
        <item x="33"/>
        <item x="25"/>
        <item x="12"/>
        <item x="45"/>
        <item x="14"/>
        <item x="22"/>
        <item x="11"/>
        <item x="4"/>
        <item x="37"/>
        <item x="26"/>
        <item x="0"/>
        <item x="32"/>
        <item x="9"/>
        <item x="31"/>
        <item x="29"/>
        <item x="3"/>
        <item x="47"/>
        <item x="20"/>
        <item x="41"/>
        <item x="21"/>
        <item x="38"/>
        <item x="35"/>
        <item x="34"/>
        <item x="6"/>
        <item x="16"/>
        <item x="48"/>
        <item x="13"/>
        <item x="30"/>
        <item x="1"/>
        <item t="default"/>
      </items>
    </pivotField>
    <pivotField showAll="0">
      <items count="48">
        <item x="40"/>
        <item x="41"/>
        <item x="17"/>
        <item x="8"/>
        <item x="27"/>
        <item x="23"/>
        <item x="10"/>
        <item x="25"/>
        <item x="44"/>
        <item x="28"/>
        <item x="5"/>
        <item x="24"/>
        <item x="14"/>
        <item x="38"/>
        <item x="37"/>
        <item x="15"/>
        <item x="2"/>
        <item x="7"/>
        <item x="19"/>
        <item x="33"/>
        <item x="34"/>
        <item x="22"/>
        <item x="4"/>
        <item x="43"/>
        <item x="45"/>
        <item x="0"/>
        <item x="26"/>
        <item x="12"/>
        <item x="32"/>
        <item x="18"/>
        <item x="11"/>
        <item x="21"/>
        <item x="31"/>
        <item x="9"/>
        <item x="36"/>
        <item x="29"/>
        <item x="39"/>
        <item x="46"/>
        <item x="42"/>
        <item x="3"/>
        <item x="35"/>
        <item x="6"/>
        <item x="16"/>
        <item x="13"/>
        <item x="20"/>
        <item x="30"/>
        <item x="1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Suma de TOTAL UNIDADES" fld="4" baseField="0" baseItem="3" numFmtId="1"/>
  </dataFields>
  <formats count="1">
    <format dxfId="29">
      <pivotArea outline="0" collapsedLevelsAreSubtotals="1" fieldPosition="0"/>
    </format>
  </formats>
  <chartFormats count="1">
    <chartFormat chart="0" format="10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9" cacheId="9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9">
  <location ref="B1:C50" firstHeaderRow="1" firstDataRow="1" firstDataCol="1"/>
  <pivotFields count="6">
    <pivotField axis="axisRow" showAll="0">
      <items count="49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1"/>
        <item t="default"/>
      </items>
    </pivotField>
    <pivotField numFmtId="166" showAll="0"/>
    <pivotField numFmtId="168" showAll="0"/>
    <pivotField numFmtId="168" showAll="0"/>
    <pivotField dataField="1" showAll="0">
      <items count="48">
        <item x="41"/>
        <item x="43"/>
        <item x="18"/>
        <item x="2"/>
        <item x="40"/>
        <item x="8"/>
        <item x="5"/>
        <item x="36"/>
        <item x="23"/>
        <item x="15"/>
        <item x="22"/>
        <item x="25"/>
        <item x="44"/>
        <item x="17"/>
        <item x="42"/>
        <item x="11"/>
        <item x="29"/>
        <item x="10"/>
        <item x="14"/>
        <item x="24"/>
        <item x="38"/>
        <item x="21"/>
        <item x="32"/>
        <item x="34"/>
        <item x="30"/>
        <item x="28"/>
        <item x="0"/>
        <item x="19"/>
        <item x="6"/>
        <item x="4"/>
        <item x="3"/>
        <item x="9"/>
        <item x="12"/>
        <item x="31"/>
        <item x="39"/>
        <item x="37"/>
        <item x="20"/>
        <item x="45"/>
        <item x="35"/>
        <item x="26"/>
        <item x="33"/>
        <item x="7"/>
        <item x="16"/>
        <item x="46"/>
        <item x="27"/>
        <item x="13"/>
        <item x="1"/>
        <item t="default"/>
      </items>
    </pivotField>
    <pivotField showAll="0">
      <items count="49">
        <item x="8"/>
        <item x="25"/>
        <item x="26"/>
        <item x="39"/>
        <item x="42"/>
        <item x="37"/>
        <item x="44"/>
        <item x="41"/>
        <item x="14"/>
        <item x="24"/>
        <item x="23"/>
        <item x="18"/>
        <item x="35"/>
        <item x="15"/>
        <item x="2"/>
        <item x="5"/>
        <item x="45"/>
        <item x="30"/>
        <item x="43"/>
        <item x="21"/>
        <item x="33"/>
        <item x="31"/>
        <item x="11"/>
        <item x="29"/>
        <item x="10"/>
        <item x="6"/>
        <item x="20"/>
        <item x="0"/>
        <item x="17"/>
        <item x="22"/>
        <item x="12"/>
        <item x="46"/>
        <item x="4"/>
        <item x="47"/>
        <item x="36"/>
        <item x="38"/>
        <item x="9"/>
        <item x="3"/>
        <item x="40"/>
        <item x="34"/>
        <item x="19"/>
        <item x="32"/>
        <item x="27"/>
        <item x="7"/>
        <item x="16"/>
        <item x="13"/>
        <item x="28"/>
        <item x="1"/>
        <item t="default"/>
      </items>
    </pivotField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dataFields count="1">
    <dataField name="Suma de  Unidades totales" fld="4" baseField="0" baseItem="0"/>
  </dataFields>
  <formats count="1">
    <format dxfId="1">
      <pivotArea collapsedLevelsAreSubtotals="1" fieldPosition="0">
        <references count="1">
          <reference field="0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C4" sqref="C4"/>
    </sheetView>
  </sheetViews>
  <sheetFormatPr baseColWidth="10" defaultRowHeight="15" x14ac:dyDescent="0.25"/>
  <cols>
    <col min="1" max="2" width="18.5703125" style="1" customWidth="1"/>
    <col min="3" max="3" width="17.7109375" customWidth="1"/>
    <col min="4" max="5" width="18.5703125" style="12" customWidth="1"/>
    <col min="6" max="6" width="18.5703125" customWidth="1"/>
    <col min="7" max="7" width="18.5703125" style="12" customWidth="1"/>
  </cols>
  <sheetData>
    <row r="1" spans="1:7" ht="15.75" thickBot="1" x14ac:dyDescent="0.3"/>
    <row r="2" spans="1:7" s="92" customFormat="1" ht="30.75" thickBot="1" x14ac:dyDescent="0.3">
      <c r="A2" s="43" t="s">
        <v>0</v>
      </c>
      <c r="B2" s="43" t="s">
        <v>1</v>
      </c>
      <c r="C2" s="43" t="s">
        <v>2</v>
      </c>
      <c r="D2" s="44" t="s">
        <v>3</v>
      </c>
      <c r="E2" s="45" t="s">
        <v>4</v>
      </c>
      <c r="F2" s="46" t="s">
        <v>5</v>
      </c>
      <c r="G2" s="47" t="s">
        <v>6</v>
      </c>
    </row>
    <row r="3" spans="1:7" ht="15.75" thickBot="1" x14ac:dyDescent="0.3">
      <c r="A3" s="48">
        <v>1000</v>
      </c>
      <c r="B3" s="49" t="s">
        <v>7</v>
      </c>
      <c r="C3" s="50">
        <v>109.4</v>
      </c>
      <c r="D3" s="51">
        <v>1000</v>
      </c>
      <c r="E3" s="52">
        <v>109400</v>
      </c>
      <c r="F3" s="53">
        <f>C3</f>
        <v>109.4</v>
      </c>
      <c r="G3" s="54">
        <f>E3</f>
        <v>109400</v>
      </c>
    </row>
    <row r="4" spans="1:7" x14ac:dyDescent="0.25">
      <c r="A4" s="55">
        <v>106</v>
      </c>
      <c r="B4" s="56" t="s">
        <v>8</v>
      </c>
      <c r="C4" s="57">
        <v>1.6</v>
      </c>
      <c r="D4" s="58">
        <v>2000</v>
      </c>
      <c r="E4" s="59">
        <f>D4*C4</f>
        <v>3200</v>
      </c>
      <c r="F4" s="60">
        <f>SUM(C4:C5)</f>
        <v>14.7</v>
      </c>
      <c r="G4" s="61">
        <f>E4+E5</f>
        <v>35950</v>
      </c>
    </row>
    <row r="5" spans="1:7" ht="15.75" thickBot="1" x14ac:dyDescent="0.3">
      <c r="A5" s="62"/>
      <c r="B5" s="63"/>
      <c r="C5" s="64">
        <v>13.1</v>
      </c>
      <c r="D5" s="65">
        <v>2500</v>
      </c>
      <c r="E5" s="66">
        <f>D5*C5</f>
        <v>32750</v>
      </c>
      <c r="F5" s="67"/>
      <c r="G5" s="68"/>
    </row>
    <row r="6" spans="1:7" x14ac:dyDescent="0.25">
      <c r="A6" s="55">
        <v>101</v>
      </c>
      <c r="B6" s="56" t="s">
        <v>9</v>
      </c>
      <c r="C6" s="57">
        <v>101</v>
      </c>
      <c r="D6" s="58">
        <v>350</v>
      </c>
      <c r="E6" s="59">
        <v>35350</v>
      </c>
      <c r="F6" s="60">
        <f>SUM(C6:C12)</f>
        <v>1081.4499999999998</v>
      </c>
      <c r="G6" s="61">
        <f>SUM(E6:E12)</f>
        <v>4396284.9999999991</v>
      </c>
    </row>
    <row r="7" spans="1:7" x14ac:dyDescent="0.25">
      <c r="A7" s="69"/>
      <c r="B7" s="70"/>
      <c r="C7" s="71">
        <v>1.8</v>
      </c>
      <c r="D7" s="72">
        <v>450</v>
      </c>
      <c r="E7" s="73">
        <f>C7*D7</f>
        <v>810</v>
      </c>
      <c r="F7" s="74"/>
      <c r="G7" s="75"/>
    </row>
    <row r="8" spans="1:7" x14ac:dyDescent="0.25">
      <c r="A8" s="69"/>
      <c r="B8" s="70"/>
      <c r="C8" s="71">
        <v>12</v>
      </c>
      <c r="D8" s="72">
        <v>2500</v>
      </c>
      <c r="E8" s="73">
        <f>D8*C8</f>
        <v>30000</v>
      </c>
      <c r="F8" s="74"/>
      <c r="G8" s="75"/>
    </row>
    <row r="9" spans="1:7" x14ac:dyDescent="0.25">
      <c r="A9" s="69"/>
      <c r="B9" s="70"/>
      <c r="C9" s="71">
        <v>4</v>
      </c>
      <c r="D9" s="72">
        <v>2900</v>
      </c>
      <c r="E9" s="73">
        <f>D9*C9</f>
        <v>11600</v>
      </c>
      <c r="F9" s="74"/>
      <c r="G9" s="75"/>
    </row>
    <row r="10" spans="1:7" x14ac:dyDescent="0.25">
      <c r="A10" s="69"/>
      <c r="B10" s="70"/>
      <c r="C10" s="71">
        <v>2</v>
      </c>
      <c r="D10" s="72">
        <v>3000</v>
      </c>
      <c r="E10" s="73">
        <f>D10*C10</f>
        <v>6000</v>
      </c>
      <c r="F10" s="74"/>
      <c r="G10" s="75"/>
    </row>
    <row r="11" spans="1:7" x14ac:dyDescent="0.25">
      <c r="A11" s="69"/>
      <c r="B11" s="70"/>
      <c r="C11" s="71">
        <v>13</v>
      </c>
      <c r="D11" s="72">
        <v>3700</v>
      </c>
      <c r="E11" s="73">
        <f>D11*C11</f>
        <v>48100</v>
      </c>
      <c r="F11" s="74"/>
      <c r="G11" s="75"/>
    </row>
    <row r="12" spans="1:7" ht="15.75" thickBot="1" x14ac:dyDescent="0.3">
      <c r="A12" s="62"/>
      <c r="B12" s="63"/>
      <c r="C12" s="64">
        <v>947.64999999999975</v>
      </c>
      <c r="D12" s="65">
        <v>4500</v>
      </c>
      <c r="E12" s="66">
        <f>C12*D12</f>
        <v>4264424.9999999991</v>
      </c>
      <c r="F12" s="67"/>
      <c r="G12" s="68"/>
    </row>
    <row r="13" spans="1:7" ht="15.75" thickBot="1" x14ac:dyDescent="0.3">
      <c r="A13" s="48">
        <v>110</v>
      </c>
      <c r="B13" s="49" t="s">
        <v>10</v>
      </c>
      <c r="C13" s="76">
        <v>73.199999999999989</v>
      </c>
      <c r="D13" s="77">
        <v>700</v>
      </c>
      <c r="E13" s="78">
        <f>D13*C13</f>
        <v>51239.999999999993</v>
      </c>
      <c r="F13" s="53">
        <f>C13</f>
        <v>73.199999999999989</v>
      </c>
      <c r="G13" s="54">
        <f>E13</f>
        <v>51239.999999999993</v>
      </c>
    </row>
    <row r="14" spans="1:7" x14ac:dyDescent="0.25">
      <c r="A14" s="55">
        <v>105</v>
      </c>
      <c r="B14" s="56" t="s">
        <v>11</v>
      </c>
      <c r="C14" s="57">
        <v>0.4</v>
      </c>
      <c r="D14" s="58">
        <v>1000</v>
      </c>
      <c r="E14" s="59">
        <f>D14*C14</f>
        <v>400</v>
      </c>
      <c r="F14" s="60">
        <f>SUM(C14:C15)</f>
        <v>5.1000000000000005</v>
      </c>
      <c r="G14" s="61">
        <f>SUM(E14:E15)</f>
        <v>9800</v>
      </c>
    </row>
    <row r="15" spans="1:7" ht="15.75" thickBot="1" x14ac:dyDescent="0.3">
      <c r="A15" s="62"/>
      <c r="B15" s="63"/>
      <c r="C15" s="64">
        <v>4.7</v>
      </c>
      <c r="D15" s="65">
        <v>2000</v>
      </c>
      <c r="E15" s="66">
        <f>D15*C15</f>
        <v>9400</v>
      </c>
      <c r="F15" s="67"/>
      <c r="G15" s="68"/>
    </row>
    <row r="16" spans="1:7" x14ac:dyDescent="0.25">
      <c r="A16" s="55">
        <v>201</v>
      </c>
      <c r="B16" s="56" t="s">
        <v>12</v>
      </c>
      <c r="C16" s="57">
        <v>9.5</v>
      </c>
      <c r="D16" s="58">
        <v>50</v>
      </c>
      <c r="E16" s="59">
        <f>D16*C16</f>
        <v>475</v>
      </c>
      <c r="F16" s="60">
        <f>SUM(C16:C29)</f>
        <v>9918.66</v>
      </c>
      <c r="G16" s="61">
        <f>SUM(E16:E29)</f>
        <v>8359563.245000001</v>
      </c>
    </row>
    <row r="17" spans="1:7" x14ac:dyDescent="0.25">
      <c r="A17" s="69"/>
      <c r="B17" s="70"/>
      <c r="C17" s="71">
        <v>25.5</v>
      </c>
      <c r="D17" s="72">
        <v>600</v>
      </c>
      <c r="E17" s="73">
        <f>C17*D17</f>
        <v>15300</v>
      </c>
      <c r="F17" s="74"/>
      <c r="G17" s="75"/>
    </row>
    <row r="18" spans="1:7" x14ac:dyDescent="0.25">
      <c r="A18" s="69"/>
      <c r="B18" s="70"/>
      <c r="C18" s="71">
        <v>327.10000000000002</v>
      </c>
      <c r="D18" s="72">
        <v>630</v>
      </c>
      <c r="E18" s="73">
        <v>206073</v>
      </c>
      <c r="F18" s="74"/>
      <c r="G18" s="75"/>
    </row>
    <row r="19" spans="1:7" x14ac:dyDescent="0.25">
      <c r="A19" s="69"/>
      <c r="B19" s="70"/>
      <c r="C19" s="71">
        <v>4316.4500000000007</v>
      </c>
      <c r="D19" s="72">
        <v>700</v>
      </c>
      <c r="E19" s="73">
        <f t="shared" ref="E19:E29" si="0">D19*C19</f>
        <v>3021515.0000000005</v>
      </c>
      <c r="F19" s="74"/>
      <c r="G19" s="75"/>
    </row>
    <row r="20" spans="1:7" x14ac:dyDescent="0.25">
      <c r="A20" s="69"/>
      <c r="B20" s="70"/>
      <c r="C20" s="71">
        <v>4</v>
      </c>
      <c r="D20" s="72">
        <v>710</v>
      </c>
      <c r="E20" s="73">
        <f t="shared" si="0"/>
        <v>2840</v>
      </c>
      <c r="F20" s="74"/>
      <c r="G20" s="75"/>
    </row>
    <row r="21" spans="1:7" x14ac:dyDescent="0.25">
      <c r="A21" s="69"/>
      <c r="B21" s="70"/>
      <c r="C21" s="71">
        <v>291.32</v>
      </c>
      <c r="D21" s="72">
        <v>750</v>
      </c>
      <c r="E21" s="73">
        <f t="shared" si="0"/>
        <v>218490</v>
      </c>
      <c r="F21" s="74"/>
      <c r="G21" s="75"/>
    </row>
    <row r="22" spans="1:7" x14ac:dyDescent="0.25">
      <c r="A22" s="69"/>
      <c r="B22" s="70"/>
      <c r="C22" s="71">
        <v>10.5</v>
      </c>
      <c r="D22" s="72">
        <v>798.69</v>
      </c>
      <c r="E22" s="73">
        <f t="shared" si="0"/>
        <v>8386.2450000000008</v>
      </c>
      <c r="F22" s="74"/>
      <c r="G22" s="75"/>
    </row>
    <row r="23" spans="1:7" x14ac:dyDescent="0.25">
      <c r="A23" s="69"/>
      <c r="B23" s="70"/>
      <c r="C23" s="71">
        <v>118.5</v>
      </c>
      <c r="D23" s="72">
        <v>800</v>
      </c>
      <c r="E23" s="73">
        <f t="shared" si="0"/>
        <v>94800</v>
      </c>
      <c r="F23" s="74"/>
      <c r="G23" s="75"/>
    </row>
    <row r="24" spans="1:7" x14ac:dyDescent="0.25">
      <c r="A24" s="69"/>
      <c r="B24" s="70"/>
      <c r="C24" s="71">
        <v>4.5</v>
      </c>
      <c r="D24" s="72">
        <v>850</v>
      </c>
      <c r="E24" s="73">
        <f t="shared" si="0"/>
        <v>3825</v>
      </c>
      <c r="F24" s="74"/>
      <c r="G24" s="75"/>
    </row>
    <row r="25" spans="1:7" x14ac:dyDescent="0.25">
      <c r="A25" s="69"/>
      <c r="B25" s="70"/>
      <c r="C25" s="71">
        <v>1032.5900000000001</v>
      </c>
      <c r="D25" s="72">
        <v>900</v>
      </c>
      <c r="E25" s="73">
        <f t="shared" si="0"/>
        <v>929331.00000000012</v>
      </c>
      <c r="F25" s="74"/>
      <c r="G25" s="75"/>
    </row>
    <row r="26" spans="1:7" x14ac:dyDescent="0.25">
      <c r="A26" s="69"/>
      <c r="B26" s="70"/>
      <c r="C26" s="71">
        <v>8.6999999999999993</v>
      </c>
      <c r="D26" s="72">
        <v>940</v>
      </c>
      <c r="E26" s="73">
        <f t="shared" si="0"/>
        <v>8177.9999999999991</v>
      </c>
      <c r="F26" s="74"/>
      <c r="G26" s="75"/>
    </row>
    <row r="27" spans="1:7" x14ac:dyDescent="0.25">
      <c r="A27" s="69"/>
      <c r="B27" s="70"/>
      <c r="C27" s="71">
        <v>1355</v>
      </c>
      <c r="D27" s="72">
        <v>960</v>
      </c>
      <c r="E27" s="73">
        <f t="shared" si="0"/>
        <v>1300800</v>
      </c>
      <c r="F27" s="74"/>
      <c r="G27" s="75"/>
    </row>
    <row r="28" spans="1:7" x14ac:dyDescent="0.25">
      <c r="A28" s="69"/>
      <c r="B28" s="70"/>
      <c r="C28" s="71">
        <v>2411</v>
      </c>
      <c r="D28" s="79">
        <v>1050</v>
      </c>
      <c r="E28" s="73">
        <f t="shared" si="0"/>
        <v>2531550</v>
      </c>
      <c r="F28" s="74"/>
      <c r="G28" s="75"/>
    </row>
    <row r="29" spans="1:7" ht="15.75" thickBot="1" x14ac:dyDescent="0.3">
      <c r="A29" s="62"/>
      <c r="B29" s="63"/>
      <c r="C29" s="64">
        <v>4</v>
      </c>
      <c r="D29" s="65">
        <v>4500</v>
      </c>
      <c r="E29" s="66">
        <f t="shared" si="0"/>
        <v>18000</v>
      </c>
      <c r="F29" s="67"/>
      <c r="G29" s="68"/>
    </row>
    <row r="30" spans="1:7" ht="15.75" thickBot="1" x14ac:dyDescent="0.3">
      <c r="A30" s="48">
        <v>119</v>
      </c>
      <c r="B30" s="49" t="s">
        <v>13</v>
      </c>
      <c r="C30" s="76">
        <v>2</v>
      </c>
      <c r="D30" s="77">
        <v>40000</v>
      </c>
      <c r="E30" s="78">
        <v>80000</v>
      </c>
      <c r="F30" s="53">
        <f>C30</f>
        <v>2</v>
      </c>
      <c r="G30" s="54">
        <f>E30</f>
        <v>80000</v>
      </c>
    </row>
    <row r="31" spans="1:7" ht="15.75" thickBot="1" x14ac:dyDescent="0.3">
      <c r="A31" s="48">
        <v>498</v>
      </c>
      <c r="B31" s="49" t="s">
        <v>14</v>
      </c>
      <c r="C31" s="76">
        <v>20</v>
      </c>
      <c r="D31" s="77">
        <v>200</v>
      </c>
      <c r="E31" s="78">
        <f t="shared" ref="E31:E46" si="1">D31*C31</f>
        <v>4000</v>
      </c>
      <c r="F31" s="53">
        <f>C31</f>
        <v>20</v>
      </c>
      <c r="G31" s="54">
        <f>E31</f>
        <v>4000</v>
      </c>
    </row>
    <row r="32" spans="1:7" x14ac:dyDescent="0.25">
      <c r="A32" s="55">
        <v>304</v>
      </c>
      <c r="B32" s="56" t="s">
        <v>15</v>
      </c>
      <c r="C32" s="57">
        <v>97.5</v>
      </c>
      <c r="D32" s="58">
        <v>500</v>
      </c>
      <c r="E32" s="59">
        <f t="shared" si="1"/>
        <v>48750</v>
      </c>
      <c r="F32" s="60">
        <f>SUM(C32:C33)</f>
        <v>247.5</v>
      </c>
      <c r="G32" s="61">
        <f>SUM(E32:E33)</f>
        <v>236250</v>
      </c>
    </row>
    <row r="33" spans="1:7" ht="15.75" thickBot="1" x14ac:dyDescent="0.3">
      <c r="A33" s="62"/>
      <c r="B33" s="63"/>
      <c r="C33" s="64">
        <v>150</v>
      </c>
      <c r="D33" s="65">
        <v>1250</v>
      </c>
      <c r="E33" s="66">
        <f t="shared" si="1"/>
        <v>187500</v>
      </c>
      <c r="F33" s="67"/>
      <c r="G33" s="68"/>
    </row>
    <row r="34" spans="1:7" ht="15.75" thickBot="1" x14ac:dyDescent="0.3">
      <c r="A34" s="48">
        <v>310</v>
      </c>
      <c r="B34" s="49" t="s">
        <v>16</v>
      </c>
      <c r="C34" s="76">
        <v>1</v>
      </c>
      <c r="D34" s="77">
        <v>1800</v>
      </c>
      <c r="E34" s="78">
        <f t="shared" si="1"/>
        <v>1800</v>
      </c>
      <c r="F34" s="53">
        <f>C34</f>
        <v>1</v>
      </c>
      <c r="G34" s="54">
        <f>E34</f>
        <v>1800</v>
      </c>
    </row>
    <row r="35" spans="1:7" ht="15.75" thickBot="1" x14ac:dyDescent="0.3">
      <c r="A35" s="48">
        <v>309</v>
      </c>
      <c r="B35" s="49" t="s">
        <v>17</v>
      </c>
      <c r="C35" s="80">
        <v>1</v>
      </c>
      <c r="D35" s="77">
        <v>1200</v>
      </c>
      <c r="E35" s="78">
        <f t="shared" si="1"/>
        <v>1200</v>
      </c>
      <c r="F35" s="53">
        <f>C35</f>
        <v>1</v>
      </c>
      <c r="G35" s="54">
        <f>E35</f>
        <v>1200</v>
      </c>
    </row>
    <row r="36" spans="1:7" x14ac:dyDescent="0.25">
      <c r="A36" s="55">
        <v>202</v>
      </c>
      <c r="B36" s="56" t="s">
        <v>18</v>
      </c>
      <c r="C36" s="57">
        <v>6</v>
      </c>
      <c r="D36" s="58">
        <v>3.5</v>
      </c>
      <c r="E36" s="59">
        <f t="shared" si="1"/>
        <v>21</v>
      </c>
      <c r="F36" s="60">
        <f>SUM(C36:C50)</f>
        <v>45820.259999999995</v>
      </c>
      <c r="G36" s="61">
        <f>SUM(E36:E50)</f>
        <v>18048403.559999999</v>
      </c>
    </row>
    <row r="37" spans="1:7" x14ac:dyDescent="0.25">
      <c r="A37" s="69"/>
      <c r="B37" s="70"/>
      <c r="C37" s="71">
        <v>15</v>
      </c>
      <c r="D37" s="72">
        <v>35</v>
      </c>
      <c r="E37" s="73">
        <f t="shared" si="1"/>
        <v>525</v>
      </c>
      <c r="F37" s="74"/>
      <c r="G37" s="75"/>
    </row>
    <row r="38" spans="1:7" x14ac:dyDescent="0.25">
      <c r="A38" s="69"/>
      <c r="B38" s="70"/>
      <c r="C38" s="71">
        <v>978.2</v>
      </c>
      <c r="D38" s="72">
        <v>250</v>
      </c>
      <c r="E38" s="73">
        <f t="shared" si="1"/>
        <v>244550</v>
      </c>
      <c r="F38" s="74"/>
      <c r="G38" s="75"/>
    </row>
    <row r="39" spans="1:7" x14ac:dyDescent="0.25">
      <c r="A39" s="69"/>
      <c r="B39" s="70"/>
      <c r="C39" s="71">
        <v>72.5</v>
      </c>
      <c r="D39" s="72">
        <v>300</v>
      </c>
      <c r="E39" s="73">
        <f t="shared" si="1"/>
        <v>21750</v>
      </c>
      <c r="F39" s="74"/>
      <c r="G39" s="75"/>
    </row>
    <row r="40" spans="1:7" x14ac:dyDescent="0.25">
      <c r="A40" s="69"/>
      <c r="B40" s="70"/>
      <c r="C40" s="71">
        <v>18073.059999999998</v>
      </c>
      <c r="D40" s="72">
        <v>350</v>
      </c>
      <c r="E40" s="73">
        <f t="shared" si="1"/>
        <v>6325570.9999999991</v>
      </c>
      <c r="F40" s="74"/>
      <c r="G40" s="75"/>
    </row>
    <row r="41" spans="1:7" x14ac:dyDescent="0.25">
      <c r="A41" s="69"/>
      <c r="B41" s="70"/>
      <c r="C41" s="71">
        <v>19</v>
      </c>
      <c r="D41" s="72">
        <v>363.24</v>
      </c>
      <c r="E41" s="73">
        <f t="shared" si="1"/>
        <v>6901.56</v>
      </c>
      <c r="F41" s="74"/>
      <c r="G41" s="75"/>
    </row>
    <row r="42" spans="1:7" x14ac:dyDescent="0.25">
      <c r="A42" s="69"/>
      <c r="B42" s="70"/>
      <c r="C42" s="71">
        <v>175.5</v>
      </c>
      <c r="D42" s="72">
        <v>370</v>
      </c>
      <c r="E42" s="73">
        <f t="shared" si="1"/>
        <v>64935</v>
      </c>
      <c r="F42" s="74"/>
      <c r="G42" s="75"/>
    </row>
    <row r="43" spans="1:7" x14ac:dyDescent="0.25">
      <c r="A43" s="69"/>
      <c r="B43" s="70"/>
      <c r="C43" s="71">
        <v>115</v>
      </c>
      <c r="D43" s="72">
        <v>380</v>
      </c>
      <c r="E43" s="73">
        <f t="shared" si="1"/>
        <v>43700</v>
      </c>
      <c r="F43" s="74"/>
      <c r="G43" s="75"/>
    </row>
    <row r="44" spans="1:7" x14ac:dyDescent="0.25">
      <c r="A44" s="69"/>
      <c r="B44" s="70"/>
      <c r="C44" s="71">
        <v>3489</v>
      </c>
      <c r="D44" s="72">
        <v>390</v>
      </c>
      <c r="E44" s="73">
        <f t="shared" si="1"/>
        <v>1360710</v>
      </c>
      <c r="F44" s="74"/>
      <c r="G44" s="75"/>
    </row>
    <row r="45" spans="1:7" x14ac:dyDescent="0.25">
      <c r="A45" s="69"/>
      <c r="B45" s="70"/>
      <c r="C45" s="71">
        <v>3806.5</v>
      </c>
      <c r="D45" s="72">
        <v>400</v>
      </c>
      <c r="E45" s="73">
        <f t="shared" si="1"/>
        <v>1522600</v>
      </c>
      <c r="F45" s="74"/>
      <c r="G45" s="75"/>
    </row>
    <row r="46" spans="1:7" x14ac:dyDescent="0.25">
      <c r="A46" s="69"/>
      <c r="B46" s="70"/>
      <c r="C46" s="71">
        <v>14219.5</v>
      </c>
      <c r="D46" s="72">
        <v>440</v>
      </c>
      <c r="E46" s="73">
        <f t="shared" si="1"/>
        <v>6256580</v>
      </c>
      <c r="F46" s="74"/>
      <c r="G46" s="75"/>
    </row>
    <row r="47" spans="1:7" x14ac:dyDescent="0.25">
      <c r="A47" s="69"/>
      <c r="B47" s="70"/>
      <c r="C47" s="71">
        <v>4110</v>
      </c>
      <c r="D47" s="72">
        <v>450</v>
      </c>
      <c r="E47" s="73">
        <f>C47*D47</f>
        <v>1849500</v>
      </c>
      <c r="F47" s="74"/>
      <c r="G47" s="75"/>
    </row>
    <row r="48" spans="1:7" x14ac:dyDescent="0.25">
      <c r="A48" s="69"/>
      <c r="B48" s="70"/>
      <c r="C48" s="71">
        <v>611</v>
      </c>
      <c r="D48" s="72">
        <v>460</v>
      </c>
      <c r="E48" s="73">
        <f t="shared" ref="E48:E96" si="2">D48*C48</f>
        <v>281060</v>
      </c>
      <c r="F48" s="74"/>
      <c r="G48" s="75"/>
    </row>
    <row r="49" spans="1:7" x14ac:dyDescent="0.25">
      <c r="A49" s="69"/>
      <c r="B49" s="70"/>
      <c r="C49" s="71">
        <v>105</v>
      </c>
      <c r="D49" s="72">
        <v>500</v>
      </c>
      <c r="E49" s="73">
        <f t="shared" si="2"/>
        <v>52500</v>
      </c>
      <c r="F49" s="74"/>
      <c r="G49" s="75"/>
    </row>
    <row r="50" spans="1:7" ht="15.75" thickBot="1" x14ac:dyDescent="0.3">
      <c r="A50" s="62"/>
      <c r="B50" s="63"/>
      <c r="C50" s="64">
        <v>25</v>
      </c>
      <c r="D50" s="65">
        <v>700</v>
      </c>
      <c r="E50" s="66">
        <f t="shared" si="2"/>
        <v>17500</v>
      </c>
      <c r="F50" s="67"/>
      <c r="G50" s="68"/>
    </row>
    <row r="51" spans="1:7" x14ac:dyDescent="0.25">
      <c r="A51" s="55">
        <v>305</v>
      </c>
      <c r="B51" s="56" t="s">
        <v>19</v>
      </c>
      <c r="C51" s="57">
        <v>33.4</v>
      </c>
      <c r="D51" s="58">
        <v>500</v>
      </c>
      <c r="E51" s="59">
        <f t="shared" si="2"/>
        <v>16700</v>
      </c>
      <c r="F51" s="60">
        <f>SUM(C51:C52)</f>
        <v>59.4</v>
      </c>
      <c r="G51" s="61">
        <f>SUM(E51:E52)</f>
        <v>37500</v>
      </c>
    </row>
    <row r="52" spans="1:7" ht="15.75" thickBot="1" x14ac:dyDescent="0.3">
      <c r="A52" s="62"/>
      <c r="B52" s="63"/>
      <c r="C52" s="81">
        <v>26</v>
      </c>
      <c r="D52" s="65">
        <v>800</v>
      </c>
      <c r="E52" s="66">
        <f t="shared" si="2"/>
        <v>20800</v>
      </c>
      <c r="F52" s="67"/>
      <c r="G52" s="68"/>
    </row>
    <row r="53" spans="1:7" ht="15.75" thickBot="1" x14ac:dyDescent="0.3">
      <c r="A53" s="48">
        <v>799</v>
      </c>
      <c r="B53" s="49" t="s">
        <v>20</v>
      </c>
      <c r="C53" s="76">
        <v>2</v>
      </c>
      <c r="D53" s="77">
        <v>500</v>
      </c>
      <c r="E53" s="78">
        <f t="shared" si="2"/>
        <v>1000</v>
      </c>
      <c r="F53" s="53">
        <f>C53</f>
        <v>2</v>
      </c>
      <c r="G53" s="54">
        <f>E53</f>
        <v>1000</v>
      </c>
    </row>
    <row r="54" spans="1:7" x14ac:dyDescent="0.25">
      <c r="A54" s="55">
        <v>102</v>
      </c>
      <c r="B54" s="56" t="s">
        <v>21</v>
      </c>
      <c r="C54" s="57">
        <v>23</v>
      </c>
      <c r="D54" s="58">
        <v>75</v>
      </c>
      <c r="E54" s="59">
        <f t="shared" si="2"/>
        <v>1725</v>
      </c>
      <c r="F54" s="82">
        <f>SUM(C54:C69)</f>
        <v>16791.399999999998</v>
      </c>
      <c r="G54" s="61">
        <f>SUM(E54:E69)</f>
        <v>14187641</v>
      </c>
    </row>
    <row r="55" spans="1:7" x14ac:dyDescent="0.25">
      <c r="A55" s="69"/>
      <c r="B55" s="70"/>
      <c r="C55" s="71">
        <v>17</v>
      </c>
      <c r="D55" s="72">
        <v>90</v>
      </c>
      <c r="E55" s="73">
        <f t="shared" si="2"/>
        <v>1530</v>
      </c>
      <c r="F55" s="83"/>
      <c r="G55" s="75"/>
    </row>
    <row r="56" spans="1:7" x14ac:dyDescent="0.25">
      <c r="A56" s="69"/>
      <c r="B56" s="70"/>
      <c r="C56" s="71">
        <v>1.2</v>
      </c>
      <c r="D56" s="72">
        <v>330</v>
      </c>
      <c r="E56" s="73">
        <f t="shared" si="2"/>
        <v>396</v>
      </c>
      <c r="F56" s="83"/>
      <c r="G56" s="75"/>
    </row>
    <row r="57" spans="1:7" x14ac:dyDescent="0.25">
      <c r="A57" s="69"/>
      <c r="B57" s="70"/>
      <c r="C57" s="71">
        <v>47</v>
      </c>
      <c r="D57" s="72">
        <v>500</v>
      </c>
      <c r="E57" s="73">
        <f t="shared" si="2"/>
        <v>23500</v>
      </c>
      <c r="F57" s="83"/>
      <c r="G57" s="75"/>
    </row>
    <row r="58" spans="1:7" x14ac:dyDescent="0.25">
      <c r="A58" s="69"/>
      <c r="B58" s="70"/>
      <c r="C58" s="71">
        <v>6.5</v>
      </c>
      <c r="D58" s="72">
        <v>650</v>
      </c>
      <c r="E58" s="73">
        <f t="shared" si="2"/>
        <v>4225</v>
      </c>
      <c r="F58" s="83"/>
      <c r="G58" s="75"/>
    </row>
    <row r="59" spans="1:7" x14ac:dyDescent="0.25">
      <c r="A59" s="69"/>
      <c r="B59" s="70"/>
      <c r="C59" s="71">
        <v>25</v>
      </c>
      <c r="D59" s="72">
        <v>700</v>
      </c>
      <c r="E59" s="73">
        <f t="shared" si="2"/>
        <v>17500</v>
      </c>
      <c r="F59" s="83"/>
      <c r="G59" s="75"/>
    </row>
    <row r="60" spans="1:7" x14ac:dyDescent="0.25">
      <c r="A60" s="69"/>
      <c r="B60" s="70"/>
      <c r="C60" s="71">
        <v>51.5</v>
      </c>
      <c r="D60" s="72">
        <v>720</v>
      </c>
      <c r="E60" s="73">
        <f t="shared" si="2"/>
        <v>37080</v>
      </c>
      <c r="F60" s="83"/>
      <c r="G60" s="75"/>
    </row>
    <row r="61" spans="1:7" x14ac:dyDescent="0.25">
      <c r="A61" s="69"/>
      <c r="B61" s="70"/>
      <c r="C61" s="71">
        <v>6034</v>
      </c>
      <c r="D61" s="72">
        <v>750</v>
      </c>
      <c r="E61" s="73">
        <f t="shared" si="2"/>
        <v>4525500</v>
      </c>
      <c r="F61" s="83"/>
      <c r="G61" s="75"/>
    </row>
    <row r="62" spans="1:7" x14ac:dyDescent="0.25">
      <c r="A62" s="69"/>
      <c r="B62" s="70"/>
      <c r="C62" s="71">
        <v>26</v>
      </c>
      <c r="D62" s="72">
        <v>760</v>
      </c>
      <c r="E62" s="73">
        <f t="shared" si="2"/>
        <v>19760</v>
      </c>
      <c r="F62" s="83"/>
      <c r="G62" s="75"/>
    </row>
    <row r="63" spans="1:7" x14ac:dyDescent="0.25">
      <c r="A63" s="69"/>
      <c r="B63" s="70"/>
      <c r="C63" s="71">
        <v>89</v>
      </c>
      <c r="D63" s="72">
        <v>800</v>
      </c>
      <c r="E63" s="73">
        <f t="shared" si="2"/>
        <v>71200</v>
      </c>
      <c r="F63" s="83"/>
      <c r="G63" s="75"/>
    </row>
    <row r="64" spans="1:7" x14ac:dyDescent="0.25">
      <c r="A64" s="69"/>
      <c r="B64" s="70"/>
      <c r="C64" s="71">
        <v>9593.7999999999993</v>
      </c>
      <c r="D64" s="72">
        <v>900</v>
      </c>
      <c r="E64" s="73">
        <f t="shared" si="2"/>
        <v>8634420</v>
      </c>
      <c r="F64" s="83"/>
      <c r="G64" s="75"/>
    </row>
    <row r="65" spans="1:7" x14ac:dyDescent="0.25">
      <c r="A65" s="69"/>
      <c r="B65" s="70"/>
      <c r="C65" s="71">
        <v>716.5</v>
      </c>
      <c r="D65" s="72">
        <v>950</v>
      </c>
      <c r="E65" s="73">
        <f t="shared" si="2"/>
        <v>680675</v>
      </c>
      <c r="F65" s="83"/>
      <c r="G65" s="75"/>
    </row>
    <row r="66" spans="1:7" x14ac:dyDescent="0.25">
      <c r="A66" s="69"/>
      <c r="B66" s="70"/>
      <c r="C66" s="71">
        <v>91.8</v>
      </c>
      <c r="D66" s="72">
        <v>1000</v>
      </c>
      <c r="E66" s="73">
        <f t="shared" si="2"/>
        <v>91800</v>
      </c>
      <c r="F66" s="83"/>
      <c r="G66" s="75"/>
    </row>
    <row r="67" spans="1:7" x14ac:dyDescent="0.25">
      <c r="A67" s="69"/>
      <c r="B67" s="70"/>
      <c r="C67" s="71">
        <v>29.6</v>
      </c>
      <c r="D67" s="72">
        <v>1050</v>
      </c>
      <c r="E67" s="73">
        <f t="shared" si="2"/>
        <v>31080</v>
      </c>
      <c r="F67" s="83"/>
      <c r="G67" s="75"/>
    </row>
    <row r="68" spans="1:7" x14ac:dyDescent="0.25">
      <c r="A68" s="69"/>
      <c r="B68" s="70"/>
      <c r="C68" s="71">
        <v>3</v>
      </c>
      <c r="D68" s="72">
        <v>1150</v>
      </c>
      <c r="E68" s="73">
        <f t="shared" si="2"/>
        <v>3450</v>
      </c>
      <c r="F68" s="83"/>
      <c r="G68" s="75"/>
    </row>
    <row r="69" spans="1:7" ht="15.75" thickBot="1" x14ac:dyDescent="0.3">
      <c r="A69" s="62"/>
      <c r="B69" s="63"/>
      <c r="C69" s="64">
        <v>36.5</v>
      </c>
      <c r="D69" s="65">
        <v>1200</v>
      </c>
      <c r="E69" s="66">
        <f t="shared" si="2"/>
        <v>43800</v>
      </c>
      <c r="F69" s="84"/>
      <c r="G69" s="68"/>
    </row>
    <row r="70" spans="1:7" x14ac:dyDescent="0.25">
      <c r="A70" s="55">
        <v>104</v>
      </c>
      <c r="B70" s="56" t="s">
        <v>22</v>
      </c>
      <c r="C70" s="57">
        <v>0.2</v>
      </c>
      <c r="D70" s="58">
        <v>1200</v>
      </c>
      <c r="E70" s="59">
        <f t="shared" si="2"/>
        <v>240</v>
      </c>
      <c r="F70" s="60">
        <f>SUM(C70:C75)</f>
        <v>42.550000000000004</v>
      </c>
      <c r="G70" s="61">
        <f>SUM(E70:E75)</f>
        <v>540040</v>
      </c>
    </row>
    <row r="71" spans="1:7" x14ac:dyDescent="0.25">
      <c r="A71" s="69"/>
      <c r="B71" s="70"/>
      <c r="C71" s="71">
        <v>0.5</v>
      </c>
      <c r="D71" s="72">
        <v>6000</v>
      </c>
      <c r="E71" s="73">
        <f t="shared" si="2"/>
        <v>3000</v>
      </c>
      <c r="F71" s="74"/>
      <c r="G71" s="75"/>
    </row>
    <row r="72" spans="1:7" x14ac:dyDescent="0.25">
      <c r="A72" s="69"/>
      <c r="B72" s="70"/>
      <c r="C72" s="71">
        <v>34.450000000000003</v>
      </c>
      <c r="D72" s="72">
        <v>12000</v>
      </c>
      <c r="E72" s="73">
        <f t="shared" si="2"/>
        <v>413400.00000000006</v>
      </c>
      <c r="F72" s="74"/>
      <c r="G72" s="75"/>
    </row>
    <row r="73" spans="1:7" x14ac:dyDescent="0.25">
      <c r="A73" s="69"/>
      <c r="B73" s="70"/>
      <c r="C73" s="71">
        <v>1</v>
      </c>
      <c r="D73" s="72">
        <v>15000</v>
      </c>
      <c r="E73" s="73">
        <f t="shared" si="2"/>
        <v>15000</v>
      </c>
      <c r="F73" s="74"/>
      <c r="G73" s="75"/>
    </row>
    <row r="74" spans="1:7" x14ac:dyDescent="0.25">
      <c r="A74" s="69"/>
      <c r="B74" s="70"/>
      <c r="C74" s="71">
        <v>3.4</v>
      </c>
      <c r="D74" s="72">
        <v>16000</v>
      </c>
      <c r="E74" s="73">
        <f t="shared" si="2"/>
        <v>54400</v>
      </c>
      <c r="F74" s="74"/>
      <c r="G74" s="75"/>
    </row>
    <row r="75" spans="1:7" ht="15.75" thickBot="1" x14ac:dyDescent="0.3">
      <c r="A75" s="62"/>
      <c r="B75" s="63"/>
      <c r="C75" s="64">
        <v>3</v>
      </c>
      <c r="D75" s="65">
        <v>18000</v>
      </c>
      <c r="E75" s="66">
        <f t="shared" si="2"/>
        <v>54000</v>
      </c>
      <c r="F75" s="67"/>
      <c r="G75" s="68"/>
    </row>
    <row r="76" spans="1:7" x14ac:dyDescent="0.25">
      <c r="A76" s="55">
        <v>103</v>
      </c>
      <c r="B76" s="56" t="s">
        <v>23</v>
      </c>
      <c r="C76" s="57">
        <v>0.6</v>
      </c>
      <c r="D76" s="58">
        <v>16200</v>
      </c>
      <c r="E76" s="59">
        <f t="shared" si="2"/>
        <v>9720</v>
      </c>
      <c r="F76" s="60">
        <f>SUM(C76:C81)</f>
        <v>288.2</v>
      </c>
      <c r="G76" s="61">
        <f>SUM(E76:E81)</f>
        <v>7890120</v>
      </c>
    </row>
    <row r="77" spans="1:7" x14ac:dyDescent="0.25">
      <c r="A77" s="69"/>
      <c r="B77" s="70"/>
      <c r="C77" s="71">
        <v>77.55</v>
      </c>
      <c r="D77" s="72">
        <v>26000</v>
      </c>
      <c r="E77" s="73">
        <f t="shared" si="2"/>
        <v>2016300</v>
      </c>
      <c r="F77" s="74"/>
      <c r="G77" s="75"/>
    </row>
    <row r="78" spans="1:7" x14ac:dyDescent="0.25">
      <c r="A78" s="69"/>
      <c r="B78" s="70"/>
      <c r="C78" s="71">
        <v>7.8</v>
      </c>
      <c r="D78" s="72">
        <v>26500</v>
      </c>
      <c r="E78" s="73">
        <f t="shared" si="2"/>
        <v>206700</v>
      </c>
      <c r="F78" s="74"/>
      <c r="G78" s="75"/>
    </row>
    <row r="79" spans="1:7" x14ac:dyDescent="0.25">
      <c r="A79" s="69"/>
      <c r="B79" s="70"/>
      <c r="C79" s="71">
        <v>111.35</v>
      </c>
      <c r="D79" s="72">
        <v>27000</v>
      </c>
      <c r="E79" s="73">
        <f t="shared" si="2"/>
        <v>3006450</v>
      </c>
      <c r="F79" s="74"/>
      <c r="G79" s="75"/>
    </row>
    <row r="80" spans="1:7" x14ac:dyDescent="0.25">
      <c r="A80" s="69"/>
      <c r="B80" s="70"/>
      <c r="C80" s="71">
        <v>20.399999999999999</v>
      </c>
      <c r="D80" s="72">
        <v>28000</v>
      </c>
      <c r="E80" s="73">
        <f t="shared" si="2"/>
        <v>571200</v>
      </c>
      <c r="F80" s="74"/>
      <c r="G80" s="75"/>
    </row>
    <row r="81" spans="1:7" ht="15.75" thickBot="1" x14ac:dyDescent="0.3">
      <c r="A81" s="62"/>
      <c r="B81" s="63"/>
      <c r="C81" s="64">
        <v>70.5</v>
      </c>
      <c r="D81" s="65">
        <v>29500</v>
      </c>
      <c r="E81" s="66">
        <f t="shared" si="2"/>
        <v>2079750</v>
      </c>
      <c r="F81" s="67"/>
      <c r="G81" s="68"/>
    </row>
    <row r="82" spans="1:7" ht="15.75" thickBot="1" x14ac:dyDescent="0.3">
      <c r="A82" s="48">
        <v>311</v>
      </c>
      <c r="B82" s="49" t="s">
        <v>24</v>
      </c>
      <c r="C82" s="76">
        <v>17</v>
      </c>
      <c r="D82" s="77">
        <v>500</v>
      </c>
      <c r="E82" s="78">
        <f t="shared" si="2"/>
        <v>8500</v>
      </c>
      <c r="F82" s="53">
        <f>C82</f>
        <v>17</v>
      </c>
      <c r="G82" s="54">
        <f>E82</f>
        <v>8500</v>
      </c>
    </row>
    <row r="83" spans="1:7" x14ac:dyDescent="0.25">
      <c r="A83" s="55">
        <v>313</v>
      </c>
      <c r="B83" s="56" t="s">
        <v>25</v>
      </c>
      <c r="C83" s="57">
        <v>7</v>
      </c>
      <c r="D83" s="58">
        <v>500</v>
      </c>
      <c r="E83" s="59">
        <f t="shared" si="2"/>
        <v>3500</v>
      </c>
      <c r="F83" s="60">
        <f>SUM(C83:C85)</f>
        <v>89</v>
      </c>
      <c r="G83" s="61">
        <f>SUM(E83:E85)</f>
        <v>137900</v>
      </c>
    </row>
    <row r="84" spans="1:7" x14ac:dyDescent="0.25">
      <c r="A84" s="69"/>
      <c r="B84" s="70"/>
      <c r="C84" s="71">
        <v>5</v>
      </c>
      <c r="D84" s="72">
        <v>700</v>
      </c>
      <c r="E84" s="73">
        <f t="shared" si="2"/>
        <v>3500</v>
      </c>
      <c r="F84" s="74"/>
      <c r="G84" s="75"/>
    </row>
    <row r="85" spans="1:7" ht="15.75" thickBot="1" x14ac:dyDescent="0.3">
      <c r="A85" s="62"/>
      <c r="B85" s="63"/>
      <c r="C85" s="64">
        <v>77</v>
      </c>
      <c r="D85" s="65">
        <v>1700</v>
      </c>
      <c r="E85" s="66">
        <f t="shared" si="2"/>
        <v>130900</v>
      </c>
      <c r="F85" s="67"/>
      <c r="G85" s="68"/>
    </row>
    <row r="86" spans="1:7" x14ac:dyDescent="0.25">
      <c r="A86" s="55">
        <v>114</v>
      </c>
      <c r="B86" s="56" t="s">
        <v>26</v>
      </c>
      <c r="C86" s="57">
        <v>1.3</v>
      </c>
      <c r="D86" s="58">
        <v>1500</v>
      </c>
      <c r="E86" s="59">
        <f t="shared" si="2"/>
        <v>1950</v>
      </c>
      <c r="F86" s="60">
        <f>SUM(C86:C87)</f>
        <v>6.3</v>
      </c>
      <c r="G86" s="61">
        <f>SUM(E86:E87)</f>
        <v>11950</v>
      </c>
    </row>
    <row r="87" spans="1:7" ht="15.75" thickBot="1" x14ac:dyDescent="0.3">
      <c r="A87" s="62"/>
      <c r="B87" s="63"/>
      <c r="C87" s="64">
        <v>5</v>
      </c>
      <c r="D87" s="65">
        <v>2000</v>
      </c>
      <c r="E87" s="66">
        <f t="shared" si="2"/>
        <v>10000</v>
      </c>
      <c r="F87" s="67"/>
      <c r="G87" s="68"/>
    </row>
    <row r="88" spans="1:7" ht="15.75" thickBot="1" x14ac:dyDescent="0.3">
      <c r="A88" s="48">
        <v>108</v>
      </c>
      <c r="B88" s="49" t="s">
        <v>27</v>
      </c>
      <c r="C88" s="76">
        <v>5.5</v>
      </c>
      <c r="D88" s="77">
        <v>550</v>
      </c>
      <c r="E88" s="78">
        <f t="shared" si="2"/>
        <v>3025</v>
      </c>
      <c r="F88" s="53">
        <f>C88</f>
        <v>5.5</v>
      </c>
      <c r="G88" s="54">
        <f>E88</f>
        <v>3025</v>
      </c>
    </row>
    <row r="89" spans="1:7" ht="15.75" thickBot="1" x14ac:dyDescent="0.3">
      <c r="A89" s="48">
        <v>207</v>
      </c>
      <c r="B89" s="49" t="s">
        <v>28</v>
      </c>
      <c r="C89" s="76">
        <v>34</v>
      </c>
      <c r="D89" s="77">
        <v>100</v>
      </c>
      <c r="E89" s="78">
        <f t="shared" si="2"/>
        <v>3400</v>
      </c>
      <c r="F89" s="53">
        <f>C89</f>
        <v>34</v>
      </c>
      <c r="G89" s="54">
        <f>E89</f>
        <v>3400</v>
      </c>
    </row>
    <row r="90" spans="1:7" x14ac:dyDescent="0.25">
      <c r="A90" s="55">
        <v>107</v>
      </c>
      <c r="B90" s="56" t="s">
        <v>29</v>
      </c>
      <c r="C90" s="57">
        <v>143</v>
      </c>
      <c r="D90" s="58">
        <v>500</v>
      </c>
      <c r="E90" s="59">
        <f t="shared" si="2"/>
        <v>71500</v>
      </c>
      <c r="F90" s="60">
        <f>SUM(C90:C91)</f>
        <v>493</v>
      </c>
      <c r="G90" s="61">
        <f>SUM(E90:E91)</f>
        <v>281500</v>
      </c>
    </row>
    <row r="91" spans="1:7" ht="15.75" thickBot="1" x14ac:dyDescent="0.3">
      <c r="A91" s="62"/>
      <c r="B91" s="63"/>
      <c r="C91" s="64">
        <v>350</v>
      </c>
      <c r="D91" s="65">
        <v>600</v>
      </c>
      <c r="E91" s="66">
        <f t="shared" si="2"/>
        <v>210000</v>
      </c>
      <c r="F91" s="67"/>
      <c r="G91" s="68"/>
    </row>
    <row r="92" spans="1:7" ht="15.75" thickBot="1" x14ac:dyDescent="0.3">
      <c r="A92" s="48">
        <v>699</v>
      </c>
      <c r="B92" s="49" t="s">
        <v>30</v>
      </c>
      <c r="C92" s="76">
        <v>129</v>
      </c>
      <c r="D92" s="77">
        <v>100</v>
      </c>
      <c r="E92" s="78">
        <f t="shared" si="2"/>
        <v>12900</v>
      </c>
      <c r="F92" s="53">
        <f>C92</f>
        <v>129</v>
      </c>
      <c r="G92" s="54">
        <f>E92</f>
        <v>12900</v>
      </c>
    </row>
    <row r="93" spans="1:7" ht="15.75" thickBot="1" x14ac:dyDescent="0.3">
      <c r="A93" s="48">
        <v>999</v>
      </c>
      <c r="B93" s="49" t="s">
        <v>31</v>
      </c>
      <c r="C93" s="76">
        <v>5.8</v>
      </c>
      <c r="D93" s="77">
        <v>500</v>
      </c>
      <c r="E93" s="78">
        <f t="shared" si="2"/>
        <v>2900</v>
      </c>
      <c r="F93" s="53">
        <f>C93</f>
        <v>5.8</v>
      </c>
      <c r="G93" s="54">
        <f>E93</f>
        <v>2900</v>
      </c>
    </row>
    <row r="94" spans="1:7" x14ac:dyDescent="0.25">
      <c r="A94" s="55">
        <v>317</v>
      </c>
      <c r="B94" s="56" t="s">
        <v>32</v>
      </c>
      <c r="C94" s="57">
        <v>882.5</v>
      </c>
      <c r="D94" s="58">
        <v>1300</v>
      </c>
      <c r="E94" s="59">
        <f t="shared" si="2"/>
        <v>1147250</v>
      </c>
      <c r="F94" s="60">
        <f>SUM(C94:C98)</f>
        <v>8551</v>
      </c>
      <c r="G94" s="61">
        <f>SUM(E94:E98)</f>
        <v>12607150</v>
      </c>
    </row>
    <row r="95" spans="1:7" x14ac:dyDescent="0.25">
      <c r="A95" s="69"/>
      <c r="B95" s="70"/>
      <c r="C95" s="71">
        <v>2595</v>
      </c>
      <c r="D95" s="72">
        <v>1350</v>
      </c>
      <c r="E95" s="73">
        <f t="shared" si="2"/>
        <v>3503250</v>
      </c>
      <c r="F95" s="74"/>
      <c r="G95" s="75"/>
    </row>
    <row r="96" spans="1:7" x14ac:dyDescent="0.25">
      <c r="A96" s="69"/>
      <c r="B96" s="70"/>
      <c r="C96" s="71">
        <v>1630</v>
      </c>
      <c r="D96" s="72">
        <v>1400</v>
      </c>
      <c r="E96" s="73">
        <f t="shared" si="2"/>
        <v>2282000</v>
      </c>
      <c r="F96" s="74"/>
      <c r="G96" s="75"/>
    </row>
    <row r="97" spans="1:7" x14ac:dyDescent="0.25">
      <c r="A97" s="69"/>
      <c r="B97" s="70"/>
      <c r="C97" s="71">
        <v>896.5</v>
      </c>
      <c r="D97" s="72">
        <v>1500</v>
      </c>
      <c r="E97" s="73">
        <v>1344750</v>
      </c>
      <c r="F97" s="74"/>
      <c r="G97" s="75"/>
    </row>
    <row r="98" spans="1:7" ht="15.75" thickBot="1" x14ac:dyDescent="0.3">
      <c r="A98" s="62"/>
      <c r="B98" s="63"/>
      <c r="C98" s="64">
        <v>2547</v>
      </c>
      <c r="D98" s="65">
        <v>1700</v>
      </c>
      <c r="E98" s="66">
        <f t="shared" ref="E98:E161" si="3">D98*C98</f>
        <v>4329900</v>
      </c>
      <c r="F98" s="67"/>
      <c r="G98" s="68"/>
    </row>
    <row r="99" spans="1:7" x14ac:dyDescent="0.25">
      <c r="A99" s="55">
        <v>332</v>
      </c>
      <c r="B99" s="56" t="s">
        <v>33</v>
      </c>
      <c r="C99" s="57">
        <v>57.08</v>
      </c>
      <c r="D99" s="58">
        <v>1200</v>
      </c>
      <c r="E99" s="59">
        <f t="shared" si="3"/>
        <v>68496</v>
      </c>
      <c r="F99" s="60">
        <f>SUM(C99:C102)</f>
        <v>3426.08</v>
      </c>
      <c r="G99" s="61">
        <f>SUM(E99:E102)</f>
        <v>6573996</v>
      </c>
    </row>
    <row r="100" spans="1:7" x14ac:dyDescent="0.25">
      <c r="A100" s="69"/>
      <c r="B100" s="70"/>
      <c r="C100" s="71">
        <v>70</v>
      </c>
      <c r="D100" s="72">
        <v>1400</v>
      </c>
      <c r="E100" s="73">
        <f t="shared" si="3"/>
        <v>98000</v>
      </c>
      <c r="F100" s="74"/>
      <c r="G100" s="75"/>
    </row>
    <row r="101" spans="1:7" x14ac:dyDescent="0.25">
      <c r="A101" s="69"/>
      <c r="B101" s="70"/>
      <c r="C101" s="71">
        <v>635</v>
      </c>
      <c r="D101" s="72">
        <v>1700</v>
      </c>
      <c r="E101" s="73">
        <f t="shared" si="3"/>
        <v>1079500</v>
      </c>
      <c r="F101" s="74"/>
      <c r="G101" s="75"/>
    </row>
    <row r="102" spans="1:7" ht="15.75" thickBot="1" x14ac:dyDescent="0.3">
      <c r="A102" s="62"/>
      <c r="B102" s="63"/>
      <c r="C102" s="64">
        <v>2664</v>
      </c>
      <c r="D102" s="65">
        <v>2000</v>
      </c>
      <c r="E102" s="66">
        <f t="shared" si="3"/>
        <v>5328000</v>
      </c>
      <c r="F102" s="67"/>
      <c r="G102" s="68"/>
    </row>
    <row r="103" spans="1:7" x14ac:dyDescent="0.25">
      <c r="A103" s="55">
        <v>302</v>
      </c>
      <c r="B103" s="56" t="s">
        <v>34</v>
      </c>
      <c r="C103" s="57">
        <v>15</v>
      </c>
      <c r="D103" s="58">
        <v>400</v>
      </c>
      <c r="E103" s="59">
        <f t="shared" si="3"/>
        <v>6000</v>
      </c>
      <c r="F103" s="60">
        <f>SUM(C103:C115)</f>
        <v>33277.893181818181</v>
      </c>
      <c r="G103" s="61">
        <f>SUM(E103:E115)</f>
        <v>47048268.04806301</v>
      </c>
    </row>
    <row r="104" spans="1:7" x14ac:dyDescent="0.25">
      <c r="A104" s="69"/>
      <c r="B104" s="70"/>
      <c r="C104" s="71">
        <v>14.8</v>
      </c>
      <c r="D104" s="72">
        <v>600</v>
      </c>
      <c r="E104" s="73">
        <f t="shared" si="3"/>
        <v>8880</v>
      </c>
      <c r="F104" s="74"/>
      <c r="G104" s="75"/>
    </row>
    <row r="105" spans="1:7" x14ac:dyDescent="0.25">
      <c r="A105" s="69"/>
      <c r="B105" s="70"/>
      <c r="C105" s="71">
        <v>55</v>
      </c>
      <c r="D105" s="72">
        <v>879.59</v>
      </c>
      <c r="E105" s="73">
        <f t="shared" si="3"/>
        <v>48377.450000000004</v>
      </c>
      <c r="F105" s="74"/>
      <c r="G105" s="75"/>
    </row>
    <row r="106" spans="1:7" x14ac:dyDescent="0.25">
      <c r="A106" s="69"/>
      <c r="B106" s="70"/>
      <c r="C106" s="71">
        <v>44</v>
      </c>
      <c r="D106" s="72">
        <v>1020</v>
      </c>
      <c r="E106" s="73">
        <f t="shared" si="3"/>
        <v>44880</v>
      </c>
      <c r="F106" s="74"/>
      <c r="G106" s="75"/>
    </row>
    <row r="107" spans="1:7" x14ac:dyDescent="0.25">
      <c r="A107" s="69"/>
      <c r="B107" s="70"/>
      <c r="C107" s="71">
        <v>137.4</v>
      </c>
      <c r="D107" s="72">
        <v>1100</v>
      </c>
      <c r="E107" s="73">
        <f t="shared" si="3"/>
        <v>151140</v>
      </c>
      <c r="F107" s="74"/>
      <c r="G107" s="75"/>
    </row>
    <row r="108" spans="1:7" x14ac:dyDescent="0.25">
      <c r="A108" s="69"/>
      <c r="B108" s="70"/>
      <c r="C108" s="71">
        <v>25</v>
      </c>
      <c r="D108" s="72">
        <v>1150</v>
      </c>
      <c r="E108" s="73">
        <f t="shared" si="3"/>
        <v>28750</v>
      </c>
      <c r="F108" s="74"/>
      <c r="G108" s="75"/>
    </row>
    <row r="109" spans="1:7" x14ac:dyDescent="0.25">
      <c r="A109" s="69"/>
      <c r="B109" s="70"/>
      <c r="C109" s="71">
        <v>17215.75</v>
      </c>
      <c r="D109" s="72">
        <v>1200</v>
      </c>
      <c r="E109" s="73">
        <f t="shared" si="3"/>
        <v>20658900</v>
      </c>
      <c r="F109" s="74"/>
      <c r="G109" s="75"/>
    </row>
    <row r="110" spans="1:7" x14ac:dyDescent="0.25">
      <c r="A110" s="69"/>
      <c r="B110" s="70"/>
      <c r="C110" s="71">
        <v>2067.5</v>
      </c>
      <c r="D110" s="72">
        <v>1300</v>
      </c>
      <c r="E110" s="73">
        <f t="shared" si="3"/>
        <v>2687750</v>
      </c>
      <c r="F110" s="74"/>
      <c r="G110" s="75"/>
    </row>
    <row r="111" spans="1:7" x14ac:dyDescent="0.25">
      <c r="A111" s="69"/>
      <c r="B111" s="70"/>
      <c r="C111" s="71">
        <v>254.5</v>
      </c>
      <c r="D111" s="72">
        <v>1400</v>
      </c>
      <c r="E111" s="73">
        <f t="shared" si="3"/>
        <v>356300</v>
      </c>
      <c r="F111" s="74"/>
      <c r="G111" s="75"/>
    </row>
    <row r="112" spans="1:7" x14ac:dyDescent="0.25">
      <c r="A112" s="69"/>
      <c r="B112" s="70"/>
      <c r="C112" s="71">
        <v>2389.5</v>
      </c>
      <c r="D112" s="72">
        <v>1500</v>
      </c>
      <c r="E112" s="73">
        <f t="shared" si="3"/>
        <v>3584250</v>
      </c>
      <c r="F112" s="74"/>
      <c r="G112" s="75"/>
    </row>
    <row r="113" spans="1:7" x14ac:dyDescent="0.25">
      <c r="A113" s="69"/>
      <c r="B113" s="70"/>
      <c r="C113" s="71">
        <v>64.5</v>
      </c>
      <c r="D113" s="72">
        <v>1600</v>
      </c>
      <c r="E113" s="73">
        <f t="shared" si="3"/>
        <v>103200</v>
      </c>
      <c r="F113" s="74"/>
      <c r="G113" s="75"/>
    </row>
    <row r="114" spans="1:7" x14ac:dyDescent="0.25">
      <c r="A114" s="69"/>
      <c r="B114" s="70"/>
      <c r="C114" s="71">
        <v>6160.5</v>
      </c>
      <c r="D114" s="72">
        <v>1700</v>
      </c>
      <c r="E114" s="73">
        <f t="shared" si="3"/>
        <v>10472850</v>
      </c>
      <c r="F114" s="74"/>
      <c r="G114" s="75"/>
    </row>
    <row r="115" spans="1:7" ht="15.75" thickBot="1" x14ac:dyDescent="0.3">
      <c r="A115" s="62"/>
      <c r="B115" s="63"/>
      <c r="C115" s="64">
        <v>4834.4431818181802</v>
      </c>
      <c r="D115" s="65">
        <v>1840.33409090909</v>
      </c>
      <c r="E115" s="66">
        <f t="shared" si="3"/>
        <v>8896990.5980630089</v>
      </c>
      <c r="F115" s="67"/>
      <c r="G115" s="68"/>
    </row>
    <row r="116" spans="1:7" x14ac:dyDescent="0.25">
      <c r="A116" s="55">
        <v>316</v>
      </c>
      <c r="B116" s="56" t="s">
        <v>35</v>
      </c>
      <c r="C116" s="57">
        <v>6</v>
      </c>
      <c r="D116" s="58">
        <v>100</v>
      </c>
      <c r="E116" s="59">
        <f t="shared" si="3"/>
        <v>600</v>
      </c>
      <c r="F116" s="60">
        <f>SUM(C116:C118)</f>
        <v>235.5</v>
      </c>
      <c r="G116" s="61">
        <f>SUM(E116:E118)</f>
        <v>251900</v>
      </c>
    </row>
    <row r="117" spans="1:7" x14ac:dyDescent="0.25">
      <c r="A117" s="69"/>
      <c r="B117" s="70"/>
      <c r="C117" s="71">
        <v>11.5</v>
      </c>
      <c r="D117" s="72">
        <v>1000</v>
      </c>
      <c r="E117" s="73">
        <f t="shared" si="3"/>
        <v>11500</v>
      </c>
      <c r="F117" s="74"/>
      <c r="G117" s="75"/>
    </row>
    <row r="118" spans="1:7" ht="15.75" thickBot="1" x14ac:dyDescent="0.3">
      <c r="A118" s="62"/>
      <c r="B118" s="63"/>
      <c r="C118" s="64">
        <v>218</v>
      </c>
      <c r="D118" s="65">
        <v>1100</v>
      </c>
      <c r="E118" s="66">
        <f t="shared" si="3"/>
        <v>239800</v>
      </c>
      <c r="F118" s="67"/>
      <c r="G118" s="68"/>
    </row>
    <row r="119" spans="1:7" x14ac:dyDescent="0.25">
      <c r="A119" s="55">
        <v>314</v>
      </c>
      <c r="B119" s="56" t="s">
        <v>36</v>
      </c>
      <c r="C119" s="57">
        <v>0.25</v>
      </c>
      <c r="D119" s="58">
        <v>0.05</v>
      </c>
      <c r="E119" s="59">
        <f t="shared" si="3"/>
        <v>1.2500000000000001E-2</v>
      </c>
      <c r="F119" s="60">
        <f>SUM(C119:C122)</f>
        <v>70.75</v>
      </c>
      <c r="G119" s="61">
        <f>SUM(E119:E122)</f>
        <v>27600.012500000001</v>
      </c>
    </row>
    <row r="120" spans="1:7" x14ac:dyDescent="0.25">
      <c r="A120" s="69"/>
      <c r="B120" s="70"/>
      <c r="C120" s="71">
        <v>48</v>
      </c>
      <c r="D120" s="72">
        <v>100</v>
      </c>
      <c r="E120" s="73">
        <f t="shared" si="3"/>
        <v>4800</v>
      </c>
      <c r="F120" s="74"/>
      <c r="G120" s="75"/>
    </row>
    <row r="121" spans="1:7" x14ac:dyDescent="0.25">
      <c r="A121" s="69"/>
      <c r="B121" s="70"/>
      <c r="C121" s="71">
        <v>19.5</v>
      </c>
      <c r="D121" s="72">
        <v>1000</v>
      </c>
      <c r="E121" s="73">
        <f t="shared" si="3"/>
        <v>19500</v>
      </c>
      <c r="F121" s="74"/>
      <c r="G121" s="75"/>
    </row>
    <row r="122" spans="1:7" ht="15.75" thickBot="1" x14ac:dyDescent="0.3">
      <c r="A122" s="62"/>
      <c r="B122" s="63"/>
      <c r="C122" s="64">
        <v>3</v>
      </c>
      <c r="D122" s="65">
        <v>1100</v>
      </c>
      <c r="E122" s="66">
        <f t="shared" si="3"/>
        <v>3300</v>
      </c>
      <c r="F122" s="67"/>
      <c r="G122" s="68"/>
    </row>
    <row r="123" spans="1:7" x14ac:dyDescent="0.25">
      <c r="A123" s="55">
        <v>303</v>
      </c>
      <c r="B123" s="56" t="s">
        <v>37</v>
      </c>
      <c r="C123" s="57">
        <v>103.5</v>
      </c>
      <c r="D123" s="58">
        <v>500</v>
      </c>
      <c r="E123" s="59">
        <f t="shared" si="3"/>
        <v>51750</v>
      </c>
      <c r="F123" s="60">
        <f>SUM(C123:C129)</f>
        <v>1455.5</v>
      </c>
      <c r="G123" s="61">
        <f>SUM(E123:E129)</f>
        <v>2658900</v>
      </c>
    </row>
    <row r="124" spans="1:7" x14ac:dyDescent="0.25">
      <c r="A124" s="69"/>
      <c r="B124" s="70"/>
      <c r="C124" s="71">
        <v>222</v>
      </c>
      <c r="D124" s="72">
        <v>1200</v>
      </c>
      <c r="E124" s="73">
        <f t="shared" si="3"/>
        <v>266400</v>
      </c>
      <c r="F124" s="74"/>
      <c r="G124" s="75"/>
    </row>
    <row r="125" spans="1:7" x14ac:dyDescent="0.25">
      <c r="A125" s="69"/>
      <c r="B125" s="70"/>
      <c r="C125" s="71">
        <v>104</v>
      </c>
      <c r="D125" s="72">
        <v>1300</v>
      </c>
      <c r="E125" s="73">
        <f t="shared" si="3"/>
        <v>135200</v>
      </c>
      <c r="F125" s="74"/>
      <c r="G125" s="75"/>
    </row>
    <row r="126" spans="1:7" x14ac:dyDescent="0.25">
      <c r="A126" s="69"/>
      <c r="B126" s="70"/>
      <c r="C126" s="71">
        <v>121.5</v>
      </c>
      <c r="D126" s="72">
        <v>1400</v>
      </c>
      <c r="E126" s="73">
        <f t="shared" si="3"/>
        <v>170100</v>
      </c>
      <c r="F126" s="74"/>
      <c r="G126" s="75"/>
    </row>
    <row r="127" spans="1:7" x14ac:dyDescent="0.25">
      <c r="A127" s="69"/>
      <c r="B127" s="70"/>
      <c r="C127" s="71">
        <v>122</v>
      </c>
      <c r="D127" s="72">
        <v>1700</v>
      </c>
      <c r="E127" s="73">
        <f t="shared" si="3"/>
        <v>207400</v>
      </c>
      <c r="F127" s="74"/>
      <c r="G127" s="75"/>
    </row>
    <row r="128" spans="1:7" x14ac:dyDescent="0.25">
      <c r="A128" s="69"/>
      <c r="B128" s="70"/>
      <c r="C128" s="71">
        <v>499.5</v>
      </c>
      <c r="D128" s="72">
        <v>2300</v>
      </c>
      <c r="E128" s="73">
        <f t="shared" si="3"/>
        <v>1148850</v>
      </c>
      <c r="F128" s="74"/>
      <c r="G128" s="75"/>
    </row>
    <row r="129" spans="1:7" ht="15.75" thickBot="1" x14ac:dyDescent="0.3">
      <c r="A129" s="62"/>
      <c r="B129" s="63"/>
      <c r="C129" s="64">
        <v>283</v>
      </c>
      <c r="D129" s="65">
        <v>2400</v>
      </c>
      <c r="E129" s="66">
        <f t="shared" si="3"/>
        <v>679200</v>
      </c>
      <c r="F129" s="67"/>
      <c r="G129" s="68"/>
    </row>
    <row r="130" spans="1:7" x14ac:dyDescent="0.25">
      <c r="A130" s="55">
        <v>315</v>
      </c>
      <c r="B130" s="56" t="s">
        <v>38</v>
      </c>
      <c r="C130" s="57">
        <v>2</v>
      </c>
      <c r="D130" s="58">
        <v>100</v>
      </c>
      <c r="E130" s="59">
        <f t="shared" si="3"/>
        <v>200</v>
      </c>
      <c r="F130" s="60">
        <f>SUM(C130:C131)</f>
        <v>12</v>
      </c>
      <c r="G130" s="61">
        <f>SUM(E130:E131)</f>
        <v>10200</v>
      </c>
    </row>
    <row r="131" spans="1:7" ht="15.75" thickBot="1" x14ac:dyDescent="0.3">
      <c r="A131" s="62"/>
      <c r="B131" s="63"/>
      <c r="C131" s="64">
        <v>10</v>
      </c>
      <c r="D131" s="65">
        <v>1000</v>
      </c>
      <c r="E131" s="66">
        <f t="shared" si="3"/>
        <v>10000</v>
      </c>
      <c r="F131" s="67"/>
      <c r="G131" s="68"/>
    </row>
    <row r="132" spans="1:7" x14ac:dyDescent="0.25">
      <c r="A132" s="55">
        <v>306</v>
      </c>
      <c r="B132" s="56" t="s">
        <v>39</v>
      </c>
      <c r="C132" s="57">
        <v>56</v>
      </c>
      <c r="D132" s="58">
        <v>115</v>
      </c>
      <c r="E132" s="59">
        <f t="shared" si="3"/>
        <v>6440</v>
      </c>
      <c r="F132" s="60">
        <f>SUM(C132:C144)</f>
        <v>9604.34</v>
      </c>
      <c r="G132" s="61">
        <f>SUM(E132:E144)</f>
        <v>11264526.559999999</v>
      </c>
    </row>
    <row r="133" spans="1:7" x14ac:dyDescent="0.25">
      <c r="A133" s="69"/>
      <c r="B133" s="70"/>
      <c r="C133" s="71">
        <v>265</v>
      </c>
      <c r="D133" s="72">
        <v>400</v>
      </c>
      <c r="E133" s="73">
        <f t="shared" si="3"/>
        <v>106000</v>
      </c>
      <c r="F133" s="74"/>
      <c r="G133" s="75"/>
    </row>
    <row r="134" spans="1:7" x14ac:dyDescent="0.25">
      <c r="A134" s="69"/>
      <c r="B134" s="70"/>
      <c r="C134" s="71">
        <v>5</v>
      </c>
      <c r="D134" s="72">
        <v>500</v>
      </c>
      <c r="E134" s="73">
        <f t="shared" si="3"/>
        <v>2500</v>
      </c>
      <c r="F134" s="74"/>
      <c r="G134" s="75"/>
    </row>
    <row r="135" spans="1:7" x14ac:dyDescent="0.25">
      <c r="A135" s="69"/>
      <c r="B135" s="70"/>
      <c r="C135" s="71">
        <v>6</v>
      </c>
      <c r="D135" s="72">
        <v>700</v>
      </c>
      <c r="E135" s="73">
        <f t="shared" si="3"/>
        <v>4200</v>
      </c>
      <c r="F135" s="74"/>
      <c r="G135" s="75"/>
    </row>
    <row r="136" spans="1:7" x14ac:dyDescent="0.25">
      <c r="A136" s="69"/>
      <c r="B136" s="70"/>
      <c r="C136" s="71">
        <v>7</v>
      </c>
      <c r="D136" s="72">
        <v>780.08</v>
      </c>
      <c r="E136" s="73">
        <f t="shared" si="3"/>
        <v>5460.56</v>
      </c>
      <c r="F136" s="74"/>
      <c r="G136" s="75"/>
    </row>
    <row r="137" spans="1:7" x14ac:dyDescent="0.25">
      <c r="A137" s="69"/>
      <c r="B137" s="70"/>
      <c r="C137" s="71">
        <v>138.6</v>
      </c>
      <c r="D137" s="72">
        <v>1000</v>
      </c>
      <c r="E137" s="73">
        <f t="shared" si="3"/>
        <v>138600</v>
      </c>
      <c r="F137" s="74"/>
      <c r="G137" s="75"/>
    </row>
    <row r="138" spans="1:7" x14ac:dyDescent="0.25">
      <c r="A138" s="69"/>
      <c r="B138" s="70"/>
      <c r="C138" s="71">
        <v>2.5</v>
      </c>
      <c r="D138" s="72">
        <v>1050</v>
      </c>
      <c r="E138" s="73">
        <f t="shared" si="3"/>
        <v>2625</v>
      </c>
      <c r="F138" s="74"/>
      <c r="G138" s="75"/>
    </row>
    <row r="139" spans="1:7" x14ac:dyDescent="0.25">
      <c r="A139" s="69"/>
      <c r="B139" s="70"/>
      <c r="C139" s="71">
        <v>4742.24</v>
      </c>
      <c r="D139" s="72">
        <v>1150</v>
      </c>
      <c r="E139" s="73">
        <f t="shared" si="3"/>
        <v>5453576</v>
      </c>
      <c r="F139" s="74"/>
      <c r="G139" s="75"/>
    </row>
    <row r="140" spans="1:7" x14ac:dyDescent="0.25">
      <c r="A140" s="69"/>
      <c r="B140" s="70"/>
      <c r="C140" s="71">
        <v>2648.5</v>
      </c>
      <c r="D140" s="72">
        <v>1200</v>
      </c>
      <c r="E140" s="73">
        <f t="shared" si="3"/>
        <v>3178200</v>
      </c>
      <c r="F140" s="74"/>
      <c r="G140" s="75"/>
    </row>
    <row r="141" spans="1:7" x14ac:dyDescent="0.25">
      <c r="A141" s="69"/>
      <c r="B141" s="70"/>
      <c r="C141" s="71">
        <v>498.5</v>
      </c>
      <c r="D141" s="72">
        <v>1250</v>
      </c>
      <c r="E141" s="73">
        <f t="shared" si="3"/>
        <v>623125</v>
      </c>
      <c r="F141" s="74"/>
      <c r="G141" s="75"/>
    </row>
    <row r="142" spans="1:7" x14ac:dyDescent="0.25">
      <c r="A142" s="69"/>
      <c r="B142" s="70"/>
      <c r="C142" s="71">
        <v>1.5</v>
      </c>
      <c r="D142" s="72">
        <v>1300</v>
      </c>
      <c r="E142" s="73">
        <f t="shared" si="3"/>
        <v>1950</v>
      </c>
      <c r="F142" s="74"/>
      <c r="G142" s="75"/>
    </row>
    <row r="143" spans="1:7" x14ac:dyDescent="0.25">
      <c r="A143" s="69"/>
      <c r="B143" s="70"/>
      <c r="C143" s="71">
        <v>1084</v>
      </c>
      <c r="D143" s="72">
        <v>1400</v>
      </c>
      <c r="E143" s="73">
        <f t="shared" si="3"/>
        <v>1517600</v>
      </c>
      <c r="F143" s="74"/>
      <c r="G143" s="75"/>
    </row>
    <row r="144" spans="1:7" ht="15.75" thickBot="1" x14ac:dyDescent="0.3">
      <c r="A144" s="62"/>
      <c r="B144" s="63"/>
      <c r="C144" s="64">
        <v>149.5</v>
      </c>
      <c r="D144" s="65">
        <v>1500</v>
      </c>
      <c r="E144" s="66">
        <f t="shared" si="3"/>
        <v>224250</v>
      </c>
      <c r="F144" s="67"/>
      <c r="G144" s="68"/>
    </row>
    <row r="145" spans="1:7" x14ac:dyDescent="0.25">
      <c r="A145" s="55">
        <v>205</v>
      </c>
      <c r="B145" s="56" t="s">
        <v>40</v>
      </c>
      <c r="C145" s="57">
        <v>13</v>
      </c>
      <c r="D145" s="58">
        <v>10</v>
      </c>
      <c r="E145" s="59">
        <f t="shared" si="3"/>
        <v>130</v>
      </c>
      <c r="F145" s="60">
        <f>SUM(C145:C153)</f>
        <v>4110.2999999999993</v>
      </c>
      <c r="G145" s="61">
        <f>SUM(E145:E153)</f>
        <v>539554.25</v>
      </c>
    </row>
    <row r="146" spans="1:7" x14ac:dyDescent="0.25">
      <c r="A146" s="69"/>
      <c r="B146" s="70"/>
      <c r="C146" s="71">
        <v>2720.6</v>
      </c>
      <c r="D146" s="72">
        <v>100</v>
      </c>
      <c r="E146" s="73">
        <f t="shared" si="3"/>
        <v>272060</v>
      </c>
      <c r="F146" s="74"/>
      <c r="G146" s="75"/>
    </row>
    <row r="147" spans="1:7" x14ac:dyDescent="0.25">
      <c r="A147" s="69"/>
      <c r="B147" s="70"/>
      <c r="C147" s="71">
        <v>34.700000000000003</v>
      </c>
      <c r="D147" s="72">
        <v>110</v>
      </c>
      <c r="E147" s="73">
        <f t="shared" si="3"/>
        <v>3817.0000000000005</v>
      </c>
      <c r="F147" s="74"/>
      <c r="G147" s="75"/>
    </row>
    <row r="148" spans="1:7" x14ac:dyDescent="0.25">
      <c r="A148" s="69"/>
      <c r="B148" s="70"/>
      <c r="C148" s="71">
        <v>41</v>
      </c>
      <c r="D148" s="72">
        <v>130</v>
      </c>
      <c r="E148" s="73">
        <f t="shared" si="3"/>
        <v>5330</v>
      </c>
      <c r="F148" s="74"/>
      <c r="G148" s="75"/>
    </row>
    <row r="149" spans="1:7" x14ac:dyDescent="0.25">
      <c r="A149" s="69"/>
      <c r="B149" s="70"/>
      <c r="C149" s="71">
        <v>0.5</v>
      </c>
      <c r="D149" s="72">
        <v>134.5</v>
      </c>
      <c r="E149" s="73">
        <f t="shared" si="3"/>
        <v>67.25</v>
      </c>
      <c r="F149" s="74"/>
      <c r="G149" s="75"/>
    </row>
    <row r="150" spans="1:7" x14ac:dyDescent="0.25">
      <c r="A150" s="69"/>
      <c r="B150" s="70"/>
      <c r="C150" s="71">
        <v>106.5</v>
      </c>
      <c r="D150" s="72">
        <v>150</v>
      </c>
      <c r="E150" s="73">
        <f t="shared" si="3"/>
        <v>15975</v>
      </c>
      <c r="F150" s="74"/>
      <c r="G150" s="75"/>
    </row>
    <row r="151" spans="1:7" x14ac:dyDescent="0.25">
      <c r="A151" s="69"/>
      <c r="B151" s="70"/>
      <c r="C151" s="71">
        <v>703.5</v>
      </c>
      <c r="D151" s="72">
        <v>190</v>
      </c>
      <c r="E151" s="73">
        <f t="shared" si="3"/>
        <v>133665</v>
      </c>
      <c r="F151" s="74"/>
      <c r="G151" s="75"/>
    </row>
    <row r="152" spans="1:7" x14ac:dyDescent="0.25">
      <c r="A152" s="69"/>
      <c r="B152" s="70"/>
      <c r="C152" s="71">
        <v>483</v>
      </c>
      <c r="D152" s="72">
        <v>220</v>
      </c>
      <c r="E152" s="73">
        <f t="shared" si="3"/>
        <v>106260</v>
      </c>
      <c r="F152" s="74"/>
      <c r="G152" s="75"/>
    </row>
    <row r="153" spans="1:7" ht="15.75" thickBot="1" x14ac:dyDescent="0.3">
      <c r="A153" s="62"/>
      <c r="B153" s="63"/>
      <c r="C153" s="64">
        <v>7.5</v>
      </c>
      <c r="D153" s="65">
        <v>300</v>
      </c>
      <c r="E153" s="66">
        <f t="shared" si="3"/>
        <v>2250</v>
      </c>
      <c r="F153" s="67"/>
      <c r="G153" s="68"/>
    </row>
    <row r="154" spans="1:7" x14ac:dyDescent="0.25">
      <c r="A154" s="55">
        <v>319</v>
      </c>
      <c r="B154" s="56" t="s">
        <v>41</v>
      </c>
      <c r="C154" s="57">
        <v>14.5</v>
      </c>
      <c r="D154" s="58">
        <v>50</v>
      </c>
      <c r="E154" s="59">
        <f t="shared" si="3"/>
        <v>725</v>
      </c>
      <c r="F154" s="60">
        <f>SUM(C154:C155)</f>
        <v>80</v>
      </c>
      <c r="G154" s="61">
        <f>SUM(E154:E155)</f>
        <v>7275</v>
      </c>
    </row>
    <row r="155" spans="1:7" ht="15.75" thickBot="1" x14ac:dyDescent="0.3">
      <c r="A155" s="62"/>
      <c r="B155" s="63"/>
      <c r="C155" s="64">
        <v>65.5</v>
      </c>
      <c r="D155" s="65">
        <v>100</v>
      </c>
      <c r="E155" s="66">
        <f t="shared" si="3"/>
        <v>6550</v>
      </c>
      <c r="F155" s="67"/>
      <c r="G155" s="68"/>
    </row>
    <row r="156" spans="1:7" x14ac:dyDescent="0.25">
      <c r="A156" s="55">
        <v>307</v>
      </c>
      <c r="B156" s="56" t="s">
        <v>42</v>
      </c>
      <c r="C156" s="57">
        <v>31.3</v>
      </c>
      <c r="D156" s="58">
        <v>100</v>
      </c>
      <c r="E156" s="59">
        <f t="shared" si="3"/>
        <v>3130</v>
      </c>
      <c r="F156" s="60">
        <f>SUM(C156:C157)</f>
        <v>53.3</v>
      </c>
      <c r="G156" s="61">
        <f>SUM(E156:E157)</f>
        <v>7530</v>
      </c>
    </row>
    <row r="157" spans="1:7" ht="15.75" thickBot="1" x14ac:dyDescent="0.3">
      <c r="A157" s="62"/>
      <c r="B157" s="63"/>
      <c r="C157" s="64">
        <v>22</v>
      </c>
      <c r="D157" s="65">
        <v>200</v>
      </c>
      <c r="E157" s="66">
        <f t="shared" si="3"/>
        <v>4400</v>
      </c>
      <c r="F157" s="67"/>
      <c r="G157" s="68"/>
    </row>
    <row r="158" spans="1:7" x14ac:dyDescent="0.25">
      <c r="A158" s="55">
        <v>204</v>
      </c>
      <c r="B158" s="56" t="s">
        <v>43</v>
      </c>
      <c r="C158" s="57">
        <v>11.5</v>
      </c>
      <c r="D158" s="58">
        <v>30</v>
      </c>
      <c r="E158" s="59">
        <f t="shared" si="3"/>
        <v>345</v>
      </c>
      <c r="F158" s="60">
        <f>SUM(C158:C165)</f>
        <v>1570.4</v>
      </c>
      <c r="G158" s="61">
        <f>SUM(E158:E165)</f>
        <v>599690</v>
      </c>
    </row>
    <row r="159" spans="1:7" x14ac:dyDescent="0.25">
      <c r="A159" s="69"/>
      <c r="B159" s="70"/>
      <c r="C159" s="71">
        <v>1</v>
      </c>
      <c r="D159" s="72">
        <v>100</v>
      </c>
      <c r="E159" s="73">
        <f t="shared" si="3"/>
        <v>100</v>
      </c>
      <c r="F159" s="74"/>
      <c r="G159" s="75"/>
    </row>
    <row r="160" spans="1:7" x14ac:dyDescent="0.25">
      <c r="A160" s="69"/>
      <c r="B160" s="70"/>
      <c r="C160" s="71">
        <v>973.4</v>
      </c>
      <c r="D160" s="72">
        <v>300</v>
      </c>
      <c r="E160" s="73">
        <f t="shared" si="3"/>
        <v>292020</v>
      </c>
      <c r="F160" s="74"/>
      <c r="G160" s="75"/>
    </row>
    <row r="161" spans="1:7" x14ac:dyDescent="0.25">
      <c r="A161" s="69"/>
      <c r="B161" s="70"/>
      <c r="C161" s="71">
        <v>36</v>
      </c>
      <c r="D161" s="72">
        <v>400</v>
      </c>
      <c r="E161" s="73">
        <f t="shared" si="3"/>
        <v>14400</v>
      </c>
      <c r="F161" s="74"/>
      <c r="G161" s="75"/>
    </row>
    <row r="162" spans="1:7" x14ac:dyDescent="0.25">
      <c r="A162" s="69"/>
      <c r="B162" s="70"/>
      <c r="C162" s="71">
        <v>9.5</v>
      </c>
      <c r="D162" s="72">
        <v>450</v>
      </c>
      <c r="E162" s="73">
        <f t="shared" ref="E162:E191" si="4">D162*C162</f>
        <v>4275</v>
      </c>
      <c r="F162" s="74"/>
      <c r="G162" s="75"/>
    </row>
    <row r="163" spans="1:7" x14ac:dyDescent="0.25">
      <c r="A163" s="69"/>
      <c r="B163" s="70"/>
      <c r="C163" s="71">
        <v>381.5</v>
      </c>
      <c r="D163" s="72">
        <v>500</v>
      </c>
      <c r="E163" s="73">
        <f t="shared" si="4"/>
        <v>190750</v>
      </c>
      <c r="F163" s="74"/>
      <c r="G163" s="75"/>
    </row>
    <row r="164" spans="1:7" x14ac:dyDescent="0.25">
      <c r="A164" s="69"/>
      <c r="B164" s="70"/>
      <c r="C164" s="71">
        <v>142.5</v>
      </c>
      <c r="D164" s="72">
        <v>560</v>
      </c>
      <c r="E164" s="73">
        <f t="shared" si="4"/>
        <v>79800</v>
      </c>
      <c r="F164" s="74"/>
      <c r="G164" s="75"/>
    </row>
    <row r="165" spans="1:7" ht="15.75" thickBot="1" x14ac:dyDescent="0.3">
      <c r="A165" s="62"/>
      <c r="B165" s="63"/>
      <c r="C165" s="64">
        <v>15</v>
      </c>
      <c r="D165" s="65">
        <v>1200</v>
      </c>
      <c r="E165" s="66">
        <f t="shared" si="4"/>
        <v>18000</v>
      </c>
      <c r="F165" s="67"/>
      <c r="G165" s="68"/>
    </row>
    <row r="166" spans="1:7" x14ac:dyDescent="0.25">
      <c r="A166" s="55">
        <v>325</v>
      </c>
      <c r="B166" s="56" t="s">
        <v>44</v>
      </c>
      <c r="C166" s="57">
        <v>16.5</v>
      </c>
      <c r="D166" s="58">
        <v>100</v>
      </c>
      <c r="E166" s="59">
        <f t="shared" si="4"/>
        <v>1650</v>
      </c>
      <c r="F166" s="60">
        <f>SUM(C166:C167)</f>
        <v>67.5</v>
      </c>
      <c r="G166" s="61">
        <f>SUM(E166:E167)</f>
        <v>32250</v>
      </c>
    </row>
    <row r="167" spans="1:7" ht="15.75" thickBot="1" x14ac:dyDescent="0.3">
      <c r="A167" s="62"/>
      <c r="B167" s="63"/>
      <c r="C167" s="64">
        <v>51</v>
      </c>
      <c r="D167" s="65">
        <v>600</v>
      </c>
      <c r="E167" s="66">
        <f t="shared" si="4"/>
        <v>30600</v>
      </c>
      <c r="F167" s="67"/>
      <c r="G167" s="68"/>
    </row>
    <row r="168" spans="1:7" x14ac:dyDescent="0.25">
      <c r="A168" s="55">
        <v>328</v>
      </c>
      <c r="B168" s="56" t="s">
        <v>45</v>
      </c>
      <c r="C168" s="57">
        <v>437.7</v>
      </c>
      <c r="D168" s="58">
        <v>500</v>
      </c>
      <c r="E168" s="59">
        <f t="shared" si="4"/>
        <v>218850</v>
      </c>
      <c r="F168" s="60">
        <f>SUM(C168:C173)</f>
        <v>1462.7</v>
      </c>
      <c r="G168" s="61">
        <f>SUM(E168:E173)</f>
        <v>1174050</v>
      </c>
    </row>
    <row r="169" spans="1:7" x14ac:dyDescent="0.25">
      <c r="A169" s="69"/>
      <c r="B169" s="70"/>
      <c r="C169" s="71">
        <v>47</v>
      </c>
      <c r="D169" s="72">
        <v>600</v>
      </c>
      <c r="E169" s="73">
        <f t="shared" si="4"/>
        <v>28200</v>
      </c>
      <c r="F169" s="74"/>
      <c r="G169" s="75"/>
    </row>
    <row r="170" spans="1:7" x14ac:dyDescent="0.25">
      <c r="A170" s="69"/>
      <c r="B170" s="70"/>
      <c r="C170" s="71">
        <v>143.5</v>
      </c>
      <c r="D170" s="72">
        <v>700</v>
      </c>
      <c r="E170" s="73">
        <f t="shared" si="4"/>
        <v>100450</v>
      </c>
      <c r="F170" s="74"/>
      <c r="G170" s="75"/>
    </row>
    <row r="171" spans="1:7" x14ac:dyDescent="0.25">
      <c r="A171" s="69"/>
      <c r="B171" s="70"/>
      <c r="C171" s="71">
        <v>163.5</v>
      </c>
      <c r="D171" s="72">
        <v>900</v>
      </c>
      <c r="E171" s="73">
        <f t="shared" si="4"/>
        <v>147150</v>
      </c>
      <c r="F171" s="74"/>
      <c r="G171" s="75"/>
    </row>
    <row r="172" spans="1:7" x14ac:dyDescent="0.25">
      <c r="A172" s="69"/>
      <c r="B172" s="70"/>
      <c r="C172" s="71">
        <v>669</v>
      </c>
      <c r="D172" s="72">
        <v>1000</v>
      </c>
      <c r="E172" s="73">
        <f t="shared" si="4"/>
        <v>669000</v>
      </c>
      <c r="F172" s="74"/>
      <c r="G172" s="75"/>
    </row>
    <row r="173" spans="1:7" ht="15.75" thickBot="1" x14ac:dyDescent="0.3">
      <c r="A173" s="62"/>
      <c r="B173" s="63"/>
      <c r="C173" s="64">
        <v>2</v>
      </c>
      <c r="D173" s="85">
        <v>5200</v>
      </c>
      <c r="E173" s="66">
        <f t="shared" si="4"/>
        <v>10400</v>
      </c>
      <c r="F173" s="67"/>
      <c r="G173" s="68"/>
    </row>
    <row r="174" spans="1:7" ht="15.75" thickBot="1" x14ac:dyDescent="0.3">
      <c r="A174" s="48">
        <v>118</v>
      </c>
      <c r="B174" s="49" t="s">
        <v>46</v>
      </c>
      <c r="C174" s="76">
        <v>1.2</v>
      </c>
      <c r="D174" s="77">
        <v>4500</v>
      </c>
      <c r="E174" s="78">
        <f t="shared" si="4"/>
        <v>5400</v>
      </c>
      <c r="F174" s="53">
        <f>C174</f>
        <v>1.2</v>
      </c>
      <c r="G174" s="54">
        <f>E174</f>
        <v>5400</v>
      </c>
    </row>
    <row r="175" spans="1:7" ht="15.75" thickBot="1" x14ac:dyDescent="0.3">
      <c r="A175" s="48">
        <v>899</v>
      </c>
      <c r="B175" s="49" t="s">
        <v>47</v>
      </c>
      <c r="C175" s="76">
        <v>5.2</v>
      </c>
      <c r="D175" s="77">
        <v>500</v>
      </c>
      <c r="E175" s="78">
        <f t="shared" si="4"/>
        <v>2600</v>
      </c>
      <c r="F175" s="53">
        <f>C175</f>
        <v>5.2</v>
      </c>
      <c r="G175" s="54">
        <f>E175</f>
        <v>2600</v>
      </c>
    </row>
    <row r="176" spans="1:7" ht="15.75" thickBot="1" x14ac:dyDescent="0.3">
      <c r="A176" s="48">
        <v>112</v>
      </c>
      <c r="B176" s="49" t="s">
        <v>48</v>
      </c>
      <c r="C176" s="76">
        <v>27.2</v>
      </c>
      <c r="D176" s="77">
        <v>1200</v>
      </c>
      <c r="E176" s="78">
        <f t="shared" si="4"/>
        <v>32640</v>
      </c>
      <c r="F176" s="53">
        <f>C176</f>
        <v>27.2</v>
      </c>
      <c r="G176" s="54">
        <f>E176</f>
        <v>32640</v>
      </c>
    </row>
    <row r="177" spans="1:7" x14ac:dyDescent="0.25">
      <c r="A177" s="55">
        <v>798</v>
      </c>
      <c r="B177" s="56" t="s">
        <v>49</v>
      </c>
      <c r="C177" s="57">
        <v>4.7</v>
      </c>
      <c r="D177" s="58">
        <v>2000</v>
      </c>
      <c r="E177" s="59">
        <f t="shared" si="4"/>
        <v>9400</v>
      </c>
      <c r="F177" s="60">
        <f>SUM(C177:C178)</f>
        <v>5.1000000000000005</v>
      </c>
      <c r="G177" s="61">
        <f>SUM(E177:E178)</f>
        <v>25400</v>
      </c>
    </row>
    <row r="178" spans="1:7" ht="15.75" thickBot="1" x14ac:dyDescent="0.3">
      <c r="A178" s="62"/>
      <c r="B178" s="63"/>
      <c r="C178" s="64">
        <v>0.4</v>
      </c>
      <c r="D178" s="65">
        <v>40000</v>
      </c>
      <c r="E178" s="66">
        <f t="shared" si="4"/>
        <v>16000</v>
      </c>
      <c r="F178" s="67"/>
      <c r="G178" s="68"/>
    </row>
    <row r="179" spans="1:7" x14ac:dyDescent="0.25">
      <c r="A179" s="55">
        <v>206</v>
      </c>
      <c r="B179" s="56" t="s">
        <v>50</v>
      </c>
      <c r="C179" s="57">
        <v>487.5</v>
      </c>
      <c r="D179" s="58">
        <v>100</v>
      </c>
      <c r="E179" s="59">
        <f t="shared" si="4"/>
        <v>48750</v>
      </c>
      <c r="F179" s="60">
        <f>SUM(C179:C183)</f>
        <v>623.5</v>
      </c>
      <c r="G179" s="61">
        <f>SUM(E179:E183)</f>
        <v>70898</v>
      </c>
    </row>
    <row r="180" spans="1:7" x14ac:dyDescent="0.25">
      <c r="A180" s="69"/>
      <c r="B180" s="70"/>
      <c r="C180" s="71">
        <v>19</v>
      </c>
      <c r="D180" s="79">
        <v>102</v>
      </c>
      <c r="E180" s="73">
        <f t="shared" si="4"/>
        <v>1938</v>
      </c>
      <c r="F180" s="74"/>
      <c r="G180" s="75"/>
    </row>
    <row r="181" spans="1:7" x14ac:dyDescent="0.25">
      <c r="A181" s="69"/>
      <c r="B181" s="70"/>
      <c r="C181" s="71">
        <v>16.5</v>
      </c>
      <c r="D181" s="72">
        <v>120</v>
      </c>
      <c r="E181" s="73">
        <f t="shared" si="4"/>
        <v>1980</v>
      </c>
      <c r="F181" s="74"/>
      <c r="G181" s="75"/>
    </row>
    <row r="182" spans="1:7" x14ac:dyDescent="0.25">
      <c r="A182" s="69"/>
      <c r="B182" s="70"/>
      <c r="C182" s="71">
        <v>86.5</v>
      </c>
      <c r="D182" s="72">
        <v>180</v>
      </c>
      <c r="E182" s="73">
        <f t="shared" si="4"/>
        <v>15570</v>
      </c>
      <c r="F182" s="74"/>
      <c r="G182" s="75"/>
    </row>
    <row r="183" spans="1:7" ht="15.75" thickBot="1" x14ac:dyDescent="0.3">
      <c r="A183" s="62"/>
      <c r="B183" s="63"/>
      <c r="C183" s="81">
        <v>14</v>
      </c>
      <c r="D183" s="65">
        <v>190</v>
      </c>
      <c r="E183" s="66">
        <f t="shared" si="4"/>
        <v>2660</v>
      </c>
      <c r="F183" s="67"/>
      <c r="G183" s="68"/>
    </row>
    <row r="184" spans="1:7" x14ac:dyDescent="0.25">
      <c r="A184" s="55">
        <v>329</v>
      </c>
      <c r="B184" s="56" t="s">
        <v>51</v>
      </c>
      <c r="C184" s="57">
        <v>62</v>
      </c>
      <c r="D184" s="58">
        <v>4000</v>
      </c>
      <c r="E184" s="59">
        <f t="shared" si="4"/>
        <v>248000</v>
      </c>
      <c r="F184" s="60">
        <f>SUM(C184:C185)</f>
        <v>91</v>
      </c>
      <c r="G184" s="61">
        <f>SUM(E184:E185)</f>
        <v>285700</v>
      </c>
    </row>
    <row r="185" spans="1:7" ht="15.75" thickBot="1" x14ac:dyDescent="0.3">
      <c r="A185" s="62"/>
      <c r="B185" s="63"/>
      <c r="C185" s="64">
        <v>29</v>
      </c>
      <c r="D185" s="65">
        <v>1300</v>
      </c>
      <c r="E185" s="66">
        <f t="shared" si="4"/>
        <v>37700</v>
      </c>
      <c r="F185" s="67"/>
      <c r="G185" s="68"/>
    </row>
    <row r="186" spans="1:7" x14ac:dyDescent="0.25">
      <c r="A186" s="55">
        <v>499</v>
      </c>
      <c r="B186" s="56" t="s">
        <v>52</v>
      </c>
      <c r="C186" s="57">
        <v>122.5</v>
      </c>
      <c r="D186" s="58">
        <v>5</v>
      </c>
      <c r="E186" s="59">
        <f t="shared" si="4"/>
        <v>612.5</v>
      </c>
      <c r="F186" s="60">
        <f>SUM(C186:C195)</f>
        <v>20495.900000000001</v>
      </c>
      <c r="G186" s="61">
        <f>SUM(E186:E195)</f>
        <v>1760525.075</v>
      </c>
    </row>
    <row r="187" spans="1:7" x14ac:dyDescent="0.25">
      <c r="A187" s="69"/>
      <c r="B187" s="70"/>
      <c r="C187" s="71">
        <v>9020.4</v>
      </c>
      <c r="D187" s="72">
        <v>50</v>
      </c>
      <c r="E187" s="73">
        <f t="shared" si="4"/>
        <v>451020</v>
      </c>
      <c r="F187" s="74"/>
      <c r="G187" s="75"/>
    </row>
    <row r="188" spans="1:7" x14ac:dyDescent="0.25">
      <c r="A188" s="69"/>
      <c r="B188" s="70"/>
      <c r="C188" s="71">
        <v>1001.5</v>
      </c>
      <c r="D188" s="72">
        <v>80</v>
      </c>
      <c r="E188" s="73">
        <f t="shared" si="4"/>
        <v>80120</v>
      </c>
      <c r="F188" s="74"/>
      <c r="G188" s="75"/>
    </row>
    <row r="189" spans="1:7" x14ac:dyDescent="0.25">
      <c r="A189" s="69"/>
      <c r="B189" s="70"/>
      <c r="C189" s="71">
        <v>5167.5</v>
      </c>
      <c r="D189" s="72">
        <v>100</v>
      </c>
      <c r="E189" s="73">
        <f t="shared" si="4"/>
        <v>516750</v>
      </c>
      <c r="F189" s="74"/>
      <c r="G189" s="75"/>
    </row>
    <row r="190" spans="1:7" x14ac:dyDescent="0.25">
      <c r="A190" s="69"/>
      <c r="B190" s="70"/>
      <c r="C190" s="71">
        <v>507</v>
      </c>
      <c r="D190" s="72">
        <v>110</v>
      </c>
      <c r="E190" s="73">
        <f t="shared" si="4"/>
        <v>55770</v>
      </c>
      <c r="F190" s="74"/>
      <c r="G190" s="75"/>
    </row>
    <row r="191" spans="1:7" x14ac:dyDescent="0.25">
      <c r="A191" s="69"/>
      <c r="B191" s="70"/>
      <c r="C191" s="71">
        <v>34.5</v>
      </c>
      <c r="D191" s="72">
        <v>117.81</v>
      </c>
      <c r="E191" s="73">
        <f t="shared" si="4"/>
        <v>4064.4450000000002</v>
      </c>
      <c r="F191" s="74"/>
      <c r="G191" s="75"/>
    </row>
    <row r="192" spans="1:7" x14ac:dyDescent="0.25">
      <c r="A192" s="69"/>
      <c r="B192" s="70"/>
      <c r="C192" s="71">
        <v>1</v>
      </c>
      <c r="D192" s="72">
        <v>118.13</v>
      </c>
      <c r="E192" s="73">
        <f>C192*D192</f>
        <v>118.13</v>
      </c>
      <c r="F192" s="74"/>
      <c r="G192" s="75"/>
    </row>
    <row r="193" spans="1:7" x14ac:dyDescent="0.25">
      <c r="A193" s="69"/>
      <c r="B193" s="70"/>
      <c r="C193" s="71">
        <v>4635.5</v>
      </c>
      <c r="D193" s="72">
        <v>140</v>
      </c>
      <c r="E193" s="73">
        <f>C193*D193</f>
        <v>648970</v>
      </c>
      <c r="F193" s="74"/>
      <c r="G193" s="75"/>
    </row>
    <row r="194" spans="1:7" x14ac:dyDescent="0.25">
      <c r="A194" s="69"/>
      <c r="B194" s="70"/>
      <c r="C194" s="71">
        <v>1</v>
      </c>
      <c r="D194" s="72">
        <v>200</v>
      </c>
      <c r="E194" s="73">
        <f>D194*C194</f>
        <v>200</v>
      </c>
      <c r="F194" s="74"/>
      <c r="G194" s="75"/>
    </row>
    <row r="195" spans="1:7" ht="15.75" thickBot="1" x14ac:dyDescent="0.3">
      <c r="A195" s="62"/>
      <c r="B195" s="63"/>
      <c r="C195" s="64">
        <v>5</v>
      </c>
      <c r="D195" s="65">
        <v>580</v>
      </c>
      <c r="E195" s="66">
        <f>D195*C195</f>
        <v>2900</v>
      </c>
      <c r="F195" s="67"/>
      <c r="G195" s="68"/>
    </row>
    <row r="196" spans="1:7" ht="15.75" thickBot="1" x14ac:dyDescent="0.3">
      <c r="A196" s="86"/>
      <c r="B196" s="86"/>
      <c r="C196" s="87"/>
      <c r="D196" s="88"/>
      <c r="E196" s="88"/>
      <c r="F196" s="87"/>
      <c r="G196" s="88"/>
    </row>
    <row r="197" spans="1:7" x14ac:dyDescent="0.25">
      <c r="A197" s="86"/>
      <c r="B197" s="86"/>
      <c r="C197" s="87"/>
      <c r="D197" s="88"/>
      <c r="E197" s="88"/>
      <c r="F197" s="87"/>
      <c r="G197" s="89">
        <f>SUM(G3:G195)</f>
        <v>139438320.750563</v>
      </c>
    </row>
    <row r="198" spans="1:7" x14ac:dyDescent="0.25">
      <c r="A198" s="86"/>
      <c r="B198" s="86"/>
      <c r="C198" s="87"/>
      <c r="D198" s="88"/>
      <c r="E198" s="88"/>
      <c r="F198" s="87"/>
      <c r="G198" s="90"/>
    </row>
    <row r="199" spans="1:7" ht="15.75" thickBot="1" x14ac:dyDescent="0.3">
      <c r="A199" s="86"/>
      <c r="B199" s="86"/>
      <c r="C199" s="87"/>
      <c r="D199" s="88"/>
      <c r="E199" s="88"/>
      <c r="F199" s="87"/>
      <c r="G199" s="91"/>
    </row>
  </sheetData>
  <mergeCells count="125">
    <mergeCell ref="A186:A195"/>
    <mergeCell ref="B186:B195"/>
    <mergeCell ref="A177:A178"/>
    <mergeCell ref="B177:B178"/>
    <mergeCell ref="A179:A183"/>
    <mergeCell ref="B179:B183"/>
    <mergeCell ref="A184:A185"/>
    <mergeCell ref="B184:B185"/>
    <mergeCell ref="A158:A165"/>
    <mergeCell ref="B158:B165"/>
    <mergeCell ref="A166:A167"/>
    <mergeCell ref="B166:B167"/>
    <mergeCell ref="A168:A173"/>
    <mergeCell ref="B168:B173"/>
    <mergeCell ref="B145:B153"/>
    <mergeCell ref="A145:A153"/>
    <mergeCell ref="A154:A155"/>
    <mergeCell ref="B154:B155"/>
    <mergeCell ref="A156:A157"/>
    <mergeCell ref="B156:B157"/>
    <mergeCell ref="A123:A129"/>
    <mergeCell ref="B123:B129"/>
    <mergeCell ref="A130:A131"/>
    <mergeCell ref="B130:B131"/>
    <mergeCell ref="A132:A144"/>
    <mergeCell ref="B132:B144"/>
    <mergeCell ref="A103:A115"/>
    <mergeCell ref="B103:B115"/>
    <mergeCell ref="A116:A118"/>
    <mergeCell ref="B116:B118"/>
    <mergeCell ref="A119:A122"/>
    <mergeCell ref="B119:B122"/>
    <mergeCell ref="A90:A91"/>
    <mergeCell ref="B90:B91"/>
    <mergeCell ref="A94:A98"/>
    <mergeCell ref="B94:B98"/>
    <mergeCell ref="A99:A102"/>
    <mergeCell ref="B99:B102"/>
    <mergeCell ref="A76:A81"/>
    <mergeCell ref="B76:B81"/>
    <mergeCell ref="A83:A85"/>
    <mergeCell ref="B83:B85"/>
    <mergeCell ref="A86:A87"/>
    <mergeCell ref="B86:B87"/>
    <mergeCell ref="A51:A52"/>
    <mergeCell ref="B51:B52"/>
    <mergeCell ref="A54:A69"/>
    <mergeCell ref="B54:B69"/>
    <mergeCell ref="A70:A75"/>
    <mergeCell ref="B70:B75"/>
    <mergeCell ref="A16:A29"/>
    <mergeCell ref="B16:B29"/>
    <mergeCell ref="A32:A33"/>
    <mergeCell ref="B32:B33"/>
    <mergeCell ref="A36:A50"/>
    <mergeCell ref="B36:B50"/>
    <mergeCell ref="A4:A5"/>
    <mergeCell ref="B4:B5"/>
    <mergeCell ref="A6:A12"/>
    <mergeCell ref="B6:B12"/>
    <mergeCell ref="A14:A15"/>
    <mergeCell ref="B14:B15"/>
    <mergeCell ref="F186:F195"/>
    <mergeCell ref="G186:G195"/>
    <mergeCell ref="G197:G199"/>
    <mergeCell ref="F177:F178"/>
    <mergeCell ref="G177:G178"/>
    <mergeCell ref="F179:F183"/>
    <mergeCell ref="G179:G183"/>
    <mergeCell ref="F184:F185"/>
    <mergeCell ref="G184:G185"/>
    <mergeCell ref="F158:F165"/>
    <mergeCell ref="G158:G165"/>
    <mergeCell ref="F166:F167"/>
    <mergeCell ref="G166:G167"/>
    <mergeCell ref="F168:F173"/>
    <mergeCell ref="G168:G173"/>
    <mergeCell ref="F145:F153"/>
    <mergeCell ref="G145:G153"/>
    <mergeCell ref="F154:F155"/>
    <mergeCell ref="G154:G155"/>
    <mergeCell ref="F156:F157"/>
    <mergeCell ref="G156:G157"/>
    <mergeCell ref="F123:F129"/>
    <mergeCell ref="G123:G129"/>
    <mergeCell ref="F130:F131"/>
    <mergeCell ref="G130:G131"/>
    <mergeCell ref="F132:F144"/>
    <mergeCell ref="G132:G144"/>
    <mergeCell ref="F103:F115"/>
    <mergeCell ref="G103:G115"/>
    <mergeCell ref="F116:F118"/>
    <mergeCell ref="G116:G118"/>
    <mergeCell ref="F119:F122"/>
    <mergeCell ref="G119:G122"/>
    <mergeCell ref="F90:F91"/>
    <mergeCell ref="G90:G91"/>
    <mergeCell ref="F94:F98"/>
    <mergeCell ref="G94:G98"/>
    <mergeCell ref="F99:F102"/>
    <mergeCell ref="G99:G102"/>
    <mergeCell ref="F76:F81"/>
    <mergeCell ref="G76:G81"/>
    <mergeCell ref="F83:F85"/>
    <mergeCell ref="G83:G85"/>
    <mergeCell ref="F86:F87"/>
    <mergeCell ref="G86:G87"/>
    <mergeCell ref="F51:F52"/>
    <mergeCell ref="G51:G52"/>
    <mergeCell ref="F54:F69"/>
    <mergeCell ref="G54:G69"/>
    <mergeCell ref="F70:F75"/>
    <mergeCell ref="G70:G75"/>
    <mergeCell ref="F16:F29"/>
    <mergeCell ref="G16:G29"/>
    <mergeCell ref="F32:F33"/>
    <mergeCell ref="G32:G33"/>
    <mergeCell ref="F36:F50"/>
    <mergeCell ref="G36:G50"/>
    <mergeCell ref="F4:F5"/>
    <mergeCell ref="G4:G5"/>
    <mergeCell ref="F6:F12"/>
    <mergeCell ref="G6:G12"/>
    <mergeCell ref="F14:F15"/>
    <mergeCell ref="G14:G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119" workbookViewId="0">
      <selection activeCell="F129" sqref="F129:F134"/>
    </sheetView>
  </sheetViews>
  <sheetFormatPr baseColWidth="10" defaultRowHeight="15" x14ac:dyDescent="0.25"/>
  <cols>
    <col min="1" max="1" width="18.140625" style="92" customWidth="1"/>
    <col min="2" max="2" width="25.85546875" style="92" customWidth="1"/>
    <col min="3" max="3" width="18.140625" customWidth="1"/>
    <col min="4" max="5" width="18.140625" style="12" customWidth="1"/>
    <col min="6" max="6" width="18.140625" customWidth="1"/>
    <col min="7" max="7" width="24.140625" style="12" customWidth="1"/>
  </cols>
  <sheetData>
    <row r="1" spans="1:7" ht="15.75" thickBot="1" x14ac:dyDescent="0.3">
      <c r="A1" s="114"/>
      <c r="B1" s="114"/>
      <c r="C1" s="10"/>
      <c r="D1" s="19"/>
      <c r="E1" s="20"/>
      <c r="F1" s="11"/>
      <c r="G1" s="11"/>
    </row>
    <row r="2" spans="1:7" s="93" customFormat="1" ht="30.75" thickBot="1" x14ac:dyDescent="0.3">
      <c r="A2" s="115" t="s">
        <v>53</v>
      </c>
      <c r="B2" s="116" t="s">
        <v>54</v>
      </c>
      <c r="C2" s="111" t="s">
        <v>55</v>
      </c>
      <c r="D2" s="112" t="s">
        <v>56</v>
      </c>
      <c r="E2" s="113" t="s">
        <v>57</v>
      </c>
      <c r="F2" s="131" t="s">
        <v>58</v>
      </c>
      <c r="G2" s="131" t="s">
        <v>59</v>
      </c>
    </row>
    <row r="3" spans="1:7" x14ac:dyDescent="0.25">
      <c r="A3" s="117">
        <v>1000</v>
      </c>
      <c r="B3" s="118" t="s">
        <v>7</v>
      </c>
      <c r="C3" s="2">
        <v>53</v>
      </c>
      <c r="D3" s="21">
        <v>500</v>
      </c>
      <c r="E3" s="22">
        <f>D3*C3</f>
        <v>26500</v>
      </c>
      <c r="F3" s="132">
        <f>SUM(C3:C4)</f>
        <v>167</v>
      </c>
      <c r="G3" s="133">
        <f>SUM(E3:E4)</f>
        <v>140500</v>
      </c>
    </row>
    <row r="4" spans="1:7" ht="15.75" thickBot="1" x14ac:dyDescent="0.3">
      <c r="A4" s="119"/>
      <c r="B4" s="120"/>
      <c r="C4" s="3">
        <v>114</v>
      </c>
      <c r="D4" s="23">
        <v>1000</v>
      </c>
      <c r="E4" s="24">
        <f>D4*C4</f>
        <v>114000</v>
      </c>
      <c r="F4" s="134"/>
      <c r="G4" s="135"/>
    </row>
    <row r="5" spans="1:7" ht="15.75" thickBot="1" x14ac:dyDescent="0.3">
      <c r="A5" s="121">
        <v>106</v>
      </c>
      <c r="B5" s="122" t="s">
        <v>8</v>
      </c>
      <c r="C5" s="4">
        <v>6.75</v>
      </c>
      <c r="D5" s="25">
        <v>5000</v>
      </c>
      <c r="E5" s="26">
        <f>D5*C5</f>
        <v>33750</v>
      </c>
      <c r="F5" s="136">
        <f>C5</f>
        <v>6.75</v>
      </c>
      <c r="G5" s="137">
        <f>E5</f>
        <v>33750</v>
      </c>
    </row>
    <row r="6" spans="1:7" x14ac:dyDescent="0.25">
      <c r="A6" s="117">
        <v>101</v>
      </c>
      <c r="B6" s="118" t="s">
        <v>9</v>
      </c>
      <c r="C6" s="2">
        <v>1.7</v>
      </c>
      <c r="D6" s="21">
        <v>700</v>
      </c>
      <c r="E6" s="22">
        <f t="shared" ref="E6:E69" si="0">D6*C6</f>
        <v>1190</v>
      </c>
      <c r="F6" s="132">
        <f>SUM(C6:C8)</f>
        <v>794.55000000000007</v>
      </c>
      <c r="G6" s="133">
        <f>SUM(E6:E8)</f>
        <v>3581055</v>
      </c>
    </row>
    <row r="7" spans="1:7" x14ac:dyDescent="0.25">
      <c r="A7" s="123"/>
      <c r="B7" s="124"/>
      <c r="C7" s="5">
        <v>775.65</v>
      </c>
      <c r="D7" s="27">
        <v>4500</v>
      </c>
      <c r="E7" s="28">
        <f t="shared" si="0"/>
        <v>3490425</v>
      </c>
      <c r="F7" s="138"/>
      <c r="G7" s="139"/>
    </row>
    <row r="8" spans="1:7" ht="15.75" thickBot="1" x14ac:dyDescent="0.3">
      <c r="A8" s="119"/>
      <c r="B8" s="120"/>
      <c r="C8" s="3">
        <v>17.2</v>
      </c>
      <c r="D8" s="23">
        <v>5200</v>
      </c>
      <c r="E8" s="24">
        <f t="shared" si="0"/>
        <v>89440</v>
      </c>
      <c r="F8" s="134"/>
      <c r="G8" s="135"/>
    </row>
    <row r="9" spans="1:7" x14ac:dyDescent="0.25">
      <c r="A9" s="117">
        <v>110</v>
      </c>
      <c r="B9" s="118" t="s">
        <v>10</v>
      </c>
      <c r="C9" s="2">
        <v>95.6</v>
      </c>
      <c r="D9" s="21">
        <v>700</v>
      </c>
      <c r="E9" s="22">
        <f t="shared" si="0"/>
        <v>66920</v>
      </c>
      <c r="F9" s="132">
        <f>SUM(C9:C10)</f>
        <v>98.3</v>
      </c>
      <c r="G9" s="133">
        <f>SUM(E9:E10)</f>
        <v>79070</v>
      </c>
    </row>
    <row r="10" spans="1:7" ht="15.75" thickBot="1" x14ac:dyDescent="0.3">
      <c r="A10" s="119"/>
      <c r="B10" s="120"/>
      <c r="C10" s="3">
        <v>2.7</v>
      </c>
      <c r="D10" s="23">
        <v>4500</v>
      </c>
      <c r="E10" s="24">
        <f t="shared" si="0"/>
        <v>12150</v>
      </c>
      <c r="F10" s="134"/>
      <c r="G10" s="135"/>
    </row>
    <row r="11" spans="1:7" ht="15.75" thickBot="1" x14ac:dyDescent="0.3">
      <c r="A11" s="121">
        <v>105</v>
      </c>
      <c r="B11" s="122" t="s">
        <v>11</v>
      </c>
      <c r="C11" s="4">
        <v>6.1</v>
      </c>
      <c r="D11" s="25">
        <v>3000</v>
      </c>
      <c r="E11" s="26">
        <f t="shared" si="0"/>
        <v>18300</v>
      </c>
      <c r="F11" s="136">
        <f>C11</f>
        <v>6.1</v>
      </c>
      <c r="G11" s="137">
        <f>E11</f>
        <v>18300</v>
      </c>
    </row>
    <row r="12" spans="1:7" x14ac:dyDescent="0.25">
      <c r="A12" s="117">
        <v>201</v>
      </c>
      <c r="B12" s="118" t="s">
        <v>12</v>
      </c>
      <c r="C12" s="2">
        <v>384.5</v>
      </c>
      <c r="D12" s="21">
        <v>800</v>
      </c>
      <c r="E12" s="22">
        <f t="shared" si="0"/>
        <v>307600</v>
      </c>
      <c r="F12" s="132">
        <f>SUM(C12:C17)</f>
        <v>8432.4</v>
      </c>
      <c r="G12" s="133">
        <f>SUM(E12:E17)</f>
        <v>8477170</v>
      </c>
    </row>
    <row r="13" spans="1:7" x14ac:dyDescent="0.25">
      <c r="A13" s="123"/>
      <c r="B13" s="124"/>
      <c r="C13" s="5">
        <v>2669.3</v>
      </c>
      <c r="D13" s="27">
        <v>900</v>
      </c>
      <c r="E13" s="28">
        <f t="shared" si="0"/>
        <v>2402370</v>
      </c>
      <c r="F13" s="138"/>
      <c r="G13" s="139"/>
    </row>
    <row r="14" spans="1:7" x14ac:dyDescent="0.25">
      <c r="A14" s="123"/>
      <c r="B14" s="124"/>
      <c r="C14" s="6">
        <v>2255.6</v>
      </c>
      <c r="D14" s="29">
        <v>1000</v>
      </c>
      <c r="E14" s="28">
        <f t="shared" si="0"/>
        <v>2255600</v>
      </c>
      <c r="F14" s="138"/>
      <c r="G14" s="139"/>
    </row>
    <row r="15" spans="1:7" x14ac:dyDescent="0.25">
      <c r="A15" s="123"/>
      <c r="B15" s="124"/>
      <c r="C15" s="6">
        <v>2888</v>
      </c>
      <c r="D15" s="29">
        <v>1100</v>
      </c>
      <c r="E15" s="28">
        <f t="shared" si="0"/>
        <v>3176800</v>
      </c>
      <c r="F15" s="138"/>
      <c r="G15" s="139"/>
    </row>
    <row r="16" spans="1:7" x14ac:dyDescent="0.25">
      <c r="A16" s="123"/>
      <c r="B16" s="124"/>
      <c r="C16" s="6">
        <v>219</v>
      </c>
      <c r="D16" s="29">
        <v>1200</v>
      </c>
      <c r="E16" s="28">
        <f t="shared" si="0"/>
        <v>262800</v>
      </c>
      <c r="F16" s="138"/>
      <c r="G16" s="139"/>
    </row>
    <row r="17" spans="1:7" ht="15.75" thickBot="1" x14ac:dyDescent="0.3">
      <c r="A17" s="119"/>
      <c r="B17" s="120"/>
      <c r="C17" s="7">
        <v>16</v>
      </c>
      <c r="D17" s="30">
        <v>4500</v>
      </c>
      <c r="E17" s="24">
        <f t="shared" si="0"/>
        <v>72000</v>
      </c>
      <c r="F17" s="134"/>
      <c r="G17" s="135"/>
    </row>
    <row r="18" spans="1:7" ht="15.75" thickBot="1" x14ac:dyDescent="0.3">
      <c r="A18" s="121">
        <v>119</v>
      </c>
      <c r="B18" s="122" t="s">
        <v>13</v>
      </c>
      <c r="C18" s="8">
        <v>1</v>
      </c>
      <c r="D18" s="31">
        <v>40000</v>
      </c>
      <c r="E18" s="26">
        <f t="shared" si="0"/>
        <v>40000</v>
      </c>
      <c r="F18" s="136">
        <f>C18</f>
        <v>1</v>
      </c>
      <c r="G18" s="137">
        <f>E18</f>
        <v>40000</v>
      </c>
    </row>
    <row r="19" spans="1:7" ht="15.75" thickBot="1" x14ac:dyDescent="0.3">
      <c r="A19" s="121">
        <v>498</v>
      </c>
      <c r="B19" s="122" t="s">
        <v>14</v>
      </c>
      <c r="C19" s="8">
        <v>12</v>
      </c>
      <c r="D19" s="31">
        <v>200</v>
      </c>
      <c r="E19" s="26">
        <f t="shared" si="0"/>
        <v>2400</v>
      </c>
      <c r="F19" s="136">
        <f>C19</f>
        <v>12</v>
      </c>
      <c r="G19" s="137">
        <f>E19</f>
        <v>2400</v>
      </c>
    </row>
    <row r="20" spans="1:7" x14ac:dyDescent="0.25">
      <c r="A20" s="117">
        <v>304</v>
      </c>
      <c r="B20" s="118" t="s">
        <v>15</v>
      </c>
      <c r="C20" s="9">
        <v>44.3</v>
      </c>
      <c r="D20" s="32">
        <v>1500</v>
      </c>
      <c r="E20" s="22">
        <f t="shared" si="0"/>
        <v>66450</v>
      </c>
      <c r="F20" s="132">
        <f>SUM(C20:C23)</f>
        <v>457.8</v>
      </c>
      <c r="G20" s="133">
        <f>SUM(E20:E23)</f>
        <v>922900</v>
      </c>
    </row>
    <row r="21" spans="1:7" x14ac:dyDescent="0.25">
      <c r="A21" s="123"/>
      <c r="B21" s="124"/>
      <c r="C21" s="6">
        <v>164</v>
      </c>
      <c r="D21" s="29">
        <v>1800</v>
      </c>
      <c r="E21" s="28">
        <f t="shared" si="0"/>
        <v>295200</v>
      </c>
      <c r="F21" s="138"/>
      <c r="G21" s="139"/>
    </row>
    <row r="22" spans="1:7" x14ac:dyDescent="0.25">
      <c r="A22" s="123"/>
      <c r="B22" s="124"/>
      <c r="C22" s="6">
        <v>42</v>
      </c>
      <c r="D22" s="29">
        <v>2000</v>
      </c>
      <c r="E22" s="28">
        <f t="shared" si="0"/>
        <v>84000</v>
      </c>
      <c r="F22" s="138"/>
      <c r="G22" s="139"/>
    </row>
    <row r="23" spans="1:7" ht="15.75" thickBot="1" x14ac:dyDescent="0.3">
      <c r="A23" s="119"/>
      <c r="B23" s="120"/>
      <c r="C23" s="7">
        <v>207.5</v>
      </c>
      <c r="D23" s="30">
        <v>2300</v>
      </c>
      <c r="E23" s="24">
        <f t="shared" si="0"/>
        <v>477250</v>
      </c>
      <c r="F23" s="134"/>
      <c r="G23" s="135"/>
    </row>
    <row r="24" spans="1:7" ht="15.75" thickBot="1" x14ac:dyDescent="0.3">
      <c r="A24" s="121">
        <v>127</v>
      </c>
      <c r="B24" s="122" t="s">
        <v>60</v>
      </c>
      <c r="C24" s="8">
        <v>0.5</v>
      </c>
      <c r="D24" s="31">
        <v>12000</v>
      </c>
      <c r="E24" s="26">
        <f t="shared" si="0"/>
        <v>6000</v>
      </c>
      <c r="F24" s="136">
        <f>C24</f>
        <v>0.5</v>
      </c>
      <c r="G24" s="137">
        <f>E24</f>
        <v>6000</v>
      </c>
    </row>
    <row r="25" spans="1:7" x14ac:dyDescent="0.25">
      <c r="A25" s="117">
        <v>310</v>
      </c>
      <c r="B25" s="118" t="s">
        <v>16</v>
      </c>
      <c r="C25" s="9">
        <v>36</v>
      </c>
      <c r="D25" s="32">
        <v>4300</v>
      </c>
      <c r="E25" s="22">
        <f t="shared" si="0"/>
        <v>154800</v>
      </c>
      <c r="F25" s="132">
        <f>SUM(C25:C26)</f>
        <v>98</v>
      </c>
      <c r="G25" s="133">
        <f>SUM(E25:E26)</f>
        <v>508200</v>
      </c>
    </row>
    <row r="26" spans="1:7" ht="15.75" thickBot="1" x14ac:dyDescent="0.3">
      <c r="A26" s="119"/>
      <c r="B26" s="120"/>
      <c r="C26" s="7">
        <v>62</v>
      </c>
      <c r="D26" s="30">
        <v>5700</v>
      </c>
      <c r="E26" s="24">
        <f t="shared" si="0"/>
        <v>353400</v>
      </c>
      <c r="F26" s="134"/>
      <c r="G26" s="135"/>
    </row>
    <row r="27" spans="1:7" x14ac:dyDescent="0.25">
      <c r="A27" s="117">
        <v>309</v>
      </c>
      <c r="B27" s="118" t="s">
        <v>17</v>
      </c>
      <c r="C27" s="9">
        <v>55</v>
      </c>
      <c r="D27" s="32">
        <v>3700</v>
      </c>
      <c r="E27" s="22">
        <f t="shared" si="0"/>
        <v>203500</v>
      </c>
      <c r="F27" s="132">
        <f>SUM(C27:C28)</f>
        <v>56</v>
      </c>
      <c r="G27" s="133">
        <f>SUM(E27:E28)</f>
        <v>207300</v>
      </c>
    </row>
    <row r="28" spans="1:7" ht="15.75" thickBot="1" x14ac:dyDescent="0.3">
      <c r="A28" s="119"/>
      <c r="B28" s="120"/>
      <c r="C28" s="7">
        <v>1</v>
      </c>
      <c r="D28" s="30">
        <v>3800</v>
      </c>
      <c r="E28" s="24">
        <f t="shared" si="0"/>
        <v>3800</v>
      </c>
      <c r="F28" s="134"/>
      <c r="G28" s="135"/>
    </row>
    <row r="29" spans="1:7" x14ac:dyDescent="0.25">
      <c r="A29" s="117">
        <v>202</v>
      </c>
      <c r="B29" s="118" t="s">
        <v>18</v>
      </c>
      <c r="C29" s="9">
        <v>2041</v>
      </c>
      <c r="D29" s="32">
        <v>350</v>
      </c>
      <c r="E29" s="22">
        <f t="shared" si="0"/>
        <v>714350</v>
      </c>
      <c r="F29" s="132">
        <f>SUM(C29:C41)</f>
        <v>27533.9</v>
      </c>
      <c r="G29" s="133">
        <f>SUM(E29:E41)</f>
        <v>15378408</v>
      </c>
    </row>
    <row r="30" spans="1:7" x14ac:dyDescent="0.25">
      <c r="A30" s="123"/>
      <c r="B30" s="124"/>
      <c r="C30" s="6">
        <v>1208</v>
      </c>
      <c r="D30" s="29">
        <v>450</v>
      </c>
      <c r="E30" s="28">
        <f t="shared" si="0"/>
        <v>543600</v>
      </c>
      <c r="F30" s="138"/>
      <c r="G30" s="139"/>
    </row>
    <row r="31" spans="1:7" x14ac:dyDescent="0.25">
      <c r="A31" s="123"/>
      <c r="B31" s="124"/>
      <c r="C31" s="6">
        <v>143.80000000000001</v>
      </c>
      <c r="D31" s="29">
        <v>460</v>
      </c>
      <c r="E31" s="28">
        <f t="shared" si="0"/>
        <v>66148</v>
      </c>
      <c r="F31" s="138"/>
      <c r="G31" s="139"/>
    </row>
    <row r="32" spans="1:7" x14ac:dyDescent="0.25">
      <c r="A32" s="123"/>
      <c r="B32" s="124"/>
      <c r="C32" s="6">
        <v>2447</v>
      </c>
      <c r="D32" s="29">
        <v>470</v>
      </c>
      <c r="E32" s="28">
        <f t="shared" si="0"/>
        <v>1150090</v>
      </c>
      <c r="F32" s="138"/>
      <c r="G32" s="139"/>
    </row>
    <row r="33" spans="1:7" x14ac:dyDescent="0.25">
      <c r="A33" s="123"/>
      <c r="B33" s="124"/>
      <c r="C33" s="6">
        <v>58</v>
      </c>
      <c r="D33" s="29">
        <v>480</v>
      </c>
      <c r="E33" s="28">
        <f t="shared" si="0"/>
        <v>27840</v>
      </c>
      <c r="F33" s="138"/>
      <c r="G33" s="139"/>
    </row>
    <row r="34" spans="1:7" x14ac:dyDescent="0.25">
      <c r="A34" s="123"/>
      <c r="B34" s="124"/>
      <c r="C34" s="6">
        <v>1425.4</v>
      </c>
      <c r="D34" s="29">
        <v>500</v>
      </c>
      <c r="E34" s="28">
        <f t="shared" si="0"/>
        <v>712700</v>
      </c>
      <c r="F34" s="138"/>
      <c r="G34" s="139"/>
    </row>
    <row r="35" spans="1:7" x14ac:dyDescent="0.25">
      <c r="A35" s="123"/>
      <c r="B35" s="124"/>
      <c r="C35" s="6">
        <v>1091</v>
      </c>
      <c r="D35" s="29">
        <v>550</v>
      </c>
      <c r="E35" s="28">
        <f t="shared" si="0"/>
        <v>600050</v>
      </c>
      <c r="F35" s="138"/>
      <c r="G35" s="139"/>
    </row>
    <row r="36" spans="1:7" x14ac:dyDescent="0.25">
      <c r="A36" s="123"/>
      <c r="B36" s="124"/>
      <c r="C36" s="6">
        <v>11782</v>
      </c>
      <c r="D36" s="29">
        <v>590</v>
      </c>
      <c r="E36" s="28">
        <f t="shared" si="0"/>
        <v>6951380</v>
      </c>
      <c r="F36" s="138"/>
      <c r="G36" s="139"/>
    </row>
    <row r="37" spans="1:7" x14ac:dyDescent="0.25">
      <c r="A37" s="123"/>
      <c r="B37" s="124"/>
      <c r="C37" s="6">
        <v>5702</v>
      </c>
      <c r="D37" s="29">
        <v>610</v>
      </c>
      <c r="E37" s="28">
        <f t="shared" si="0"/>
        <v>3478220</v>
      </c>
      <c r="F37" s="138"/>
      <c r="G37" s="139"/>
    </row>
    <row r="38" spans="1:7" x14ac:dyDescent="0.25">
      <c r="A38" s="123"/>
      <c r="B38" s="124"/>
      <c r="C38" s="6">
        <v>1355</v>
      </c>
      <c r="D38" s="29">
        <v>640</v>
      </c>
      <c r="E38" s="28">
        <f t="shared" si="0"/>
        <v>867200</v>
      </c>
      <c r="F38" s="138"/>
      <c r="G38" s="139"/>
    </row>
    <row r="39" spans="1:7" x14ac:dyDescent="0.25">
      <c r="A39" s="123"/>
      <c r="B39" s="124"/>
      <c r="C39" s="6">
        <v>243.7</v>
      </c>
      <c r="D39" s="29">
        <v>900</v>
      </c>
      <c r="E39" s="28">
        <f t="shared" si="0"/>
        <v>219330</v>
      </c>
      <c r="F39" s="138"/>
      <c r="G39" s="139"/>
    </row>
    <row r="40" spans="1:7" x14ac:dyDescent="0.25">
      <c r="A40" s="123"/>
      <c r="B40" s="124"/>
      <c r="C40" s="6">
        <v>34</v>
      </c>
      <c r="D40" s="29">
        <v>1000</v>
      </c>
      <c r="E40" s="28">
        <f t="shared" si="0"/>
        <v>34000</v>
      </c>
      <c r="F40" s="138"/>
      <c r="G40" s="139"/>
    </row>
    <row r="41" spans="1:7" ht="15.75" thickBot="1" x14ac:dyDescent="0.3">
      <c r="A41" s="119"/>
      <c r="B41" s="120"/>
      <c r="C41" s="7">
        <v>3</v>
      </c>
      <c r="D41" s="30">
        <v>4500</v>
      </c>
      <c r="E41" s="24">
        <f t="shared" si="0"/>
        <v>13500</v>
      </c>
      <c r="F41" s="134"/>
      <c r="G41" s="135"/>
    </row>
    <row r="42" spans="1:7" ht="15.75" thickBot="1" x14ac:dyDescent="0.3">
      <c r="A42" s="121">
        <v>305</v>
      </c>
      <c r="B42" s="122" t="s">
        <v>19</v>
      </c>
      <c r="C42" s="8">
        <v>69.930000000000007</v>
      </c>
      <c r="D42" s="31">
        <v>300</v>
      </c>
      <c r="E42" s="26">
        <f t="shared" si="0"/>
        <v>20979.000000000004</v>
      </c>
      <c r="F42" s="136">
        <f>C42</f>
        <v>69.930000000000007</v>
      </c>
      <c r="G42" s="137">
        <f>E42</f>
        <v>20979.000000000004</v>
      </c>
    </row>
    <row r="43" spans="1:7" ht="15.75" thickBot="1" x14ac:dyDescent="0.3">
      <c r="A43" s="121">
        <v>799</v>
      </c>
      <c r="B43" s="122" t="s">
        <v>20</v>
      </c>
      <c r="C43" s="8">
        <v>32</v>
      </c>
      <c r="D43" s="31">
        <v>1000</v>
      </c>
      <c r="E43" s="26">
        <f t="shared" si="0"/>
        <v>32000</v>
      </c>
      <c r="F43" s="136">
        <f>SUM(C43)</f>
        <v>32</v>
      </c>
      <c r="G43" s="137">
        <f>E43</f>
        <v>32000</v>
      </c>
    </row>
    <row r="44" spans="1:7" x14ac:dyDescent="0.25">
      <c r="A44" s="117">
        <v>102</v>
      </c>
      <c r="B44" s="118" t="s">
        <v>21</v>
      </c>
      <c r="C44" s="9">
        <v>0.8</v>
      </c>
      <c r="D44" s="32">
        <v>800</v>
      </c>
      <c r="E44" s="22">
        <f t="shared" si="0"/>
        <v>640</v>
      </c>
      <c r="F44" s="132">
        <f>SUM(C44:C49)</f>
        <v>13872.3</v>
      </c>
      <c r="G44" s="133">
        <f>SUM(E44:E49)</f>
        <v>14133750</v>
      </c>
    </row>
    <row r="45" spans="1:7" x14ac:dyDescent="0.25">
      <c r="A45" s="123"/>
      <c r="B45" s="124"/>
      <c r="C45" s="6">
        <v>2151.9499999999998</v>
      </c>
      <c r="D45" s="29">
        <v>900</v>
      </c>
      <c r="E45" s="28">
        <f t="shared" si="0"/>
        <v>1936754.9999999998</v>
      </c>
      <c r="F45" s="138"/>
      <c r="G45" s="139"/>
    </row>
    <row r="46" spans="1:7" x14ac:dyDescent="0.25">
      <c r="A46" s="123"/>
      <c r="B46" s="124"/>
      <c r="C46" s="6">
        <v>121.9</v>
      </c>
      <c r="D46" s="29">
        <v>950</v>
      </c>
      <c r="E46" s="28">
        <f t="shared" si="0"/>
        <v>115805</v>
      </c>
      <c r="F46" s="138"/>
      <c r="G46" s="139"/>
    </row>
    <row r="47" spans="1:7" x14ac:dyDescent="0.25">
      <c r="A47" s="123"/>
      <c r="B47" s="124"/>
      <c r="C47" s="6">
        <v>9195.5499999999993</v>
      </c>
      <c r="D47" s="29">
        <v>1000</v>
      </c>
      <c r="E47" s="28">
        <f t="shared" si="0"/>
        <v>9195550</v>
      </c>
      <c r="F47" s="138"/>
      <c r="G47" s="139"/>
    </row>
    <row r="48" spans="1:7" x14ac:dyDescent="0.25">
      <c r="A48" s="123"/>
      <c r="B48" s="124"/>
      <c r="C48" s="6">
        <v>2402</v>
      </c>
      <c r="D48" s="29">
        <v>1200</v>
      </c>
      <c r="E48" s="28">
        <f t="shared" si="0"/>
        <v>2882400</v>
      </c>
      <c r="F48" s="138"/>
      <c r="G48" s="139"/>
    </row>
    <row r="49" spans="1:7" ht="15.75" thickBot="1" x14ac:dyDescent="0.3">
      <c r="A49" s="119"/>
      <c r="B49" s="120"/>
      <c r="C49" s="7">
        <v>0.1</v>
      </c>
      <c r="D49" s="30">
        <v>26000</v>
      </c>
      <c r="E49" s="24">
        <f t="shared" si="0"/>
        <v>2600</v>
      </c>
      <c r="F49" s="134"/>
      <c r="G49" s="135"/>
    </row>
    <row r="50" spans="1:7" ht="15.75" thickBot="1" x14ac:dyDescent="0.3">
      <c r="A50" s="121">
        <v>125</v>
      </c>
      <c r="B50" s="122" t="s">
        <v>61</v>
      </c>
      <c r="C50" s="8">
        <v>0.3</v>
      </c>
      <c r="D50" s="31">
        <v>2000</v>
      </c>
      <c r="E50" s="26">
        <f t="shared" si="0"/>
        <v>600</v>
      </c>
      <c r="F50" s="136">
        <f>C50</f>
        <v>0.3</v>
      </c>
      <c r="G50" s="137">
        <f>E50</f>
        <v>600</v>
      </c>
    </row>
    <row r="51" spans="1:7" x14ac:dyDescent="0.25">
      <c r="A51" s="117">
        <v>104</v>
      </c>
      <c r="B51" s="118" t="s">
        <v>22</v>
      </c>
      <c r="C51" s="9">
        <v>35.25</v>
      </c>
      <c r="D51" s="32">
        <v>12000</v>
      </c>
      <c r="E51" s="22">
        <f t="shared" si="0"/>
        <v>423000</v>
      </c>
      <c r="F51" s="132">
        <f>SUM(C51:C52)</f>
        <v>35.65</v>
      </c>
      <c r="G51" s="133">
        <f>SUM(E51:E52)</f>
        <v>430600</v>
      </c>
    </row>
    <row r="52" spans="1:7" ht="15.75" thickBot="1" x14ac:dyDescent="0.3">
      <c r="A52" s="119"/>
      <c r="B52" s="120"/>
      <c r="C52" s="7">
        <v>0.4</v>
      </c>
      <c r="D52" s="30">
        <v>19000</v>
      </c>
      <c r="E52" s="24">
        <f t="shared" si="0"/>
        <v>7600</v>
      </c>
      <c r="F52" s="134"/>
      <c r="G52" s="135"/>
    </row>
    <row r="53" spans="1:7" x14ac:dyDescent="0.25">
      <c r="A53" s="117">
        <v>109</v>
      </c>
      <c r="B53" s="118" t="s">
        <v>62</v>
      </c>
      <c r="C53" s="9">
        <v>1</v>
      </c>
      <c r="D53" s="32">
        <v>700</v>
      </c>
      <c r="E53" s="22">
        <f t="shared" si="0"/>
        <v>700</v>
      </c>
      <c r="F53" s="132">
        <f>SUM(C53:C54)</f>
        <v>7.65</v>
      </c>
      <c r="G53" s="133">
        <f>SUM(E53:E54)</f>
        <v>47250</v>
      </c>
    </row>
    <row r="54" spans="1:7" ht="15.75" thickBot="1" x14ac:dyDescent="0.3">
      <c r="A54" s="119"/>
      <c r="B54" s="120"/>
      <c r="C54" s="7">
        <v>6.65</v>
      </c>
      <c r="D54" s="30">
        <v>7000</v>
      </c>
      <c r="E54" s="24">
        <f t="shared" si="0"/>
        <v>46550</v>
      </c>
      <c r="F54" s="134"/>
      <c r="G54" s="135"/>
    </row>
    <row r="55" spans="1:7" x14ac:dyDescent="0.25">
      <c r="A55" s="117">
        <v>103</v>
      </c>
      <c r="B55" s="118" t="s">
        <v>23</v>
      </c>
      <c r="C55" s="9">
        <v>0.45</v>
      </c>
      <c r="D55" s="32">
        <v>4500</v>
      </c>
      <c r="E55" s="22">
        <f t="shared" si="0"/>
        <v>2025</v>
      </c>
      <c r="F55" s="132">
        <f>SUM(C55:C58)</f>
        <v>862.35</v>
      </c>
      <c r="G55" s="133">
        <f>SUM(E55:E58)</f>
        <v>23255725</v>
      </c>
    </row>
    <row r="56" spans="1:7" x14ac:dyDescent="0.25">
      <c r="A56" s="123"/>
      <c r="B56" s="124"/>
      <c r="C56" s="6">
        <v>581</v>
      </c>
      <c r="D56" s="29">
        <v>26000</v>
      </c>
      <c r="E56" s="28">
        <f t="shared" si="0"/>
        <v>15106000</v>
      </c>
      <c r="F56" s="138"/>
      <c r="G56" s="139"/>
    </row>
    <row r="57" spans="1:7" x14ac:dyDescent="0.25">
      <c r="A57" s="123"/>
      <c r="B57" s="124"/>
      <c r="C57" s="6">
        <v>279.3</v>
      </c>
      <c r="D57" s="29">
        <v>29000</v>
      </c>
      <c r="E57" s="28">
        <f t="shared" si="0"/>
        <v>8099700</v>
      </c>
      <c r="F57" s="138"/>
      <c r="G57" s="139"/>
    </row>
    <row r="58" spans="1:7" ht="15.75" thickBot="1" x14ac:dyDescent="0.3">
      <c r="A58" s="119"/>
      <c r="B58" s="120"/>
      <c r="C58" s="7">
        <v>1.6</v>
      </c>
      <c r="D58" s="30">
        <v>30000</v>
      </c>
      <c r="E58" s="24">
        <f t="shared" si="0"/>
        <v>48000</v>
      </c>
      <c r="F58" s="134"/>
      <c r="G58" s="135"/>
    </row>
    <row r="59" spans="1:7" ht="15.75" thickBot="1" x14ac:dyDescent="0.3">
      <c r="A59" s="121">
        <v>308</v>
      </c>
      <c r="B59" s="122" t="s">
        <v>63</v>
      </c>
      <c r="C59" s="8">
        <v>2593</v>
      </c>
      <c r="D59" s="31">
        <v>200</v>
      </c>
      <c r="E59" s="26">
        <f t="shared" si="0"/>
        <v>518600</v>
      </c>
      <c r="F59" s="136">
        <f>C59</f>
        <v>2593</v>
      </c>
      <c r="G59" s="137">
        <f>E59</f>
        <v>518600</v>
      </c>
    </row>
    <row r="60" spans="1:7" x14ac:dyDescent="0.25">
      <c r="A60" s="117">
        <v>311</v>
      </c>
      <c r="B60" s="118" t="s">
        <v>24</v>
      </c>
      <c r="C60" s="9">
        <v>13.1</v>
      </c>
      <c r="D60" s="32">
        <v>700</v>
      </c>
      <c r="E60" s="22">
        <f t="shared" si="0"/>
        <v>9170</v>
      </c>
      <c r="F60" s="132">
        <f>SUM(C60:C63)</f>
        <v>72.7</v>
      </c>
      <c r="G60" s="133">
        <f>SUM(E60:E63)</f>
        <v>61410</v>
      </c>
    </row>
    <row r="61" spans="1:7" x14ac:dyDescent="0.25">
      <c r="A61" s="123"/>
      <c r="B61" s="124"/>
      <c r="C61" s="6">
        <v>16.5</v>
      </c>
      <c r="D61" s="29">
        <v>800</v>
      </c>
      <c r="E61" s="28">
        <f t="shared" si="0"/>
        <v>13200</v>
      </c>
      <c r="F61" s="138"/>
      <c r="G61" s="139"/>
    </row>
    <row r="62" spans="1:7" x14ac:dyDescent="0.25">
      <c r="A62" s="123"/>
      <c r="B62" s="124"/>
      <c r="C62" s="6">
        <v>40.6</v>
      </c>
      <c r="D62" s="29">
        <v>900</v>
      </c>
      <c r="E62" s="28">
        <f t="shared" si="0"/>
        <v>36540</v>
      </c>
      <c r="F62" s="138"/>
      <c r="G62" s="139"/>
    </row>
    <row r="63" spans="1:7" ht="15.75" thickBot="1" x14ac:dyDescent="0.3">
      <c r="A63" s="119"/>
      <c r="B63" s="120"/>
      <c r="C63" s="7">
        <v>2.5</v>
      </c>
      <c r="D63" s="30">
        <v>1000</v>
      </c>
      <c r="E63" s="24">
        <f t="shared" si="0"/>
        <v>2500</v>
      </c>
      <c r="F63" s="134"/>
      <c r="G63" s="135"/>
    </row>
    <row r="64" spans="1:7" ht="15.75" thickBot="1" x14ac:dyDescent="0.3">
      <c r="A64" s="121">
        <v>114</v>
      </c>
      <c r="B64" s="122" t="s">
        <v>26</v>
      </c>
      <c r="C64" s="8">
        <v>3.95</v>
      </c>
      <c r="D64" s="31">
        <v>1500</v>
      </c>
      <c r="E64" s="26">
        <f t="shared" si="0"/>
        <v>5925</v>
      </c>
      <c r="F64" s="136">
        <f>C64</f>
        <v>3.95</v>
      </c>
      <c r="G64" s="137">
        <f>E64</f>
        <v>5925</v>
      </c>
    </row>
    <row r="65" spans="1:7" ht="15.75" thickBot="1" x14ac:dyDescent="0.3">
      <c r="A65" s="121">
        <v>108</v>
      </c>
      <c r="B65" s="122" t="s">
        <v>27</v>
      </c>
      <c r="C65" s="8">
        <v>23.2</v>
      </c>
      <c r="D65" s="31">
        <v>900</v>
      </c>
      <c r="E65" s="26">
        <f t="shared" si="0"/>
        <v>20880</v>
      </c>
      <c r="F65" s="136">
        <f>C65</f>
        <v>23.2</v>
      </c>
      <c r="G65" s="137">
        <f>E65</f>
        <v>20880</v>
      </c>
    </row>
    <row r="66" spans="1:7" x14ac:dyDescent="0.25">
      <c r="A66" s="117">
        <v>207</v>
      </c>
      <c r="B66" s="118" t="s">
        <v>28</v>
      </c>
      <c r="C66" s="9">
        <v>51.2</v>
      </c>
      <c r="D66" s="32">
        <v>150</v>
      </c>
      <c r="E66" s="22">
        <f t="shared" si="0"/>
        <v>7680</v>
      </c>
      <c r="F66" s="132">
        <f>SUM(C66:C67)</f>
        <v>52</v>
      </c>
      <c r="G66" s="133">
        <f>SUM(E66:E67)</f>
        <v>7840</v>
      </c>
    </row>
    <row r="67" spans="1:7" ht="15.75" thickBot="1" x14ac:dyDescent="0.3">
      <c r="A67" s="119"/>
      <c r="B67" s="120"/>
      <c r="C67" s="7">
        <v>0.8</v>
      </c>
      <c r="D67" s="30">
        <v>200</v>
      </c>
      <c r="E67" s="24">
        <f t="shared" si="0"/>
        <v>160</v>
      </c>
      <c r="F67" s="134"/>
      <c r="G67" s="135"/>
    </row>
    <row r="68" spans="1:7" ht="15.75" thickBot="1" x14ac:dyDescent="0.3">
      <c r="A68" s="121">
        <v>107</v>
      </c>
      <c r="B68" s="122" t="s">
        <v>29</v>
      </c>
      <c r="C68" s="8">
        <v>160</v>
      </c>
      <c r="D68" s="31">
        <v>1000</v>
      </c>
      <c r="E68" s="26">
        <f t="shared" si="0"/>
        <v>160000</v>
      </c>
      <c r="F68" s="136">
        <f>C68</f>
        <v>160</v>
      </c>
      <c r="G68" s="137">
        <f>E68</f>
        <v>160000</v>
      </c>
    </row>
    <row r="69" spans="1:7" ht="15.75" thickBot="1" x14ac:dyDescent="0.3">
      <c r="A69" s="121">
        <v>699</v>
      </c>
      <c r="B69" s="122" t="s">
        <v>30</v>
      </c>
      <c r="C69" s="8">
        <v>48</v>
      </c>
      <c r="D69" s="31">
        <v>100</v>
      </c>
      <c r="E69" s="26">
        <f t="shared" si="0"/>
        <v>4800</v>
      </c>
      <c r="F69" s="136">
        <f>C69</f>
        <v>48</v>
      </c>
      <c r="G69" s="137">
        <f>E69</f>
        <v>4800</v>
      </c>
    </row>
    <row r="70" spans="1:7" x14ac:dyDescent="0.25">
      <c r="A70" s="117">
        <v>999</v>
      </c>
      <c r="B70" s="118" t="s">
        <v>31</v>
      </c>
      <c r="C70" s="9">
        <v>3.2</v>
      </c>
      <c r="D70" s="32">
        <v>1000</v>
      </c>
      <c r="E70" s="22">
        <f t="shared" ref="E70:E133" si="1">D70*C70</f>
        <v>3200</v>
      </c>
      <c r="F70" s="132">
        <f>SUM(C70:C71)</f>
        <v>8.3000000000000007</v>
      </c>
      <c r="G70" s="133">
        <f>SUM(E70:E71)</f>
        <v>10850</v>
      </c>
    </row>
    <row r="71" spans="1:7" ht="15.75" thickBot="1" x14ac:dyDescent="0.3">
      <c r="A71" s="119"/>
      <c r="B71" s="120"/>
      <c r="C71" s="7">
        <v>5.0999999999999996</v>
      </c>
      <c r="D71" s="30">
        <v>1500</v>
      </c>
      <c r="E71" s="24">
        <f t="shared" si="1"/>
        <v>7649.9999999999991</v>
      </c>
      <c r="F71" s="134"/>
      <c r="G71" s="135"/>
    </row>
    <row r="72" spans="1:7" x14ac:dyDescent="0.25">
      <c r="A72" s="117">
        <v>332</v>
      </c>
      <c r="B72" s="118" t="s">
        <v>33</v>
      </c>
      <c r="C72" s="9">
        <v>11.8</v>
      </c>
      <c r="D72" s="32">
        <v>1300</v>
      </c>
      <c r="E72" s="22">
        <f t="shared" si="1"/>
        <v>15340.000000000002</v>
      </c>
      <c r="F72" s="132">
        <f>SUM(C72:C74)</f>
        <v>665.2</v>
      </c>
      <c r="G72" s="133">
        <f>SUM(E72:E74)</f>
        <v>1287940</v>
      </c>
    </row>
    <row r="73" spans="1:7" x14ac:dyDescent="0.25">
      <c r="A73" s="123"/>
      <c r="B73" s="124"/>
      <c r="C73" s="6">
        <v>171</v>
      </c>
      <c r="D73" s="29">
        <v>1800</v>
      </c>
      <c r="E73" s="28">
        <f t="shared" si="1"/>
        <v>307800</v>
      </c>
      <c r="F73" s="138"/>
      <c r="G73" s="139"/>
    </row>
    <row r="74" spans="1:7" ht="15.75" thickBot="1" x14ac:dyDescent="0.3">
      <c r="A74" s="119"/>
      <c r="B74" s="120"/>
      <c r="C74" s="7">
        <v>482.4</v>
      </c>
      <c r="D74" s="30">
        <v>2000</v>
      </c>
      <c r="E74" s="24">
        <f t="shared" si="1"/>
        <v>964800</v>
      </c>
      <c r="F74" s="134"/>
      <c r="G74" s="135"/>
    </row>
    <row r="75" spans="1:7" x14ac:dyDescent="0.25">
      <c r="A75" s="117">
        <v>302</v>
      </c>
      <c r="B75" s="118" t="s">
        <v>34</v>
      </c>
      <c r="C75" s="9">
        <v>16.899999999999999</v>
      </c>
      <c r="D75" s="32">
        <v>50</v>
      </c>
      <c r="E75" s="22">
        <f t="shared" si="1"/>
        <v>844.99999999999989</v>
      </c>
      <c r="F75" s="132">
        <f>SUM(C75:C88)</f>
        <v>34546.200000000004</v>
      </c>
      <c r="G75" s="133">
        <f>SUM(E75:E88)</f>
        <v>53720387</v>
      </c>
    </row>
    <row r="76" spans="1:7" x14ac:dyDescent="0.25">
      <c r="A76" s="123"/>
      <c r="B76" s="124"/>
      <c r="C76" s="6">
        <v>27.6</v>
      </c>
      <c r="D76" s="29">
        <v>100</v>
      </c>
      <c r="E76" s="28">
        <f t="shared" si="1"/>
        <v>2760</v>
      </c>
      <c r="F76" s="138"/>
      <c r="G76" s="139"/>
    </row>
    <row r="77" spans="1:7" x14ac:dyDescent="0.25">
      <c r="A77" s="123"/>
      <c r="B77" s="124"/>
      <c r="C77" s="6">
        <v>0.4</v>
      </c>
      <c r="D77" s="29">
        <v>130</v>
      </c>
      <c r="E77" s="28">
        <f t="shared" si="1"/>
        <v>52</v>
      </c>
      <c r="F77" s="138"/>
      <c r="G77" s="139"/>
    </row>
    <row r="78" spans="1:7" x14ac:dyDescent="0.25">
      <c r="A78" s="123"/>
      <c r="B78" s="124"/>
      <c r="C78" s="6">
        <v>19.7</v>
      </c>
      <c r="D78" s="29">
        <v>200</v>
      </c>
      <c r="E78" s="28">
        <f t="shared" si="1"/>
        <v>3940</v>
      </c>
      <c r="F78" s="138"/>
      <c r="G78" s="139"/>
    </row>
    <row r="79" spans="1:7" x14ac:dyDescent="0.25">
      <c r="A79" s="123"/>
      <c r="B79" s="124"/>
      <c r="C79" s="6">
        <v>4.8</v>
      </c>
      <c r="D79" s="29">
        <v>500</v>
      </c>
      <c r="E79" s="28">
        <f t="shared" si="1"/>
        <v>2400</v>
      </c>
      <c r="F79" s="138"/>
      <c r="G79" s="139"/>
    </row>
    <row r="80" spans="1:7" x14ac:dyDescent="0.25">
      <c r="A80" s="123"/>
      <c r="B80" s="124"/>
      <c r="C80" s="6">
        <v>3</v>
      </c>
      <c r="D80" s="29">
        <v>1000</v>
      </c>
      <c r="E80" s="28">
        <f t="shared" si="1"/>
        <v>3000</v>
      </c>
      <c r="F80" s="138"/>
      <c r="G80" s="139"/>
    </row>
    <row r="81" spans="1:7" x14ac:dyDescent="0.25">
      <c r="A81" s="123"/>
      <c r="B81" s="124"/>
      <c r="C81" s="6">
        <v>14134.6</v>
      </c>
      <c r="D81" s="29">
        <v>1300</v>
      </c>
      <c r="E81" s="28">
        <f t="shared" si="1"/>
        <v>18374980</v>
      </c>
      <c r="F81" s="138"/>
      <c r="G81" s="139"/>
    </row>
    <row r="82" spans="1:7" x14ac:dyDescent="0.25">
      <c r="A82" s="123"/>
      <c r="B82" s="124"/>
      <c r="C82" s="6">
        <v>4162.3</v>
      </c>
      <c r="D82" s="29">
        <v>1500</v>
      </c>
      <c r="E82" s="28">
        <f t="shared" si="1"/>
        <v>6243450</v>
      </c>
      <c r="F82" s="138"/>
      <c r="G82" s="139"/>
    </row>
    <row r="83" spans="1:7" x14ac:dyDescent="0.25">
      <c r="A83" s="123"/>
      <c r="B83" s="124"/>
      <c r="C83" s="6">
        <v>769.9</v>
      </c>
      <c r="D83" s="29">
        <v>1600</v>
      </c>
      <c r="E83" s="28">
        <f t="shared" si="1"/>
        <v>1231840</v>
      </c>
      <c r="F83" s="138"/>
      <c r="G83" s="139"/>
    </row>
    <row r="84" spans="1:7" x14ac:dyDescent="0.25">
      <c r="A84" s="123"/>
      <c r="B84" s="124"/>
      <c r="C84" s="6">
        <v>5036.3</v>
      </c>
      <c r="D84" s="29">
        <v>1700</v>
      </c>
      <c r="E84" s="28">
        <f t="shared" si="1"/>
        <v>8561710</v>
      </c>
      <c r="F84" s="138"/>
      <c r="G84" s="139"/>
    </row>
    <row r="85" spans="1:7" x14ac:dyDescent="0.25">
      <c r="A85" s="123"/>
      <c r="B85" s="124"/>
      <c r="C85" s="6">
        <v>8258.5</v>
      </c>
      <c r="D85" s="29">
        <v>1800</v>
      </c>
      <c r="E85" s="28">
        <f t="shared" si="1"/>
        <v>14865300</v>
      </c>
      <c r="F85" s="138"/>
      <c r="G85" s="139"/>
    </row>
    <row r="86" spans="1:7" x14ac:dyDescent="0.25">
      <c r="A86" s="123"/>
      <c r="B86" s="124"/>
      <c r="C86" s="6">
        <v>944.9</v>
      </c>
      <c r="D86" s="29">
        <v>2000</v>
      </c>
      <c r="E86" s="28">
        <f t="shared" si="1"/>
        <v>1889800</v>
      </c>
      <c r="F86" s="138"/>
      <c r="G86" s="139"/>
    </row>
    <row r="87" spans="1:7" x14ac:dyDescent="0.25">
      <c r="A87" s="123"/>
      <c r="B87" s="124"/>
      <c r="C87" s="6">
        <v>277.5</v>
      </c>
      <c r="D87" s="29">
        <v>2100</v>
      </c>
      <c r="E87" s="28">
        <f t="shared" si="1"/>
        <v>582750</v>
      </c>
      <c r="F87" s="138"/>
      <c r="G87" s="139"/>
    </row>
    <row r="88" spans="1:7" ht="15.75" thickBot="1" x14ac:dyDescent="0.3">
      <c r="A88" s="119"/>
      <c r="B88" s="120"/>
      <c r="C88" s="7">
        <v>889.8</v>
      </c>
      <c r="D88" s="30">
        <v>2200</v>
      </c>
      <c r="E88" s="24">
        <f t="shared" si="1"/>
        <v>1957560</v>
      </c>
      <c r="F88" s="134"/>
      <c r="G88" s="135"/>
    </row>
    <row r="89" spans="1:7" x14ac:dyDescent="0.25">
      <c r="A89" s="117">
        <v>316</v>
      </c>
      <c r="B89" s="118" t="s">
        <v>35</v>
      </c>
      <c r="C89" s="9">
        <v>30.3</v>
      </c>
      <c r="D89" s="32">
        <v>900</v>
      </c>
      <c r="E89" s="22">
        <f t="shared" si="1"/>
        <v>27270</v>
      </c>
      <c r="F89" s="132">
        <f>SUM(C89:C90)</f>
        <v>548</v>
      </c>
      <c r="G89" s="133">
        <f>SUM(E89:E90)</f>
        <v>544970</v>
      </c>
    </row>
    <row r="90" spans="1:7" ht="15.75" thickBot="1" x14ac:dyDescent="0.3">
      <c r="A90" s="119"/>
      <c r="B90" s="120"/>
      <c r="C90" s="7">
        <v>517.70000000000005</v>
      </c>
      <c r="D90" s="30">
        <v>1000</v>
      </c>
      <c r="E90" s="24">
        <f t="shared" si="1"/>
        <v>517700.00000000006</v>
      </c>
      <c r="F90" s="134"/>
      <c r="G90" s="135"/>
    </row>
    <row r="91" spans="1:7" ht="15.75" thickBot="1" x14ac:dyDescent="0.3">
      <c r="A91" s="121">
        <v>314</v>
      </c>
      <c r="B91" s="122" t="s">
        <v>36</v>
      </c>
      <c r="C91" s="8">
        <v>231.3</v>
      </c>
      <c r="D91" s="31">
        <v>1000</v>
      </c>
      <c r="E91" s="26">
        <f t="shared" si="1"/>
        <v>231300</v>
      </c>
      <c r="F91" s="136">
        <f>C91</f>
        <v>231.3</v>
      </c>
      <c r="G91" s="137">
        <f>E91</f>
        <v>231300</v>
      </c>
    </row>
    <row r="92" spans="1:7" ht="15.75" thickBot="1" x14ac:dyDescent="0.3">
      <c r="A92" s="121">
        <v>315</v>
      </c>
      <c r="B92" s="122" t="s">
        <v>38</v>
      </c>
      <c r="C92" s="8">
        <v>48</v>
      </c>
      <c r="D92" s="31">
        <v>1000</v>
      </c>
      <c r="E92" s="26">
        <f t="shared" si="1"/>
        <v>48000</v>
      </c>
      <c r="F92" s="136">
        <f>C92</f>
        <v>48</v>
      </c>
      <c r="G92" s="137">
        <f>E92</f>
        <v>48000</v>
      </c>
    </row>
    <row r="93" spans="1:7" ht="15.75" thickBot="1" x14ac:dyDescent="0.3">
      <c r="A93" s="125">
        <v>345</v>
      </c>
      <c r="B93" s="126" t="s">
        <v>64</v>
      </c>
      <c r="C93" s="33">
        <v>48.4</v>
      </c>
      <c r="D93" s="34">
        <v>1000</v>
      </c>
      <c r="E93" s="35">
        <f t="shared" si="1"/>
        <v>48400</v>
      </c>
      <c r="F93" s="140">
        <f>C93</f>
        <v>48.4</v>
      </c>
      <c r="G93" s="141">
        <f>E93</f>
        <v>48400</v>
      </c>
    </row>
    <row r="94" spans="1:7" x14ac:dyDescent="0.25">
      <c r="A94" s="117">
        <v>306</v>
      </c>
      <c r="B94" s="118" t="s">
        <v>39</v>
      </c>
      <c r="C94" s="9">
        <v>477.6</v>
      </c>
      <c r="D94" s="32">
        <v>200</v>
      </c>
      <c r="E94" s="36">
        <f t="shared" si="1"/>
        <v>95520</v>
      </c>
      <c r="F94" s="142">
        <f>SUM(C94:C105)</f>
        <v>7482.0000000000009</v>
      </c>
      <c r="G94" s="143">
        <f>SUM(E94:E105)</f>
        <v>6283305</v>
      </c>
    </row>
    <row r="95" spans="1:7" x14ac:dyDescent="0.25">
      <c r="A95" s="123"/>
      <c r="B95" s="124"/>
      <c r="C95" s="6">
        <v>22.8</v>
      </c>
      <c r="D95" s="29">
        <v>400</v>
      </c>
      <c r="E95" s="37">
        <f t="shared" si="1"/>
        <v>9120</v>
      </c>
      <c r="F95" s="144"/>
      <c r="G95" s="145"/>
    </row>
    <row r="96" spans="1:7" x14ac:dyDescent="0.25">
      <c r="A96" s="123"/>
      <c r="B96" s="124"/>
      <c r="C96" s="6">
        <v>910</v>
      </c>
      <c r="D96" s="29">
        <v>600</v>
      </c>
      <c r="E96" s="37">
        <f t="shared" si="1"/>
        <v>546000</v>
      </c>
      <c r="F96" s="144"/>
      <c r="G96" s="145"/>
    </row>
    <row r="97" spans="1:7" x14ac:dyDescent="0.25">
      <c r="A97" s="123"/>
      <c r="B97" s="124"/>
      <c r="C97" s="6">
        <v>1157</v>
      </c>
      <c r="D97" s="29">
        <v>700</v>
      </c>
      <c r="E97" s="37">
        <f t="shared" si="1"/>
        <v>809900</v>
      </c>
      <c r="F97" s="144"/>
      <c r="G97" s="145"/>
    </row>
    <row r="98" spans="1:7" x14ac:dyDescent="0.25">
      <c r="A98" s="123"/>
      <c r="B98" s="124"/>
      <c r="C98" s="6">
        <v>137.30000000000001</v>
      </c>
      <c r="D98" s="29">
        <v>750</v>
      </c>
      <c r="E98" s="37">
        <f t="shared" si="1"/>
        <v>102975.00000000001</v>
      </c>
      <c r="F98" s="144"/>
      <c r="G98" s="145"/>
    </row>
    <row r="99" spans="1:7" x14ac:dyDescent="0.25">
      <c r="A99" s="123"/>
      <c r="B99" s="124"/>
      <c r="C99" s="6">
        <v>170.4</v>
      </c>
      <c r="D99" s="29">
        <v>800</v>
      </c>
      <c r="E99" s="37">
        <f t="shared" si="1"/>
        <v>136320</v>
      </c>
      <c r="F99" s="144"/>
      <c r="G99" s="145"/>
    </row>
    <row r="100" spans="1:7" x14ac:dyDescent="0.25">
      <c r="A100" s="123"/>
      <c r="B100" s="124"/>
      <c r="C100" s="6">
        <v>2421.5</v>
      </c>
      <c r="D100" s="29">
        <v>900</v>
      </c>
      <c r="E100" s="37">
        <f t="shared" si="1"/>
        <v>2179350</v>
      </c>
      <c r="F100" s="144"/>
      <c r="G100" s="145"/>
    </row>
    <row r="101" spans="1:7" x14ac:dyDescent="0.25">
      <c r="A101" s="123"/>
      <c r="B101" s="124"/>
      <c r="C101" s="6">
        <v>88.8</v>
      </c>
      <c r="D101" s="29">
        <v>950</v>
      </c>
      <c r="E101" s="37">
        <f t="shared" si="1"/>
        <v>84360</v>
      </c>
      <c r="F101" s="144"/>
      <c r="G101" s="145"/>
    </row>
    <row r="102" spans="1:7" x14ac:dyDescent="0.25">
      <c r="A102" s="123"/>
      <c r="B102" s="124"/>
      <c r="C102" s="6">
        <v>119</v>
      </c>
      <c r="D102" s="29">
        <v>1000</v>
      </c>
      <c r="E102" s="37">
        <f t="shared" si="1"/>
        <v>119000</v>
      </c>
      <c r="F102" s="144"/>
      <c r="G102" s="145"/>
    </row>
    <row r="103" spans="1:7" x14ac:dyDescent="0.25">
      <c r="A103" s="123"/>
      <c r="B103" s="124"/>
      <c r="C103" s="6">
        <v>1957.8</v>
      </c>
      <c r="D103" s="29">
        <v>1100</v>
      </c>
      <c r="E103" s="37">
        <f t="shared" si="1"/>
        <v>2153580</v>
      </c>
      <c r="F103" s="144"/>
      <c r="G103" s="145"/>
    </row>
    <row r="104" spans="1:7" x14ac:dyDescent="0.25">
      <c r="A104" s="123"/>
      <c r="B104" s="124"/>
      <c r="C104" s="6">
        <v>13.1</v>
      </c>
      <c r="D104" s="29">
        <v>1300</v>
      </c>
      <c r="E104" s="37">
        <f t="shared" si="1"/>
        <v>17030</v>
      </c>
      <c r="F104" s="144"/>
      <c r="G104" s="145"/>
    </row>
    <row r="105" spans="1:7" ht="15.75" thickBot="1" x14ac:dyDescent="0.3">
      <c r="A105" s="119"/>
      <c r="B105" s="120"/>
      <c r="C105" s="38">
        <v>6.7</v>
      </c>
      <c r="D105" s="39">
        <v>4500</v>
      </c>
      <c r="E105" s="40">
        <f t="shared" si="1"/>
        <v>30150</v>
      </c>
      <c r="F105" s="144"/>
      <c r="G105" s="145"/>
    </row>
    <row r="106" spans="1:7" x14ac:dyDescent="0.25">
      <c r="A106" s="117">
        <v>205</v>
      </c>
      <c r="B106" s="118" t="s">
        <v>40</v>
      </c>
      <c r="C106" s="9">
        <v>2360</v>
      </c>
      <c r="D106" s="32">
        <v>150</v>
      </c>
      <c r="E106" s="36">
        <f t="shared" si="1"/>
        <v>354000</v>
      </c>
      <c r="F106" s="142">
        <f>SUM(C106:C109)</f>
        <v>4614</v>
      </c>
      <c r="G106" s="143">
        <f>SUM(E106:E110)</f>
        <v>1030868</v>
      </c>
    </row>
    <row r="107" spans="1:7" x14ac:dyDescent="0.25">
      <c r="A107" s="123"/>
      <c r="B107" s="124"/>
      <c r="C107" s="6">
        <v>426.8</v>
      </c>
      <c r="D107" s="29">
        <v>200</v>
      </c>
      <c r="E107" s="37">
        <f t="shared" si="1"/>
        <v>85360</v>
      </c>
      <c r="F107" s="144"/>
      <c r="G107" s="145"/>
    </row>
    <row r="108" spans="1:7" x14ac:dyDescent="0.25">
      <c r="A108" s="123"/>
      <c r="B108" s="124"/>
      <c r="C108" s="6">
        <v>291.2</v>
      </c>
      <c r="D108" s="29">
        <v>290</v>
      </c>
      <c r="E108" s="37">
        <f t="shared" si="1"/>
        <v>84448</v>
      </c>
      <c r="F108" s="144"/>
      <c r="G108" s="145"/>
    </row>
    <row r="109" spans="1:7" ht="15.75" thickBot="1" x14ac:dyDescent="0.3">
      <c r="A109" s="119"/>
      <c r="B109" s="120"/>
      <c r="C109" s="38">
        <v>1536</v>
      </c>
      <c r="D109" s="39">
        <v>310</v>
      </c>
      <c r="E109" s="40">
        <f t="shared" si="1"/>
        <v>476160</v>
      </c>
      <c r="F109" s="144"/>
      <c r="G109" s="145"/>
    </row>
    <row r="110" spans="1:7" ht="15.75" thickBot="1" x14ac:dyDescent="0.3">
      <c r="A110" s="121">
        <v>113</v>
      </c>
      <c r="B110" s="122" t="s">
        <v>82</v>
      </c>
      <c r="C110" s="8">
        <v>10.3</v>
      </c>
      <c r="D110" s="31">
        <v>3000</v>
      </c>
      <c r="E110" s="41">
        <f t="shared" si="1"/>
        <v>30900.000000000004</v>
      </c>
      <c r="F110" s="146">
        <f>C110</f>
        <v>10.3</v>
      </c>
      <c r="G110" s="147">
        <f>E110</f>
        <v>30900.000000000004</v>
      </c>
    </row>
    <row r="111" spans="1:7" ht="15.75" thickBot="1" x14ac:dyDescent="0.3">
      <c r="A111" s="121">
        <v>307</v>
      </c>
      <c r="B111" s="122" t="s">
        <v>42</v>
      </c>
      <c r="C111" s="8">
        <v>104.9</v>
      </c>
      <c r="D111" s="31">
        <v>200</v>
      </c>
      <c r="E111" s="41">
        <f t="shared" si="1"/>
        <v>20980</v>
      </c>
      <c r="F111" s="146">
        <f>C111</f>
        <v>104.9</v>
      </c>
      <c r="G111" s="147">
        <f>E111</f>
        <v>20980</v>
      </c>
    </row>
    <row r="112" spans="1:7" x14ac:dyDescent="0.25">
      <c r="A112" s="117">
        <v>204</v>
      </c>
      <c r="B112" s="118" t="s">
        <v>43</v>
      </c>
      <c r="C112" s="9">
        <v>1080.0999999999999</v>
      </c>
      <c r="D112" s="32">
        <v>300</v>
      </c>
      <c r="E112" s="36">
        <f>D112*C112</f>
        <v>324030</v>
      </c>
      <c r="F112" s="142">
        <f>SUM(C112:C117)</f>
        <v>3168.3</v>
      </c>
      <c r="G112" s="143">
        <f>SUM(E112:E117)</f>
        <v>1372738</v>
      </c>
    </row>
    <row r="113" spans="1:7" x14ac:dyDescent="0.25">
      <c r="A113" s="123"/>
      <c r="B113" s="124"/>
      <c r="C113" s="6">
        <v>736</v>
      </c>
      <c r="D113" s="29">
        <v>400</v>
      </c>
      <c r="E113" s="37">
        <f t="shared" si="1"/>
        <v>294400</v>
      </c>
      <c r="F113" s="144"/>
      <c r="G113" s="145"/>
    </row>
    <row r="114" spans="1:7" x14ac:dyDescent="0.25">
      <c r="A114" s="123"/>
      <c r="B114" s="124"/>
      <c r="C114" s="6">
        <v>18.100000000000001</v>
      </c>
      <c r="D114" s="29">
        <v>450</v>
      </c>
      <c r="E114" s="37">
        <f t="shared" si="1"/>
        <v>8145.0000000000009</v>
      </c>
      <c r="F114" s="144"/>
      <c r="G114" s="145"/>
    </row>
    <row r="115" spans="1:7" x14ac:dyDescent="0.25">
      <c r="A115" s="123"/>
      <c r="B115" s="124"/>
      <c r="C115" s="6">
        <v>276.39999999999998</v>
      </c>
      <c r="D115" s="29">
        <v>500</v>
      </c>
      <c r="E115" s="37">
        <f t="shared" si="1"/>
        <v>138200</v>
      </c>
      <c r="F115" s="144"/>
      <c r="G115" s="145"/>
    </row>
    <row r="116" spans="1:7" x14ac:dyDescent="0.25">
      <c r="A116" s="123"/>
      <c r="B116" s="124"/>
      <c r="C116" s="6">
        <v>402</v>
      </c>
      <c r="D116" s="29">
        <v>550</v>
      </c>
      <c r="E116" s="37">
        <f t="shared" si="1"/>
        <v>221100</v>
      </c>
      <c r="F116" s="144"/>
      <c r="G116" s="145"/>
    </row>
    <row r="117" spans="1:7" ht="15.75" thickBot="1" x14ac:dyDescent="0.3">
      <c r="A117" s="119"/>
      <c r="B117" s="120"/>
      <c r="C117" s="7">
        <v>655.7</v>
      </c>
      <c r="D117" s="30">
        <v>590</v>
      </c>
      <c r="E117" s="42">
        <f t="shared" si="1"/>
        <v>386863</v>
      </c>
      <c r="F117" s="148"/>
      <c r="G117" s="149"/>
    </row>
    <row r="118" spans="1:7" ht="15.75" thickBot="1" x14ac:dyDescent="0.3">
      <c r="A118" s="121">
        <v>327</v>
      </c>
      <c r="B118" s="122" t="s">
        <v>72</v>
      </c>
      <c r="C118" s="106">
        <v>2</v>
      </c>
      <c r="D118" s="106">
        <v>50</v>
      </c>
      <c r="E118" s="41">
        <f t="shared" si="1"/>
        <v>100</v>
      </c>
      <c r="F118" s="146">
        <f>C118</f>
        <v>2</v>
      </c>
      <c r="G118" s="147">
        <f>E118</f>
        <v>100</v>
      </c>
    </row>
    <row r="119" spans="1:7" ht="15.75" thickBot="1" x14ac:dyDescent="0.3">
      <c r="A119" s="121">
        <v>330</v>
      </c>
      <c r="B119" s="122" t="s">
        <v>83</v>
      </c>
      <c r="C119" s="106">
        <v>2.4</v>
      </c>
      <c r="D119" s="106">
        <v>100</v>
      </c>
      <c r="E119" s="41">
        <f t="shared" si="1"/>
        <v>240</v>
      </c>
      <c r="F119" s="146">
        <f>C119</f>
        <v>2.4</v>
      </c>
      <c r="G119" s="147">
        <f>E119</f>
        <v>240</v>
      </c>
    </row>
    <row r="120" spans="1:7" x14ac:dyDescent="0.25">
      <c r="A120" s="117">
        <v>328</v>
      </c>
      <c r="B120" s="118" t="s">
        <v>45</v>
      </c>
      <c r="C120" s="107">
        <v>777.3</v>
      </c>
      <c r="D120" s="107">
        <v>850</v>
      </c>
      <c r="E120" s="36">
        <f t="shared" si="1"/>
        <v>660705</v>
      </c>
      <c r="F120" s="142">
        <f>SUM(C120:C123)</f>
        <v>2237.3000000000002</v>
      </c>
      <c r="G120" s="143">
        <f>SUM(E120:E123)</f>
        <v>2421585</v>
      </c>
    </row>
    <row r="121" spans="1:7" x14ac:dyDescent="0.25">
      <c r="A121" s="123"/>
      <c r="B121" s="124"/>
      <c r="C121" s="108">
        <v>246.9</v>
      </c>
      <c r="D121" s="108">
        <v>900</v>
      </c>
      <c r="E121" s="37">
        <f t="shared" si="1"/>
        <v>222210</v>
      </c>
      <c r="F121" s="144"/>
      <c r="G121" s="145"/>
    </row>
    <row r="122" spans="1:7" x14ac:dyDescent="0.25">
      <c r="A122" s="123"/>
      <c r="B122" s="124"/>
      <c r="C122" s="108">
        <v>191.8</v>
      </c>
      <c r="D122" s="108">
        <v>1100</v>
      </c>
      <c r="E122" s="37">
        <f t="shared" si="1"/>
        <v>210980</v>
      </c>
      <c r="F122" s="144"/>
      <c r="G122" s="145"/>
    </row>
    <row r="123" spans="1:7" ht="15.75" thickBot="1" x14ac:dyDescent="0.3">
      <c r="A123" s="119"/>
      <c r="B123" s="120"/>
      <c r="C123" s="109">
        <v>1021.3</v>
      </c>
      <c r="D123" s="109">
        <v>1300</v>
      </c>
      <c r="E123" s="42">
        <f t="shared" si="1"/>
        <v>1327690</v>
      </c>
      <c r="F123" s="148"/>
      <c r="G123" s="149"/>
    </row>
    <row r="124" spans="1:7" ht="15.75" thickBot="1" x14ac:dyDescent="0.3">
      <c r="A124" s="121">
        <v>117</v>
      </c>
      <c r="B124" s="122" t="s">
        <v>84</v>
      </c>
      <c r="C124" s="106">
        <v>1.2</v>
      </c>
      <c r="D124" s="110">
        <v>2000</v>
      </c>
      <c r="E124" s="41">
        <f t="shared" si="1"/>
        <v>2400</v>
      </c>
      <c r="F124" s="146">
        <f>C124</f>
        <v>1.2</v>
      </c>
      <c r="G124" s="147">
        <f>E124</f>
        <v>2400</v>
      </c>
    </row>
    <row r="125" spans="1:7" ht="15.75" thickBot="1" x14ac:dyDescent="0.3">
      <c r="A125" s="121">
        <v>116</v>
      </c>
      <c r="B125" s="122" t="s">
        <v>73</v>
      </c>
      <c r="C125" s="106">
        <v>16</v>
      </c>
      <c r="D125" s="110">
        <v>2000</v>
      </c>
      <c r="E125" s="41">
        <f t="shared" si="1"/>
        <v>32000</v>
      </c>
      <c r="F125" s="146">
        <f>C125</f>
        <v>16</v>
      </c>
      <c r="G125" s="147">
        <f>E125</f>
        <v>32000</v>
      </c>
    </row>
    <row r="126" spans="1:7" ht="15.75" thickBot="1" x14ac:dyDescent="0.3">
      <c r="A126" s="121">
        <v>899</v>
      </c>
      <c r="B126" s="122" t="s">
        <v>47</v>
      </c>
      <c r="C126" s="8">
        <v>3</v>
      </c>
      <c r="D126" s="31">
        <v>2000</v>
      </c>
      <c r="E126" s="41">
        <f t="shared" si="1"/>
        <v>6000</v>
      </c>
      <c r="F126" s="146">
        <f>C126</f>
        <v>3</v>
      </c>
      <c r="G126" s="147">
        <f>E126</f>
        <v>6000</v>
      </c>
    </row>
    <row r="127" spans="1:7" ht="15.75" thickBot="1" x14ac:dyDescent="0.3">
      <c r="A127" s="121">
        <v>112</v>
      </c>
      <c r="B127" s="122" t="s">
        <v>48</v>
      </c>
      <c r="C127" s="8">
        <v>68</v>
      </c>
      <c r="D127" s="31">
        <v>1500</v>
      </c>
      <c r="E127" s="41">
        <f t="shared" si="1"/>
        <v>102000</v>
      </c>
      <c r="F127" s="146">
        <f>C127</f>
        <v>68</v>
      </c>
      <c r="G127" s="147">
        <f>E127</f>
        <v>102000</v>
      </c>
    </row>
    <row r="128" spans="1:7" ht="15.75" thickBot="1" x14ac:dyDescent="0.3">
      <c r="A128" s="121">
        <v>798</v>
      </c>
      <c r="B128" s="122" t="s">
        <v>75</v>
      </c>
      <c r="C128" s="8">
        <v>4</v>
      </c>
      <c r="D128" s="31">
        <v>2000</v>
      </c>
      <c r="E128" s="41">
        <f t="shared" si="1"/>
        <v>8000</v>
      </c>
      <c r="F128" s="146">
        <f>C128</f>
        <v>4</v>
      </c>
      <c r="G128" s="147">
        <f>E128</f>
        <v>8000</v>
      </c>
    </row>
    <row r="129" spans="1:7" x14ac:dyDescent="0.25">
      <c r="A129" s="117">
        <v>206</v>
      </c>
      <c r="B129" s="118" t="s">
        <v>50</v>
      </c>
      <c r="C129" s="107">
        <v>3</v>
      </c>
      <c r="D129" s="107">
        <v>50</v>
      </c>
      <c r="E129" s="36">
        <f t="shared" si="1"/>
        <v>150</v>
      </c>
      <c r="F129" s="142">
        <f>SUM(C129:C134)</f>
        <v>831.6</v>
      </c>
      <c r="G129" s="143">
        <f>SUM(E129:E134)</f>
        <v>133899</v>
      </c>
    </row>
    <row r="130" spans="1:7" x14ac:dyDescent="0.25">
      <c r="A130" s="123"/>
      <c r="B130" s="124"/>
      <c r="C130" s="6">
        <v>614.5</v>
      </c>
      <c r="D130" s="29">
        <v>150</v>
      </c>
      <c r="E130" s="37">
        <f t="shared" si="1"/>
        <v>92175</v>
      </c>
      <c r="F130" s="144"/>
      <c r="G130" s="145"/>
    </row>
    <row r="131" spans="1:7" x14ac:dyDescent="0.25">
      <c r="A131" s="123"/>
      <c r="B131" s="124"/>
      <c r="C131" s="6">
        <v>139.4</v>
      </c>
      <c r="D131" s="29">
        <v>160</v>
      </c>
      <c r="E131" s="37">
        <f t="shared" si="1"/>
        <v>22304</v>
      </c>
      <c r="F131" s="144"/>
      <c r="G131" s="145"/>
    </row>
    <row r="132" spans="1:7" x14ac:dyDescent="0.25">
      <c r="A132" s="123"/>
      <c r="B132" s="124"/>
      <c r="C132" s="6">
        <v>58.5</v>
      </c>
      <c r="D132" s="29">
        <v>180</v>
      </c>
      <c r="E132" s="37">
        <f t="shared" si="1"/>
        <v>10530</v>
      </c>
      <c r="F132" s="144"/>
      <c r="G132" s="145"/>
    </row>
    <row r="133" spans="1:7" x14ac:dyDescent="0.25">
      <c r="A133" s="123"/>
      <c r="B133" s="124"/>
      <c r="C133" s="6">
        <v>11.2</v>
      </c>
      <c r="D133" s="29">
        <v>200</v>
      </c>
      <c r="E133" s="37">
        <f t="shared" si="1"/>
        <v>2240</v>
      </c>
      <c r="F133" s="144"/>
      <c r="G133" s="145"/>
    </row>
    <row r="134" spans="1:7" ht="15.75" thickBot="1" x14ac:dyDescent="0.3">
      <c r="A134" s="119"/>
      <c r="B134" s="120"/>
      <c r="C134" s="94">
        <v>5</v>
      </c>
      <c r="D134" s="30">
        <v>1300</v>
      </c>
      <c r="E134" s="42">
        <f t="shared" ref="E134:E137" si="2">D134*C134</f>
        <v>6500</v>
      </c>
      <c r="F134" s="148"/>
      <c r="G134" s="149"/>
    </row>
    <row r="135" spans="1:7" x14ac:dyDescent="0.25">
      <c r="A135" s="117">
        <v>499</v>
      </c>
      <c r="B135" s="118" t="s">
        <v>77</v>
      </c>
      <c r="C135" s="95">
        <v>8637</v>
      </c>
      <c r="D135" s="32">
        <v>50</v>
      </c>
      <c r="E135" s="36">
        <f t="shared" si="2"/>
        <v>431850</v>
      </c>
      <c r="F135" s="150">
        <f>SUM(C135:C137)</f>
        <v>21819</v>
      </c>
      <c r="G135" s="143">
        <f>SUM(E135:E137)</f>
        <v>1498630</v>
      </c>
    </row>
    <row r="136" spans="1:7" x14ac:dyDescent="0.25">
      <c r="A136" s="123"/>
      <c r="B136" s="124"/>
      <c r="C136" s="96">
        <v>11960</v>
      </c>
      <c r="D136" s="29">
        <v>80</v>
      </c>
      <c r="E136" s="37">
        <f t="shared" si="2"/>
        <v>956800</v>
      </c>
      <c r="F136" s="151"/>
      <c r="G136" s="152"/>
    </row>
    <row r="137" spans="1:7" ht="15.75" thickBot="1" x14ac:dyDescent="0.3">
      <c r="A137" s="119"/>
      <c r="B137" s="120"/>
      <c r="C137" s="94">
        <v>1222</v>
      </c>
      <c r="D137" s="30">
        <v>90</v>
      </c>
      <c r="E137" s="42">
        <f t="shared" si="2"/>
        <v>109980</v>
      </c>
      <c r="F137" s="153"/>
      <c r="G137" s="154"/>
    </row>
    <row r="138" spans="1:7" x14ac:dyDescent="0.25">
      <c r="A138" s="127"/>
      <c r="B138" s="128"/>
      <c r="C138" s="97"/>
      <c r="D138" s="98"/>
      <c r="E138" s="99"/>
      <c r="F138" s="100"/>
      <c r="G138" s="100"/>
    </row>
    <row r="139" spans="1:7" ht="15.75" thickBot="1" x14ac:dyDescent="0.3">
      <c r="A139" s="127"/>
      <c r="B139" s="128"/>
      <c r="C139" s="97"/>
      <c r="D139" s="98"/>
      <c r="E139" s="99"/>
      <c r="F139" s="100"/>
      <c r="G139" s="100"/>
    </row>
    <row r="140" spans="1:7" ht="15.75" thickBot="1" x14ac:dyDescent="0.3">
      <c r="A140" s="129" t="s">
        <v>65</v>
      </c>
      <c r="B140" s="130"/>
      <c r="C140" s="101"/>
      <c r="D140" s="102"/>
      <c r="E140" s="103"/>
      <c r="F140" s="104">
        <f>SUM(F3:F137)</f>
        <v>131956.72999999998</v>
      </c>
      <c r="G140" s="105">
        <f>SUM(G3:G137)</f>
        <v>136930904</v>
      </c>
    </row>
  </sheetData>
  <mergeCells count="96">
    <mergeCell ref="A135:A137"/>
    <mergeCell ref="B135:B137"/>
    <mergeCell ref="A112:A117"/>
    <mergeCell ref="B112:B117"/>
    <mergeCell ref="A120:A123"/>
    <mergeCell ref="B120:B123"/>
    <mergeCell ref="A129:A134"/>
    <mergeCell ref="B129:B134"/>
    <mergeCell ref="A89:A90"/>
    <mergeCell ref="B89:B90"/>
    <mergeCell ref="B94:B105"/>
    <mergeCell ref="A94:A105"/>
    <mergeCell ref="A106:A109"/>
    <mergeCell ref="B106:B109"/>
    <mergeCell ref="A70:A71"/>
    <mergeCell ref="B70:B71"/>
    <mergeCell ref="A72:A74"/>
    <mergeCell ref="B72:B74"/>
    <mergeCell ref="A75:A88"/>
    <mergeCell ref="B75:B88"/>
    <mergeCell ref="A55:A58"/>
    <mergeCell ref="B55:B58"/>
    <mergeCell ref="A60:A63"/>
    <mergeCell ref="B60:B63"/>
    <mergeCell ref="A66:A67"/>
    <mergeCell ref="B66:B67"/>
    <mergeCell ref="A44:A49"/>
    <mergeCell ref="B44:B49"/>
    <mergeCell ref="A51:A52"/>
    <mergeCell ref="B51:B52"/>
    <mergeCell ref="A53:A54"/>
    <mergeCell ref="B53:B54"/>
    <mergeCell ref="F135:F137"/>
    <mergeCell ref="G135:G137"/>
    <mergeCell ref="A3:A4"/>
    <mergeCell ref="A6:A8"/>
    <mergeCell ref="A9:A10"/>
    <mergeCell ref="B9:B10"/>
    <mergeCell ref="A12:A17"/>
    <mergeCell ref="B12:B17"/>
    <mergeCell ref="A20:A23"/>
    <mergeCell ref="B20:B23"/>
    <mergeCell ref="A25:A26"/>
    <mergeCell ref="B25:B26"/>
    <mergeCell ref="A27:A28"/>
    <mergeCell ref="B27:B28"/>
    <mergeCell ref="A29:A41"/>
    <mergeCell ref="B29:B41"/>
    <mergeCell ref="F112:F117"/>
    <mergeCell ref="G112:G117"/>
    <mergeCell ref="F120:F123"/>
    <mergeCell ref="G120:G123"/>
    <mergeCell ref="F129:F134"/>
    <mergeCell ref="G129:G134"/>
    <mergeCell ref="F89:F90"/>
    <mergeCell ref="G89:G90"/>
    <mergeCell ref="F94:F105"/>
    <mergeCell ref="G94:G105"/>
    <mergeCell ref="F106:F109"/>
    <mergeCell ref="G106:G109"/>
    <mergeCell ref="B3:B4"/>
    <mergeCell ref="F3:F4"/>
    <mergeCell ref="G3:G4"/>
    <mergeCell ref="B6:B8"/>
    <mergeCell ref="F6:F8"/>
    <mergeCell ref="G6:G8"/>
    <mergeCell ref="F70:F71"/>
    <mergeCell ref="G70:G71"/>
    <mergeCell ref="F72:F74"/>
    <mergeCell ref="G72:G74"/>
    <mergeCell ref="F75:F88"/>
    <mergeCell ref="G75:G88"/>
    <mergeCell ref="F55:F58"/>
    <mergeCell ref="G55:G58"/>
    <mergeCell ref="F60:F63"/>
    <mergeCell ref="G60:G63"/>
    <mergeCell ref="F66:F67"/>
    <mergeCell ref="G66:G67"/>
    <mergeCell ref="F51:F52"/>
    <mergeCell ref="G51:G52"/>
    <mergeCell ref="F44:F49"/>
    <mergeCell ref="G44:G49"/>
    <mergeCell ref="F53:F54"/>
    <mergeCell ref="G53:G54"/>
    <mergeCell ref="F25:F26"/>
    <mergeCell ref="G25:G26"/>
    <mergeCell ref="F27:F28"/>
    <mergeCell ref="G27:G28"/>
    <mergeCell ref="F29:F41"/>
    <mergeCell ref="G29:G41"/>
    <mergeCell ref="F9:F10"/>
    <mergeCell ref="G9:G10"/>
    <mergeCell ref="F12:F17"/>
    <mergeCell ref="G12:G17"/>
    <mergeCell ref="F20:F23"/>
    <mergeCell ref="G20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selection activeCell="H12" sqref="H12"/>
    </sheetView>
  </sheetViews>
  <sheetFormatPr baseColWidth="10" defaultRowHeight="15" x14ac:dyDescent="0.25"/>
  <cols>
    <col min="1" max="2" width="20.140625" style="92" customWidth="1"/>
    <col min="3" max="5" width="20.140625" customWidth="1"/>
    <col min="6" max="7" width="20.140625" style="192" customWidth="1"/>
  </cols>
  <sheetData>
    <row r="1" spans="1:7" x14ac:dyDescent="0.25">
      <c r="A1" s="178"/>
      <c r="B1" s="178"/>
      <c r="C1" s="157"/>
      <c r="D1" s="157"/>
      <c r="E1" s="157"/>
      <c r="F1" s="182"/>
      <c r="G1" s="182"/>
    </row>
    <row r="2" spans="1:7" ht="15.75" thickBot="1" x14ac:dyDescent="0.3">
      <c r="A2" s="178"/>
      <c r="B2" s="178"/>
      <c r="C2" s="157"/>
      <c r="D2" s="158"/>
      <c r="E2" s="158"/>
      <c r="F2" s="159"/>
      <c r="G2" s="182"/>
    </row>
    <row r="3" spans="1:7" s="93" customFormat="1" ht="30.75" thickBot="1" x14ac:dyDescent="0.3">
      <c r="A3" s="115" t="s">
        <v>0</v>
      </c>
      <c r="B3" s="116" t="s">
        <v>1</v>
      </c>
      <c r="C3" s="116" t="s">
        <v>2</v>
      </c>
      <c r="D3" s="180" t="s">
        <v>3</v>
      </c>
      <c r="E3" s="181" t="s">
        <v>4</v>
      </c>
      <c r="F3" s="155" t="s">
        <v>5</v>
      </c>
      <c r="G3" s="156" t="s">
        <v>6</v>
      </c>
    </row>
    <row r="4" spans="1:7" x14ac:dyDescent="0.25">
      <c r="A4" s="117">
        <v>1000</v>
      </c>
      <c r="B4" s="118" t="s">
        <v>7</v>
      </c>
      <c r="C4" s="160">
        <v>21</v>
      </c>
      <c r="D4" s="21">
        <v>500</v>
      </c>
      <c r="E4" s="161">
        <f>D4*C4</f>
        <v>10500</v>
      </c>
      <c r="F4" s="198">
        <f>SUM(C4:C6)</f>
        <v>242.9</v>
      </c>
      <c r="G4" s="183">
        <f>SUM(E4:E6)</f>
        <v>347600</v>
      </c>
    </row>
    <row r="5" spans="1:7" x14ac:dyDescent="0.25">
      <c r="A5" s="123"/>
      <c r="B5" s="124"/>
      <c r="C5" s="162">
        <v>106.7</v>
      </c>
      <c r="D5" s="163">
        <v>1000</v>
      </c>
      <c r="E5" s="163">
        <f>D5*C5</f>
        <v>106700</v>
      </c>
      <c r="F5" s="199"/>
      <c r="G5" s="184"/>
    </row>
    <row r="6" spans="1:7" ht="15.75" thickBot="1" x14ac:dyDescent="0.3">
      <c r="A6" s="119"/>
      <c r="B6" s="120"/>
      <c r="C6" s="164">
        <v>115.2</v>
      </c>
      <c r="D6" s="23">
        <v>2000</v>
      </c>
      <c r="E6" s="165">
        <f>D6*C6</f>
        <v>230400</v>
      </c>
      <c r="F6" s="200"/>
      <c r="G6" s="185"/>
    </row>
    <row r="7" spans="1:7" x14ac:dyDescent="0.25">
      <c r="A7" s="117">
        <v>106</v>
      </c>
      <c r="B7" s="118" t="s">
        <v>8</v>
      </c>
      <c r="C7" s="166">
        <v>3.4</v>
      </c>
      <c r="D7" s="161">
        <v>5000</v>
      </c>
      <c r="E7" s="161">
        <f t="shared" ref="E7:E70" si="0">D7*C7</f>
        <v>17000</v>
      </c>
      <c r="F7" s="201">
        <f>SUM(C7:C8)</f>
        <v>5.2</v>
      </c>
      <c r="G7" s="186">
        <f>SUM(E7:E8)</f>
        <v>28700</v>
      </c>
    </row>
    <row r="8" spans="1:7" ht="15.75" thickBot="1" x14ac:dyDescent="0.3">
      <c r="A8" s="119"/>
      <c r="B8" s="120"/>
      <c r="C8" s="167">
        <v>1.8</v>
      </c>
      <c r="D8" s="165">
        <v>6500</v>
      </c>
      <c r="E8" s="165">
        <f t="shared" si="0"/>
        <v>11700</v>
      </c>
      <c r="F8" s="202"/>
      <c r="G8" s="187"/>
    </row>
    <row r="9" spans="1:7" x14ac:dyDescent="0.25">
      <c r="A9" s="117">
        <v>101</v>
      </c>
      <c r="B9" s="118" t="s">
        <v>9</v>
      </c>
      <c r="C9" s="160">
        <v>13.8</v>
      </c>
      <c r="D9" s="21">
        <v>1000</v>
      </c>
      <c r="E9" s="161">
        <f t="shared" si="0"/>
        <v>13800</v>
      </c>
      <c r="F9" s="201">
        <f>SUM(C9:C12)</f>
        <v>655.00000000000011</v>
      </c>
      <c r="G9" s="186">
        <f>SUM(E9:E12)</f>
        <v>2919320</v>
      </c>
    </row>
    <row r="10" spans="1:7" x14ac:dyDescent="0.25">
      <c r="A10" s="123"/>
      <c r="B10" s="124"/>
      <c r="C10" s="168">
        <v>0.3</v>
      </c>
      <c r="D10" s="27">
        <v>1100</v>
      </c>
      <c r="E10" s="163">
        <f t="shared" si="0"/>
        <v>330</v>
      </c>
      <c r="F10" s="203"/>
      <c r="G10" s="188"/>
    </row>
    <row r="11" spans="1:7" x14ac:dyDescent="0.25">
      <c r="A11" s="123"/>
      <c r="B11" s="124"/>
      <c r="C11" s="168">
        <v>610.70000000000005</v>
      </c>
      <c r="D11" s="27">
        <v>4500</v>
      </c>
      <c r="E11" s="163">
        <f t="shared" si="0"/>
        <v>2748150</v>
      </c>
      <c r="F11" s="203"/>
      <c r="G11" s="188"/>
    </row>
    <row r="12" spans="1:7" ht="15.75" thickBot="1" x14ac:dyDescent="0.3">
      <c r="A12" s="119"/>
      <c r="B12" s="120"/>
      <c r="C12" s="164">
        <v>30.2</v>
      </c>
      <c r="D12" s="23">
        <v>5200</v>
      </c>
      <c r="E12" s="165">
        <f t="shared" si="0"/>
        <v>157040</v>
      </c>
      <c r="F12" s="202"/>
      <c r="G12" s="187"/>
    </row>
    <row r="13" spans="1:7" x14ac:dyDescent="0.25">
      <c r="A13" s="117">
        <v>110</v>
      </c>
      <c r="B13" s="118" t="s">
        <v>10</v>
      </c>
      <c r="C13" s="160">
        <v>136.69999999999999</v>
      </c>
      <c r="D13" s="21">
        <v>700</v>
      </c>
      <c r="E13" s="161">
        <f t="shared" si="0"/>
        <v>95689.999999999985</v>
      </c>
      <c r="F13" s="201">
        <f>SUM(C13:C17)</f>
        <v>416.1</v>
      </c>
      <c r="G13" s="186">
        <f>SUM(E13:E17)</f>
        <v>673490</v>
      </c>
    </row>
    <row r="14" spans="1:7" x14ac:dyDescent="0.25">
      <c r="A14" s="123"/>
      <c r="B14" s="124"/>
      <c r="C14" s="168">
        <v>37.5</v>
      </c>
      <c r="D14" s="27">
        <v>1800</v>
      </c>
      <c r="E14" s="163">
        <f t="shared" si="0"/>
        <v>67500</v>
      </c>
      <c r="F14" s="203"/>
      <c r="G14" s="188"/>
    </row>
    <row r="15" spans="1:7" x14ac:dyDescent="0.25">
      <c r="A15" s="123"/>
      <c r="B15" s="124"/>
      <c r="C15" s="168">
        <v>235.4</v>
      </c>
      <c r="D15" s="27">
        <v>2000</v>
      </c>
      <c r="E15" s="163">
        <f t="shared" si="0"/>
        <v>470800</v>
      </c>
      <c r="F15" s="203"/>
      <c r="G15" s="188"/>
    </row>
    <row r="16" spans="1:7" x14ac:dyDescent="0.25">
      <c r="A16" s="123"/>
      <c r="B16" s="124"/>
      <c r="C16" s="168">
        <v>2.4</v>
      </c>
      <c r="D16" s="27">
        <v>4500</v>
      </c>
      <c r="E16" s="163">
        <f t="shared" si="0"/>
        <v>10800</v>
      </c>
      <c r="F16" s="203"/>
      <c r="G16" s="188"/>
    </row>
    <row r="17" spans="1:7" ht="15.75" thickBot="1" x14ac:dyDescent="0.3">
      <c r="A17" s="119"/>
      <c r="B17" s="120"/>
      <c r="C17" s="164">
        <v>4.0999999999999996</v>
      </c>
      <c r="D17" s="23">
        <v>7000</v>
      </c>
      <c r="E17" s="165">
        <f t="shared" si="0"/>
        <v>28699.999999999996</v>
      </c>
      <c r="F17" s="202"/>
      <c r="G17" s="187"/>
    </row>
    <row r="18" spans="1:7" ht="15.75" thickBot="1" x14ac:dyDescent="0.3">
      <c r="A18" s="121">
        <v>105</v>
      </c>
      <c r="B18" s="122" t="s">
        <v>11</v>
      </c>
      <c r="C18" s="169">
        <v>11.6</v>
      </c>
      <c r="D18" s="25">
        <v>3000</v>
      </c>
      <c r="E18" s="170">
        <f t="shared" si="0"/>
        <v>34800</v>
      </c>
      <c r="F18" s="204">
        <f>C18</f>
        <v>11.6</v>
      </c>
      <c r="G18" s="189">
        <f>E18</f>
        <v>34800</v>
      </c>
    </row>
    <row r="19" spans="1:7" x14ac:dyDescent="0.25">
      <c r="A19" s="117">
        <v>201</v>
      </c>
      <c r="B19" s="118" t="s">
        <v>12</v>
      </c>
      <c r="C19" s="160">
        <v>227</v>
      </c>
      <c r="D19" s="21">
        <v>630</v>
      </c>
      <c r="E19" s="161">
        <f t="shared" si="0"/>
        <v>143010</v>
      </c>
      <c r="F19" s="201">
        <f>SUM(C19:C21)</f>
        <v>395.5</v>
      </c>
      <c r="G19" s="186">
        <f>SUM(E19:E21)</f>
        <v>299430</v>
      </c>
    </row>
    <row r="20" spans="1:7" x14ac:dyDescent="0.25">
      <c r="A20" s="123"/>
      <c r="B20" s="124"/>
      <c r="C20" s="168">
        <v>120.8</v>
      </c>
      <c r="D20" s="27">
        <v>900</v>
      </c>
      <c r="E20" s="163">
        <f t="shared" si="0"/>
        <v>108720</v>
      </c>
      <c r="F20" s="203"/>
      <c r="G20" s="188"/>
    </row>
    <row r="21" spans="1:7" ht="15.75" thickBot="1" x14ac:dyDescent="0.3">
      <c r="A21" s="119"/>
      <c r="B21" s="120"/>
      <c r="C21" s="164">
        <v>47.7</v>
      </c>
      <c r="D21" s="23">
        <v>1000</v>
      </c>
      <c r="E21" s="165">
        <f t="shared" si="0"/>
        <v>47700</v>
      </c>
      <c r="F21" s="202"/>
      <c r="G21" s="187"/>
    </row>
    <row r="22" spans="1:7" x14ac:dyDescent="0.25">
      <c r="A22" s="117">
        <v>212</v>
      </c>
      <c r="B22" s="118" t="s">
        <v>66</v>
      </c>
      <c r="C22" s="160">
        <v>3414</v>
      </c>
      <c r="D22" s="21">
        <v>1000</v>
      </c>
      <c r="E22" s="161">
        <f t="shared" si="0"/>
        <v>3414000</v>
      </c>
      <c r="F22" s="201">
        <f>SUM(C22:C25)</f>
        <v>8737.2000000000007</v>
      </c>
      <c r="G22" s="186">
        <f>SUM(E22:E25)</f>
        <v>9899768</v>
      </c>
    </row>
    <row r="23" spans="1:7" x14ac:dyDescent="0.25">
      <c r="A23" s="123"/>
      <c r="B23" s="124"/>
      <c r="C23" s="168">
        <v>310</v>
      </c>
      <c r="D23" s="27">
        <v>1140</v>
      </c>
      <c r="E23" s="163">
        <f t="shared" si="0"/>
        <v>353400</v>
      </c>
      <c r="F23" s="203"/>
      <c r="G23" s="188"/>
    </row>
    <row r="24" spans="1:7" x14ac:dyDescent="0.25">
      <c r="A24" s="123"/>
      <c r="B24" s="124"/>
      <c r="C24" s="168">
        <v>2100</v>
      </c>
      <c r="D24" s="27">
        <v>1200</v>
      </c>
      <c r="E24" s="163">
        <f t="shared" si="0"/>
        <v>2520000</v>
      </c>
      <c r="F24" s="203"/>
      <c r="G24" s="188"/>
    </row>
    <row r="25" spans="1:7" ht="15.75" thickBot="1" x14ac:dyDescent="0.3">
      <c r="A25" s="119"/>
      <c r="B25" s="120"/>
      <c r="C25" s="164">
        <v>2913.2</v>
      </c>
      <c r="D25" s="23">
        <v>1240</v>
      </c>
      <c r="E25" s="165">
        <f t="shared" si="0"/>
        <v>3612368</v>
      </c>
      <c r="F25" s="202"/>
      <c r="G25" s="187"/>
    </row>
    <row r="26" spans="1:7" ht="15.75" thickBot="1" x14ac:dyDescent="0.3">
      <c r="A26" s="121">
        <v>498</v>
      </c>
      <c r="B26" s="122" t="s">
        <v>14</v>
      </c>
      <c r="C26" s="169">
        <v>11</v>
      </c>
      <c r="D26" s="25">
        <v>200</v>
      </c>
      <c r="E26" s="170">
        <f t="shared" si="0"/>
        <v>2200</v>
      </c>
      <c r="F26" s="204">
        <f>C26</f>
        <v>11</v>
      </c>
      <c r="G26" s="189">
        <f>E26</f>
        <v>2200</v>
      </c>
    </row>
    <row r="27" spans="1:7" x14ac:dyDescent="0.25">
      <c r="A27" s="117">
        <v>304</v>
      </c>
      <c r="B27" s="118" t="s">
        <v>15</v>
      </c>
      <c r="C27" s="160">
        <v>61.2</v>
      </c>
      <c r="D27" s="21">
        <v>1500</v>
      </c>
      <c r="E27" s="161">
        <f t="shared" si="0"/>
        <v>91800</v>
      </c>
      <c r="F27" s="201">
        <f>SUM(C27:C31)</f>
        <v>825</v>
      </c>
      <c r="G27" s="186">
        <f>SUM(E27:E31)</f>
        <v>1841820</v>
      </c>
    </row>
    <row r="28" spans="1:7" x14ac:dyDescent="0.25">
      <c r="A28" s="123"/>
      <c r="B28" s="124"/>
      <c r="C28" s="168">
        <v>401</v>
      </c>
      <c r="D28" s="27">
        <v>1800</v>
      </c>
      <c r="E28" s="163">
        <f t="shared" si="0"/>
        <v>721800</v>
      </c>
      <c r="F28" s="203"/>
      <c r="G28" s="188"/>
    </row>
    <row r="29" spans="1:7" x14ac:dyDescent="0.25">
      <c r="A29" s="123"/>
      <c r="B29" s="124"/>
      <c r="C29" s="168">
        <v>11.4</v>
      </c>
      <c r="D29" s="27">
        <v>2000</v>
      </c>
      <c r="E29" s="163">
        <f t="shared" si="0"/>
        <v>22800</v>
      </c>
      <c r="F29" s="203"/>
      <c r="G29" s="188"/>
    </row>
    <row r="30" spans="1:7" x14ac:dyDescent="0.25">
      <c r="A30" s="123"/>
      <c r="B30" s="124"/>
      <c r="C30" s="168">
        <v>54.2</v>
      </c>
      <c r="D30" s="27">
        <v>2100</v>
      </c>
      <c r="E30" s="163">
        <f t="shared" si="0"/>
        <v>113820</v>
      </c>
      <c r="F30" s="203"/>
      <c r="G30" s="188"/>
    </row>
    <row r="31" spans="1:7" ht="15.75" thickBot="1" x14ac:dyDescent="0.3">
      <c r="A31" s="119"/>
      <c r="B31" s="120"/>
      <c r="C31" s="164">
        <v>297.2</v>
      </c>
      <c r="D31" s="23">
        <v>3000</v>
      </c>
      <c r="E31" s="165">
        <f t="shared" si="0"/>
        <v>891600</v>
      </c>
      <c r="F31" s="202"/>
      <c r="G31" s="187"/>
    </row>
    <row r="32" spans="1:7" ht="15.75" thickBot="1" x14ac:dyDescent="0.3">
      <c r="A32" s="121">
        <v>310</v>
      </c>
      <c r="B32" s="122" t="s">
        <v>16</v>
      </c>
      <c r="C32" s="169">
        <v>46</v>
      </c>
      <c r="D32" s="25">
        <v>4300</v>
      </c>
      <c r="E32" s="170">
        <f t="shared" si="0"/>
        <v>197800</v>
      </c>
      <c r="F32" s="204">
        <f>C32</f>
        <v>46</v>
      </c>
      <c r="G32" s="189">
        <f>E32</f>
        <v>197800</v>
      </c>
    </row>
    <row r="33" spans="1:7" x14ac:dyDescent="0.25">
      <c r="A33" s="117">
        <v>309</v>
      </c>
      <c r="B33" s="118" t="s">
        <v>17</v>
      </c>
      <c r="C33" s="160">
        <v>14</v>
      </c>
      <c r="D33" s="21">
        <v>3700</v>
      </c>
      <c r="E33" s="161">
        <f t="shared" si="0"/>
        <v>51800</v>
      </c>
      <c r="F33" s="201">
        <f>SUM(C33:C34)</f>
        <v>40</v>
      </c>
      <c r="G33" s="186">
        <f>SUM(E33:E34)</f>
        <v>150600</v>
      </c>
    </row>
    <row r="34" spans="1:7" ht="15.75" thickBot="1" x14ac:dyDescent="0.3">
      <c r="A34" s="119"/>
      <c r="B34" s="120"/>
      <c r="C34" s="164">
        <v>26</v>
      </c>
      <c r="D34" s="23">
        <v>3800</v>
      </c>
      <c r="E34" s="165">
        <f t="shared" si="0"/>
        <v>98800</v>
      </c>
      <c r="F34" s="202"/>
      <c r="G34" s="187"/>
    </row>
    <row r="35" spans="1:7" x14ac:dyDescent="0.25">
      <c r="A35" s="117">
        <v>202</v>
      </c>
      <c r="B35" s="118" t="s">
        <v>18</v>
      </c>
      <c r="C35" s="160">
        <v>431.3</v>
      </c>
      <c r="D35" s="21">
        <v>450</v>
      </c>
      <c r="E35" s="161">
        <f t="shared" si="0"/>
        <v>194085</v>
      </c>
      <c r="F35" s="201">
        <f>SUM(C35:C39)</f>
        <v>875.5</v>
      </c>
      <c r="G35" s="186">
        <f>SUM(E35:E39)</f>
        <v>444249</v>
      </c>
    </row>
    <row r="36" spans="1:7" x14ac:dyDescent="0.25">
      <c r="A36" s="123"/>
      <c r="B36" s="124"/>
      <c r="C36" s="168">
        <v>76.2</v>
      </c>
      <c r="D36" s="27">
        <v>500</v>
      </c>
      <c r="E36" s="163">
        <f t="shared" si="0"/>
        <v>38100</v>
      </c>
      <c r="F36" s="203"/>
      <c r="G36" s="188"/>
    </row>
    <row r="37" spans="1:7" x14ac:dyDescent="0.25">
      <c r="A37" s="123"/>
      <c r="B37" s="124"/>
      <c r="C37" s="168">
        <v>268.60000000000002</v>
      </c>
      <c r="D37" s="27">
        <v>540</v>
      </c>
      <c r="E37" s="163">
        <f t="shared" si="0"/>
        <v>145044</v>
      </c>
      <c r="F37" s="203"/>
      <c r="G37" s="188"/>
    </row>
    <row r="38" spans="1:7" x14ac:dyDescent="0.25">
      <c r="A38" s="123"/>
      <c r="B38" s="124"/>
      <c r="C38" s="168">
        <v>92</v>
      </c>
      <c r="D38" s="27">
        <v>640</v>
      </c>
      <c r="E38" s="163">
        <f t="shared" si="0"/>
        <v>58880</v>
      </c>
      <c r="F38" s="203"/>
      <c r="G38" s="188"/>
    </row>
    <row r="39" spans="1:7" ht="15.75" thickBot="1" x14ac:dyDescent="0.3">
      <c r="A39" s="119"/>
      <c r="B39" s="120"/>
      <c r="C39" s="164">
        <v>7.4</v>
      </c>
      <c r="D39" s="23">
        <v>1100</v>
      </c>
      <c r="E39" s="165">
        <f t="shared" si="0"/>
        <v>8140</v>
      </c>
      <c r="F39" s="202"/>
      <c r="G39" s="187"/>
    </row>
    <row r="40" spans="1:7" x14ac:dyDescent="0.25">
      <c r="A40" s="117">
        <v>208</v>
      </c>
      <c r="B40" s="118" t="s">
        <v>67</v>
      </c>
      <c r="C40" s="160">
        <v>35</v>
      </c>
      <c r="D40" s="21">
        <v>230</v>
      </c>
      <c r="E40" s="161">
        <f t="shared" si="0"/>
        <v>8050</v>
      </c>
      <c r="F40" s="201">
        <f>SUM(C40:C55)</f>
        <v>37183.700000000004</v>
      </c>
      <c r="G40" s="186">
        <f>SUM(E40:E55)</f>
        <v>22889490.77</v>
      </c>
    </row>
    <row r="41" spans="1:7" x14ac:dyDescent="0.25">
      <c r="A41" s="123"/>
      <c r="B41" s="124"/>
      <c r="C41" s="168">
        <v>161.9</v>
      </c>
      <c r="D41" s="27">
        <v>250</v>
      </c>
      <c r="E41" s="163">
        <f t="shared" si="0"/>
        <v>40475</v>
      </c>
      <c r="F41" s="203"/>
      <c r="G41" s="188"/>
    </row>
    <row r="42" spans="1:7" x14ac:dyDescent="0.25">
      <c r="A42" s="123"/>
      <c r="B42" s="124"/>
      <c r="C42" s="168">
        <v>28.8</v>
      </c>
      <c r="D42" s="27">
        <v>450</v>
      </c>
      <c r="E42" s="163">
        <f t="shared" si="0"/>
        <v>12960</v>
      </c>
      <c r="F42" s="203"/>
      <c r="G42" s="188"/>
    </row>
    <row r="43" spans="1:7" x14ac:dyDescent="0.25">
      <c r="A43" s="123"/>
      <c r="B43" s="124"/>
      <c r="C43" s="168">
        <v>124.8</v>
      </c>
      <c r="D43" s="27">
        <v>460</v>
      </c>
      <c r="E43" s="163">
        <f t="shared" si="0"/>
        <v>57408</v>
      </c>
      <c r="F43" s="203"/>
      <c r="G43" s="188"/>
    </row>
    <row r="44" spans="1:7" x14ac:dyDescent="0.25">
      <c r="A44" s="123"/>
      <c r="B44" s="124"/>
      <c r="C44" s="168">
        <v>73.400000000000006</v>
      </c>
      <c r="D44" s="27">
        <v>470</v>
      </c>
      <c r="E44" s="163">
        <f t="shared" si="0"/>
        <v>34498</v>
      </c>
      <c r="F44" s="203"/>
      <c r="G44" s="188"/>
    </row>
    <row r="45" spans="1:7" x14ac:dyDescent="0.25">
      <c r="A45" s="123"/>
      <c r="B45" s="124"/>
      <c r="C45" s="168">
        <v>13948.5</v>
      </c>
      <c r="D45" s="27">
        <v>540</v>
      </c>
      <c r="E45" s="163">
        <f t="shared" si="0"/>
        <v>7532190</v>
      </c>
      <c r="F45" s="203"/>
      <c r="G45" s="188"/>
    </row>
    <row r="46" spans="1:7" x14ac:dyDescent="0.25">
      <c r="A46" s="123"/>
      <c r="B46" s="124"/>
      <c r="C46" s="168">
        <v>2409.1999999999998</v>
      </c>
      <c r="D46" s="27">
        <v>600</v>
      </c>
      <c r="E46" s="163">
        <f t="shared" si="0"/>
        <v>1445520</v>
      </c>
      <c r="F46" s="203"/>
      <c r="G46" s="188"/>
    </row>
    <row r="47" spans="1:7" x14ac:dyDescent="0.25">
      <c r="A47" s="123"/>
      <c r="B47" s="124"/>
      <c r="C47" s="168">
        <v>33</v>
      </c>
      <c r="D47" s="27">
        <v>621.69000000000005</v>
      </c>
      <c r="E47" s="163">
        <f t="shared" si="0"/>
        <v>20515.77</v>
      </c>
      <c r="F47" s="203"/>
      <c r="G47" s="188"/>
    </row>
    <row r="48" spans="1:7" x14ac:dyDescent="0.25">
      <c r="A48" s="123"/>
      <c r="B48" s="124"/>
      <c r="C48" s="168">
        <v>6748.9</v>
      </c>
      <c r="D48" s="27">
        <v>640</v>
      </c>
      <c r="E48" s="163">
        <f t="shared" si="0"/>
        <v>4319296</v>
      </c>
      <c r="F48" s="203"/>
      <c r="G48" s="188"/>
    </row>
    <row r="49" spans="1:7" x14ac:dyDescent="0.25">
      <c r="A49" s="123"/>
      <c r="B49" s="124"/>
      <c r="C49" s="168">
        <v>1910.6</v>
      </c>
      <c r="D49" s="27">
        <v>660</v>
      </c>
      <c r="E49" s="163">
        <f t="shared" si="0"/>
        <v>1260996</v>
      </c>
      <c r="F49" s="203"/>
      <c r="G49" s="188"/>
    </row>
    <row r="50" spans="1:7" x14ac:dyDescent="0.25">
      <c r="A50" s="123"/>
      <c r="B50" s="124"/>
      <c r="C50" s="168">
        <v>1392.2</v>
      </c>
      <c r="D50" s="27">
        <v>670</v>
      </c>
      <c r="E50" s="163">
        <f t="shared" si="0"/>
        <v>932774</v>
      </c>
      <c r="F50" s="203"/>
      <c r="G50" s="188"/>
    </row>
    <row r="51" spans="1:7" x14ac:dyDescent="0.25">
      <c r="A51" s="123"/>
      <c r="B51" s="124"/>
      <c r="C51" s="168">
        <v>700</v>
      </c>
      <c r="D51" s="27">
        <v>680</v>
      </c>
      <c r="E51" s="163">
        <f t="shared" si="0"/>
        <v>476000</v>
      </c>
      <c r="F51" s="203"/>
      <c r="G51" s="188"/>
    </row>
    <row r="52" spans="1:7" x14ac:dyDescent="0.25">
      <c r="A52" s="123"/>
      <c r="B52" s="124"/>
      <c r="C52" s="168">
        <v>4766.8</v>
      </c>
      <c r="D52" s="27">
        <v>690</v>
      </c>
      <c r="E52" s="163">
        <f t="shared" si="0"/>
        <v>3289092</v>
      </c>
      <c r="F52" s="203"/>
      <c r="G52" s="188"/>
    </row>
    <row r="53" spans="1:7" x14ac:dyDescent="0.25">
      <c r="A53" s="123"/>
      <c r="B53" s="124"/>
      <c r="C53" s="168">
        <v>4024</v>
      </c>
      <c r="D53" s="27">
        <v>710</v>
      </c>
      <c r="E53" s="163">
        <f t="shared" si="0"/>
        <v>2857040</v>
      </c>
      <c r="F53" s="203"/>
      <c r="G53" s="188"/>
    </row>
    <row r="54" spans="1:7" x14ac:dyDescent="0.25">
      <c r="A54" s="123"/>
      <c r="B54" s="124"/>
      <c r="C54" s="168">
        <v>806.8</v>
      </c>
      <c r="D54" s="27">
        <v>720</v>
      </c>
      <c r="E54" s="163">
        <f t="shared" si="0"/>
        <v>580896</v>
      </c>
      <c r="F54" s="203"/>
      <c r="G54" s="188"/>
    </row>
    <row r="55" spans="1:7" ht="15.75" thickBot="1" x14ac:dyDescent="0.3">
      <c r="A55" s="119"/>
      <c r="B55" s="120"/>
      <c r="C55" s="164">
        <v>19.8</v>
      </c>
      <c r="D55" s="23">
        <v>1100</v>
      </c>
      <c r="E55" s="165">
        <f t="shared" si="0"/>
        <v>21780</v>
      </c>
      <c r="F55" s="202"/>
      <c r="G55" s="187"/>
    </row>
    <row r="56" spans="1:7" ht="15.75" thickBot="1" x14ac:dyDescent="0.3">
      <c r="A56" s="121">
        <v>305</v>
      </c>
      <c r="B56" s="122" t="s">
        <v>19</v>
      </c>
      <c r="C56" s="169">
        <v>64.400000000000006</v>
      </c>
      <c r="D56" s="25">
        <v>300</v>
      </c>
      <c r="E56" s="170">
        <f t="shared" si="0"/>
        <v>19320</v>
      </c>
      <c r="F56" s="204">
        <f>C56</f>
        <v>64.400000000000006</v>
      </c>
      <c r="G56" s="189">
        <f>E56</f>
        <v>19320</v>
      </c>
    </row>
    <row r="57" spans="1:7" x14ac:dyDescent="0.25">
      <c r="A57" s="117">
        <v>799</v>
      </c>
      <c r="B57" s="118" t="s">
        <v>20</v>
      </c>
      <c r="C57" s="166">
        <v>1</v>
      </c>
      <c r="D57" s="21">
        <v>500</v>
      </c>
      <c r="E57" s="161">
        <f t="shared" si="0"/>
        <v>500</v>
      </c>
      <c r="F57" s="201">
        <f>SUM(C57:C58)</f>
        <v>26</v>
      </c>
      <c r="G57" s="186">
        <f>SUM(D57:E58)</f>
        <v>27000</v>
      </c>
    </row>
    <row r="58" spans="1:7" ht="15.75" thickBot="1" x14ac:dyDescent="0.3">
      <c r="A58" s="119"/>
      <c r="B58" s="120"/>
      <c r="C58" s="164">
        <v>25</v>
      </c>
      <c r="D58" s="23">
        <v>1000</v>
      </c>
      <c r="E58" s="165">
        <f t="shared" si="0"/>
        <v>25000</v>
      </c>
      <c r="F58" s="202"/>
      <c r="G58" s="187"/>
    </row>
    <row r="59" spans="1:7" x14ac:dyDescent="0.25">
      <c r="A59" s="117">
        <v>102</v>
      </c>
      <c r="B59" s="118" t="s">
        <v>21</v>
      </c>
      <c r="C59" s="160">
        <v>0.8</v>
      </c>
      <c r="D59" s="21">
        <v>130</v>
      </c>
      <c r="E59" s="161">
        <f t="shared" si="0"/>
        <v>104</v>
      </c>
      <c r="F59" s="201">
        <f>SUM(C59:C64)</f>
        <v>11644.650000000001</v>
      </c>
      <c r="G59" s="186">
        <f>SUM(E59:E64)</f>
        <v>13596519</v>
      </c>
    </row>
    <row r="60" spans="1:7" x14ac:dyDescent="0.25">
      <c r="A60" s="123"/>
      <c r="B60" s="124"/>
      <c r="C60" s="168">
        <v>10</v>
      </c>
      <c r="D60" s="27">
        <v>1000</v>
      </c>
      <c r="E60" s="163">
        <f t="shared" si="0"/>
        <v>10000</v>
      </c>
      <c r="F60" s="203"/>
      <c r="G60" s="188"/>
    </row>
    <row r="61" spans="1:7" x14ac:dyDescent="0.25">
      <c r="A61" s="123"/>
      <c r="B61" s="124"/>
      <c r="C61" s="168">
        <v>7289.3</v>
      </c>
      <c r="D61" s="27">
        <v>1100</v>
      </c>
      <c r="E61" s="163">
        <f t="shared" si="0"/>
        <v>8018230</v>
      </c>
      <c r="F61" s="203"/>
      <c r="G61" s="188"/>
    </row>
    <row r="62" spans="1:7" x14ac:dyDescent="0.25">
      <c r="A62" s="123"/>
      <c r="B62" s="124"/>
      <c r="C62" s="168">
        <v>211</v>
      </c>
      <c r="D62" s="27">
        <v>1150</v>
      </c>
      <c r="E62" s="163">
        <f t="shared" si="0"/>
        <v>242650</v>
      </c>
      <c r="F62" s="203"/>
      <c r="G62" s="188"/>
    </row>
    <row r="63" spans="1:7" x14ac:dyDescent="0.25">
      <c r="A63" s="123"/>
      <c r="B63" s="124"/>
      <c r="C63" s="168">
        <v>480.8</v>
      </c>
      <c r="D63" s="27">
        <v>1200</v>
      </c>
      <c r="E63" s="163">
        <f t="shared" si="0"/>
        <v>576960</v>
      </c>
      <c r="F63" s="203"/>
      <c r="G63" s="188"/>
    </row>
    <row r="64" spans="1:7" ht="15.75" thickBot="1" x14ac:dyDescent="0.3">
      <c r="A64" s="119"/>
      <c r="B64" s="120"/>
      <c r="C64" s="164">
        <v>3652.75</v>
      </c>
      <c r="D64" s="23">
        <v>1300</v>
      </c>
      <c r="E64" s="165">
        <f t="shared" si="0"/>
        <v>4748575</v>
      </c>
      <c r="F64" s="202"/>
      <c r="G64" s="187"/>
    </row>
    <row r="65" spans="1:7" x14ac:dyDescent="0.25">
      <c r="A65" s="117">
        <v>104</v>
      </c>
      <c r="B65" s="118" t="s">
        <v>22</v>
      </c>
      <c r="C65" s="160">
        <v>0.5</v>
      </c>
      <c r="D65" s="21">
        <v>7000</v>
      </c>
      <c r="E65" s="161">
        <f t="shared" si="0"/>
        <v>3500</v>
      </c>
      <c r="F65" s="201">
        <f>SUM(C65:C67)</f>
        <v>33.1</v>
      </c>
      <c r="G65" s="186">
        <f>SUM(E65:E67)</f>
        <v>405200</v>
      </c>
    </row>
    <row r="66" spans="1:7" x14ac:dyDescent="0.25">
      <c r="A66" s="123"/>
      <c r="B66" s="124"/>
      <c r="C66" s="168">
        <v>31.1</v>
      </c>
      <c r="D66" s="27">
        <v>12000</v>
      </c>
      <c r="E66" s="163">
        <f t="shared" si="0"/>
        <v>373200</v>
      </c>
      <c r="F66" s="203"/>
      <c r="G66" s="188"/>
    </row>
    <row r="67" spans="1:7" ht="15.75" thickBot="1" x14ac:dyDescent="0.3">
      <c r="A67" s="119"/>
      <c r="B67" s="120"/>
      <c r="C67" s="164">
        <v>1.5</v>
      </c>
      <c r="D67" s="23">
        <v>19000</v>
      </c>
      <c r="E67" s="165">
        <f t="shared" si="0"/>
        <v>28500</v>
      </c>
      <c r="F67" s="202"/>
      <c r="G67" s="187"/>
    </row>
    <row r="68" spans="1:7" ht="15.75" thickBot="1" x14ac:dyDescent="0.3">
      <c r="A68" s="121">
        <v>109</v>
      </c>
      <c r="B68" s="122" t="s">
        <v>62</v>
      </c>
      <c r="C68" s="169">
        <v>3.2</v>
      </c>
      <c r="D68" s="25">
        <v>7000</v>
      </c>
      <c r="E68" s="170">
        <f t="shared" si="0"/>
        <v>22400</v>
      </c>
      <c r="F68" s="204">
        <f>C68</f>
        <v>3.2</v>
      </c>
      <c r="G68" s="189">
        <f>E68</f>
        <v>22400</v>
      </c>
    </row>
    <row r="69" spans="1:7" x14ac:dyDescent="0.25">
      <c r="A69" s="117">
        <v>103</v>
      </c>
      <c r="B69" s="118" t="s">
        <v>23</v>
      </c>
      <c r="C69" s="160">
        <v>140.6</v>
      </c>
      <c r="D69" s="21">
        <v>1300</v>
      </c>
      <c r="E69" s="161">
        <f t="shared" si="0"/>
        <v>182780</v>
      </c>
      <c r="F69" s="201">
        <f>SUM(C69:C71)</f>
        <v>372.7</v>
      </c>
      <c r="G69" s="186">
        <f>SUM(E69:E71)</f>
        <v>6242580</v>
      </c>
    </row>
    <row r="70" spans="1:7" x14ac:dyDescent="0.25">
      <c r="A70" s="123"/>
      <c r="B70" s="124"/>
      <c r="C70" s="168">
        <v>225.8</v>
      </c>
      <c r="D70" s="27">
        <v>26000</v>
      </c>
      <c r="E70" s="163">
        <f t="shared" si="0"/>
        <v>5870800</v>
      </c>
      <c r="F70" s="203"/>
      <c r="G70" s="188"/>
    </row>
    <row r="71" spans="1:7" ht="15.75" thickBot="1" x14ac:dyDescent="0.3">
      <c r="A71" s="119"/>
      <c r="B71" s="120"/>
      <c r="C71" s="164">
        <v>6.3</v>
      </c>
      <c r="D71" s="23">
        <v>30000</v>
      </c>
      <c r="E71" s="165">
        <f t="shared" ref="E71:E134" si="1">D71*C71</f>
        <v>189000</v>
      </c>
      <c r="F71" s="202"/>
      <c r="G71" s="187"/>
    </row>
    <row r="72" spans="1:7" x14ac:dyDescent="0.25">
      <c r="A72" s="117">
        <v>308</v>
      </c>
      <c r="B72" s="118" t="s">
        <v>63</v>
      </c>
      <c r="C72" s="160">
        <v>3404</v>
      </c>
      <c r="D72" s="21">
        <v>100</v>
      </c>
      <c r="E72" s="161">
        <f t="shared" si="1"/>
        <v>340400</v>
      </c>
      <c r="F72" s="201">
        <f>SUM(C72:C73)</f>
        <v>3424.8</v>
      </c>
      <c r="G72" s="186">
        <f>SUM(E72:E73)</f>
        <v>344560</v>
      </c>
    </row>
    <row r="73" spans="1:7" ht="15.75" thickBot="1" x14ac:dyDescent="0.3">
      <c r="A73" s="119"/>
      <c r="B73" s="120"/>
      <c r="C73" s="164">
        <v>20.8</v>
      </c>
      <c r="D73" s="23">
        <v>200</v>
      </c>
      <c r="E73" s="165">
        <f t="shared" si="1"/>
        <v>4160</v>
      </c>
      <c r="F73" s="202"/>
      <c r="G73" s="187"/>
    </row>
    <row r="74" spans="1:7" x14ac:dyDescent="0.25">
      <c r="A74" s="117">
        <v>311</v>
      </c>
      <c r="B74" s="126" t="s">
        <v>24</v>
      </c>
      <c r="C74" s="160">
        <v>62.1</v>
      </c>
      <c r="D74" s="21">
        <v>700</v>
      </c>
      <c r="E74" s="161">
        <f t="shared" si="1"/>
        <v>43470</v>
      </c>
      <c r="F74" s="201">
        <f>SUM(C74:C75)</f>
        <v>91.7</v>
      </c>
      <c r="G74" s="186">
        <f>SUM(E74:E75)</f>
        <v>70110</v>
      </c>
    </row>
    <row r="75" spans="1:7" ht="15.75" thickBot="1" x14ac:dyDescent="0.3">
      <c r="A75" s="119"/>
      <c r="B75" s="179"/>
      <c r="C75" s="164">
        <v>29.6</v>
      </c>
      <c r="D75" s="23">
        <v>900</v>
      </c>
      <c r="E75" s="165">
        <f t="shared" si="1"/>
        <v>26640</v>
      </c>
      <c r="F75" s="202"/>
      <c r="G75" s="187"/>
    </row>
    <row r="76" spans="1:7" ht="15.75" thickBot="1" x14ac:dyDescent="0.3">
      <c r="A76" s="121">
        <v>114</v>
      </c>
      <c r="B76" s="122" t="s">
        <v>26</v>
      </c>
      <c r="C76" s="169">
        <v>29.1</v>
      </c>
      <c r="D76" s="25">
        <v>15000</v>
      </c>
      <c r="E76" s="170">
        <f t="shared" si="1"/>
        <v>436500</v>
      </c>
      <c r="F76" s="204">
        <f>C76</f>
        <v>29.1</v>
      </c>
      <c r="G76" s="189">
        <f>E76</f>
        <v>436500</v>
      </c>
    </row>
    <row r="77" spans="1:7" ht="15.75" thickBot="1" x14ac:dyDescent="0.3">
      <c r="A77" s="121">
        <v>108</v>
      </c>
      <c r="B77" s="122" t="s">
        <v>27</v>
      </c>
      <c r="C77" s="169">
        <v>23.5</v>
      </c>
      <c r="D77" s="25">
        <v>900</v>
      </c>
      <c r="E77" s="170">
        <f t="shared" si="1"/>
        <v>21150</v>
      </c>
      <c r="F77" s="204">
        <f>C77</f>
        <v>23.5</v>
      </c>
      <c r="G77" s="189">
        <f>E77</f>
        <v>21150</v>
      </c>
    </row>
    <row r="78" spans="1:7" x14ac:dyDescent="0.25">
      <c r="A78" s="117">
        <v>210</v>
      </c>
      <c r="B78" s="118" t="s">
        <v>68</v>
      </c>
      <c r="C78" s="160">
        <v>7.4</v>
      </c>
      <c r="D78" s="21">
        <v>150</v>
      </c>
      <c r="E78" s="161">
        <f t="shared" si="1"/>
        <v>1110</v>
      </c>
      <c r="F78" s="201">
        <f>SUM(C78:C80)</f>
        <v>78.599999999999994</v>
      </c>
      <c r="G78" s="186">
        <f>SUM(E78:E80)</f>
        <v>21020</v>
      </c>
    </row>
    <row r="79" spans="1:7" x14ac:dyDescent="0.25">
      <c r="A79" s="123"/>
      <c r="B79" s="124"/>
      <c r="C79" s="168">
        <v>8.1999999999999993</v>
      </c>
      <c r="D79" s="27">
        <v>200</v>
      </c>
      <c r="E79" s="163">
        <f t="shared" si="1"/>
        <v>1639.9999999999998</v>
      </c>
      <c r="F79" s="203"/>
      <c r="G79" s="188"/>
    </row>
    <row r="80" spans="1:7" ht="15.75" thickBot="1" x14ac:dyDescent="0.3">
      <c r="A80" s="119"/>
      <c r="B80" s="120"/>
      <c r="C80" s="164">
        <v>63</v>
      </c>
      <c r="D80" s="23">
        <v>290</v>
      </c>
      <c r="E80" s="165">
        <f t="shared" si="1"/>
        <v>18270</v>
      </c>
      <c r="F80" s="202"/>
      <c r="G80" s="187"/>
    </row>
    <row r="81" spans="1:7" ht="15.75" thickBot="1" x14ac:dyDescent="0.3">
      <c r="A81" s="121">
        <v>699</v>
      </c>
      <c r="B81" s="122" t="s">
        <v>30</v>
      </c>
      <c r="C81" s="169">
        <v>30</v>
      </c>
      <c r="D81" s="25">
        <v>100</v>
      </c>
      <c r="E81" s="170">
        <f t="shared" si="1"/>
        <v>3000</v>
      </c>
      <c r="F81" s="204">
        <f>C81</f>
        <v>30</v>
      </c>
      <c r="G81" s="189">
        <f>E81</f>
        <v>3000</v>
      </c>
    </row>
    <row r="82" spans="1:7" ht="15.75" thickBot="1" x14ac:dyDescent="0.3">
      <c r="A82" s="121">
        <v>999</v>
      </c>
      <c r="B82" s="122" t="s">
        <v>31</v>
      </c>
      <c r="C82" s="169">
        <v>3.2</v>
      </c>
      <c r="D82" s="25">
        <v>1000</v>
      </c>
      <c r="E82" s="170">
        <f t="shared" si="1"/>
        <v>3200</v>
      </c>
      <c r="F82" s="204">
        <f>C82</f>
        <v>3.2</v>
      </c>
      <c r="G82" s="189">
        <f>E82</f>
        <v>3200</v>
      </c>
    </row>
    <row r="83" spans="1:7" x14ac:dyDescent="0.25">
      <c r="A83" s="117">
        <v>332</v>
      </c>
      <c r="B83" s="118" t="s">
        <v>33</v>
      </c>
      <c r="C83" s="160">
        <v>24.2</v>
      </c>
      <c r="D83" s="21">
        <v>1500</v>
      </c>
      <c r="E83" s="161">
        <f t="shared" si="1"/>
        <v>36300</v>
      </c>
      <c r="F83" s="201">
        <f>SUM(C83:C93)</f>
        <v>4292.6000000000004</v>
      </c>
      <c r="G83" s="186">
        <f>SUM(E83:E93)</f>
        <v>8956150</v>
      </c>
    </row>
    <row r="84" spans="1:7" x14ac:dyDescent="0.25">
      <c r="A84" s="123"/>
      <c r="B84" s="124"/>
      <c r="C84" s="168">
        <v>93.4</v>
      </c>
      <c r="D84" s="27">
        <v>1600</v>
      </c>
      <c r="E84" s="163">
        <f t="shared" si="1"/>
        <v>149440</v>
      </c>
      <c r="F84" s="203"/>
      <c r="G84" s="188"/>
    </row>
    <row r="85" spans="1:7" x14ac:dyDescent="0.25">
      <c r="A85" s="123"/>
      <c r="B85" s="124"/>
      <c r="C85" s="168">
        <v>438.5</v>
      </c>
      <c r="D85" s="27">
        <v>1800</v>
      </c>
      <c r="E85" s="163">
        <f t="shared" si="1"/>
        <v>789300</v>
      </c>
      <c r="F85" s="203"/>
      <c r="G85" s="188"/>
    </row>
    <row r="86" spans="1:7" x14ac:dyDescent="0.25">
      <c r="A86" s="123"/>
      <c r="B86" s="124"/>
      <c r="C86" s="168">
        <v>42</v>
      </c>
      <c r="D86" s="27">
        <v>1900</v>
      </c>
      <c r="E86" s="163">
        <f t="shared" si="1"/>
        <v>79800</v>
      </c>
      <c r="F86" s="203"/>
      <c r="G86" s="188"/>
    </row>
    <row r="87" spans="1:7" x14ac:dyDescent="0.25">
      <c r="A87" s="123"/>
      <c r="B87" s="124"/>
      <c r="C87" s="168">
        <v>1060.0999999999999</v>
      </c>
      <c r="D87" s="27">
        <v>2000</v>
      </c>
      <c r="E87" s="163">
        <f t="shared" si="1"/>
        <v>2120200</v>
      </c>
      <c r="F87" s="203"/>
      <c r="G87" s="188"/>
    </row>
    <row r="88" spans="1:7" x14ac:dyDescent="0.25">
      <c r="A88" s="123"/>
      <c r="B88" s="124"/>
      <c r="C88" s="168">
        <v>1341.6</v>
      </c>
      <c r="D88" s="27">
        <v>2100</v>
      </c>
      <c r="E88" s="163">
        <f t="shared" si="1"/>
        <v>2817360</v>
      </c>
      <c r="F88" s="203"/>
      <c r="G88" s="188"/>
    </row>
    <row r="89" spans="1:7" x14ac:dyDescent="0.25">
      <c r="A89" s="123"/>
      <c r="B89" s="124"/>
      <c r="C89" s="168">
        <v>251</v>
      </c>
      <c r="D89" s="27">
        <v>2150</v>
      </c>
      <c r="E89" s="163">
        <f t="shared" si="1"/>
        <v>539650</v>
      </c>
      <c r="F89" s="203"/>
      <c r="G89" s="188"/>
    </row>
    <row r="90" spans="1:7" x14ac:dyDescent="0.25">
      <c r="A90" s="123"/>
      <c r="B90" s="124"/>
      <c r="C90" s="168">
        <v>42.7</v>
      </c>
      <c r="D90" s="27">
        <v>2200</v>
      </c>
      <c r="E90" s="163">
        <f t="shared" si="1"/>
        <v>93940</v>
      </c>
      <c r="F90" s="203"/>
      <c r="G90" s="188"/>
    </row>
    <row r="91" spans="1:7" x14ac:dyDescent="0.25">
      <c r="A91" s="123"/>
      <c r="B91" s="124"/>
      <c r="C91" s="168">
        <v>696.2</v>
      </c>
      <c r="D91" s="27">
        <v>2250</v>
      </c>
      <c r="E91" s="163">
        <f t="shared" si="1"/>
        <v>1566450</v>
      </c>
      <c r="F91" s="203"/>
      <c r="G91" s="188"/>
    </row>
    <row r="92" spans="1:7" x14ac:dyDescent="0.25">
      <c r="A92" s="123"/>
      <c r="B92" s="124"/>
      <c r="C92" s="168">
        <v>270.60000000000002</v>
      </c>
      <c r="D92" s="27">
        <v>2500</v>
      </c>
      <c r="E92" s="163">
        <f t="shared" si="1"/>
        <v>676500</v>
      </c>
      <c r="F92" s="203"/>
      <c r="G92" s="188"/>
    </row>
    <row r="93" spans="1:7" ht="15.75" thickBot="1" x14ac:dyDescent="0.3">
      <c r="A93" s="119"/>
      <c r="B93" s="120"/>
      <c r="C93" s="164">
        <v>32.299999999999997</v>
      </c>
      <c r="D93" s="23">
        <v>2700</v>
      </c>
      <c r="E93" s="165">
        <f t="shared" si="1"/>
        <v>87209.999999999985</v>
      </c>
      <c r="F93" s="202"/>
      <c r="G93" s="187"/>
    </row>
    <row r="94" spans="1:7" x14ac:dyDescent="0.25">
      <c r="A94" s="117">
        <v>302</v>
      </c>
      <c r="B94" s="118" t="s">
        <v>34</v>
      </c>
      <c r="C94" s="160">
        <v>11</v>
      </c>
      <c r="D94" s="21">
        <v>50</v>
      </c>
      <c r="E94" s="161">
        <f t="shared" si="1"/>
        <v>550</v>
      </c>
      <c r="F94" s="201">
        <f>SUM(C94:C105)</f>
        <v>30768.799999999999</v>
      </c>
      <c r="G94" s="186">
        <f>SUM(E94:E105)</f>
        <v>50732577</v>
      </c>
    </row>
    <row r="95" spans="1:7" x14ac:dyDescent="0.25">
      <c r="A95" s="123"/>
      <c r="B95" s="124"/>
      <c r="C95" s="168">
        <v>56.8</v>
      </c>
      <c r="D95" s="27">
        <v>100</v>
      </c>
      <c r="E95" s="163">
        <f t="shared" si="1"/>
        <v>5680</v>
      </c>
      <c r="F95" s="203"/>
      <c r="G95" s="188"/>
    </row>
    <row r="96" spans="1:7" x14ac:dyDescent="0.25">
      <c r="A96" s="123"/>
      <c r="B96" s="124"/>
      <c r="C96" s="168">
        <v>1.4</v>
      </c>
      <c r="D96" s="27">
        <v>230</v>
      </c>
      <c r="E96" s="163">
        <f t="shared" si="1"/>
        <v>322</v>
      </c>
      <c r="F96" s="203"/>
      <c r="G96" s="188"/>
    </row>
    <row r="97" spans="1:7" x14ac:dyDescent="0.25">
      <c r="A97" s="123"/>
      <c r="B97" s="124"/>
      <c r="C97" s="168">
        <v>12.6</v>
      </c>
      <c r="D97" s="27">
        <v>900</v>
      </c>
      <c r="E97" s="163">
        <f t="shared" si="1"/>
        <v>11340</v>
      </c>
      <c r="F97" s="203"/>
      <c r="G97" s="188"/>
    </row>
    <row r="98" spans="1:7" x14ac:dyDescent="0.25">
      <c r="A98" s="123"/>
      <c r="B98" s="124"/>
      <c r="C98" s="168">
        <v>451.5</v>
      </c>
      <c r="D98" s="27">
        <v>1300</v>
      </c>
      <c r="E98" s="163">
        <f t="shared" si="1"/>
        <v>586950</v>
      </c>
      <c r="F98" s="203"/>
      <c r="G98" s="188"/>
    </row>
    <row r="99" spans="1:7" x14ac:dyDescent="0.25">
      <c r="A99" s="123"/>
      <c r="B99" s="124"/>
      <c r="C99" s="168">
        <v>16570</v>
      </c>
      <c r="D99" s="27">
        <v>1500</v>
      </c>
      <c r="E99" s="163">
        <f t="shared" si="1"/>
        <v>24855000</v>
      </c>
      <c r="F99" s="203"/>
      <c r="G99" s="188"/>
    </row>
    <row r="100" spans="1:7" x14ac:dyDescent="0.25">
      <c r="A100" s="123"/>
      <c r="B100" s="124"/>
      <c r="C100" s="168">
        <v>3434</v>
      </c>
      <c r="D100" s="27">
        <v>1700</v>
      </c>
      <c r="E100" s="163">
        <f t="shared" si="1"/>
        <v>5837800</v>
      </c>
      <c r="F100" s="203"/>
      <c r="G100" s="188"/>
    </row>
    <row r="101" spans="1:7" x14ac:dyDescent="0.25">
      <c r="A101" s="123"/>
      <c r="B101" s="124"/>
      <c r="C101" s="168">
        <v>1351.5</v>
      </c>
      <c r="D101" s="27">
        <v>1800</v>
      </c>
      <c r="E101" s="163">
        <f t="shared" si="1"/>
        <v>2432700</v>
      </c>
      <c r="F101" s="203"/>
      <c r="G101" s="188"/>
    </row>
    <row r="102" spans="1:7" x14ac:dyDescent="0.25">
      <c r="A102" s="123"/>
      <c r="B102" s="124"/>
      <c r="C102" s="168">
        <v>130.69999999999999</v>
      </c>
      <c r="D102" s="27">
        <v>1850</v>
      </c>
      <c r="E102" s="163">
        <f t="shared" si="1"/>
        <v>241794.99999999997</v>
      </c>
      <c r="F102" s="203"/>
      <c r="G102" s="188"/>
    </row>
    <row r="103" spans="1:7" x14ac:dyDescent="0.25">
      <c r="A103" s="123"/>
      <c r="B103" s="124"/>
      <c r="C103" s="168">
        <v>7986.2</v>
      </c>
      <c r="D103" s="27">
        <v>1900</v>
      </c>
      <c r="E103" s="163">
        <f t="shared" si="1"/>
        <v>15173780</v>
      </c>
      <c r="F103" s="203"/>
      <c r="G103" s="188"/>
    </row>
    <row r="104" spans="1:7" x14ac:dyDescent="0.25">
      <c r="A104" s="123"/>
      <c r="B104" s="124"/>
      <c r="C104" s="168">
        <v>317</v>
      </c>
      <c r="D104" s="27">
        <v>2050</v>
      </c>
      <c r="E104" s="163">
        <f t="shared" si="1"/>
        <v>649850</v>
      </c>
      <c r="F104" s="203"/>
      <c r="G104" s="188"/>
    </row>
    <row r="105" spans="1:7" ht="15.75" thickBot="1" x14ac:dyDescent="0.3">
      <c r="A105" s="119"/>
      <c r="B105" s="120"/>
      <c r="C105" s="164">
        <v>446.1</v>
      </c>
      <c r="D105" s="23">
        <v>2100</v>
      </c>
      <c r="E105" s="165">
        <f t="shared" si="1"/>
        <v>936810</v>
      </c>
      <c r="F105" s="202"/>
      <c r="G105" s="187"/>
    </row>
    <row r="106" spans="1:7" x14ac:dyDescent="0.25">
      <c r="A106" s="117">
        <v>316</v>
      </c>
      <c r="B106" s="118" t="s">
        <v>35</v>
      </c>
      <c r="C106" s="160">
        <v>20.6</v>
      </c>
      <c r="D106" s="21">
        <v>900</v>
      </c>
      <c r="E106" s="161">
        <f t="shared" si="1"/>
        <v>18540</v>
      </c>
      <c r="F106" s="201">
        <f>SUM(C106:C107)</f>
        <v>197</v>
      </c>
      <c r="G106" s="186">
        <f>SUM(E106:E107)</f>
        <v>194940</v>
      </c>
    </row>
    <row r="107" spans="1:7" ht="15.75" thickBot="1" x14ac:dyDescent="0.3">
      <c r="A107" s="119"/>
      <c r="B107" s="120"/>
      <c r="C107" s="164">
        <v>176.4</v>
      </c>
      <c r="D107" s="23">
        <v>1000</v>
      </c>
      <c r="E107" s="165">
        <f t="shared" si="1"/>
        <v>176400</v>
      </c>
      <c r="F107" s="202"/>
      <c r="G107" s="187"/>
    </row>
    <row r="108" spans="1:7" x14ac:dyDescent="0.25">
      <c r="A108" s="117">
        <v>333</v>
      </c>
      <c r="B108" s="118" t="s">
        <v>69</v>
      </c>
      <c r="C108" s="160">
        <v>10</v>
      </c>
      <c r="D108" s="21">
        <v>900</v>
      </c>
      <c r="E108" s="161">
        <f t="shared" si="1"/>
        <v>9000</v>
      </c>
      <c r="F108" s="201">
        <f>SUM(C108:C109)</f>
        <v>45.6</v>
      </c>
      <c r="G108" s="186">
        <f>SUM(E108:E109)</f>
        <v>44600</v>
      </c>
    </row>
    <row r="109" spans="1:7" ht="15.75" thickBot="1" x14ac:dyDescent="0.3">
      <c r="A109" s="119"/>
      <c r="B109" s="120"/>
      <c r="C109" s="164">
        <v>35.6</v>
      </c>
      <c r="D109" s="23">
        <v>1000</v>
      </c>
      <c r="E109" s="165">
        <f t="shared" si="1"/>
        <v>35600</v>
      </c>
      <c r="F109" s="202"/>
      <c r="G109" s="187"/>
    </row>
    <row r="110" spans="1:7" x14ac:dyDescent="0.25">
      <c r="A110" s="117">
        <v>314</v>
      </c>
      <c r="B110" s="118" t="s">
        <v>36</v>
      </c>
      <c r="C110" s="171">
        <v>21.8</v>
      </c>
      <c r="D110" s="172">
        <v>900</v>
      </c>
      <c r="E110" s="173">
        <f t="shared" si="1"/>
        <v>19620</v>
      </c>
      <c r="F110" s="205">
        <f>SUM(C110:C111)</f>
        <v>152.4</v>
      </c>
      <c r="G110" s="190">
        <f>SUM(E110:E111)</f>
        <v>150220</v>
      </c>
    </row>
    <row r="111" spans="1:7" ht="15.75" thickBot="1" x14ac:dyDescent="0.3">
      <c r="A111" s="119"/>
      <c r="B111" s="120"/>
      <c r="C111" s="174">
        <v>130.6</v>
      </c>
      <c r="D111" s="175">
        <v>1000</v>
      </c>
      <c r="E111" s="176">
        <f t="shared" si="1"/>
        <v>130600</v>
      </c>
      <c r="F111" s="206"/>
      <c r="G111" s="177"/>
    </row>
    <row r="112" spans="1:7" x14ac:dyDescent="0.25">
      <c r="A112" s="117">
        <v>303</v>
      </c>
      <c r="B112" s="118" t="s">
        <v>37</v>
      </c>
      <c r="C112" s="160">
        <v>44.2</v>
      </c>
      <c r="D112" s="21">
        <v>500</v>
      </c>
      <c r="E112" s="161">
        <f t="shared" si="1"/>
        <v>22100</v>
      </c>
      <c r="F112" s="201">
        <f>SUM(C112:C118)</f>
        <v>2721.3</v>
      </c>
      <c r="G112" s="186">
        <f>SUM(E112:E118)</f>
        <v>6970850</v>
      </c>
    </row>
    <row r="113" spans="1:7" x14ac:dyDescent="0.25">
      <c r="A113" s="123"/>
      <c r="B113" s="124"/>
      <c r="C113" s="168">
        <v>43</v>
      </c>
      <c r="D113" s="27">
        <v>1500</v>
      </c>
      <c r="E113" s="163">
        <f t="shared" si="1"/>
        <v>64500</v>
      </c>
      <c r="F113" s="203"/>
      <c r="G113" s="188"/>
    </row>
    <row r="114" spans="1:7" x14ac:dyDescent="0.25">
      <c r="A114" s="123"/>
      <c r="B114" s="124"/>
      <c r="C114" s="168">
        <v>165.6</v>
      </c>
      <c r="D114" s="27">
        <v>2000</v>
      </c>
      <c r="E114" s="163">
        <f t="shared" si="1"/>
        <v>331200</v>
      </c>
      <c r="F114" s="203"/>
      <c r="G114" s="188"/>
    </row>
    <row r="115" spans="1:7" x14ac:dyDescent="0.25">
      <c r="A115" s="123"/>
      <c r="B115" s="124"/>
      <c r="C115" s="168">
        <v>20</v>
      </c>
      <c r="D115" s="27">
        <v>2300</v>
      </c>
      <c r="E115" s="163">
        <f t="shared" si="1"/>
        <v>46000</v>
      </c>
      <c r="F115" s="203"/>
      <c r="G115" s="188"/>
    </row>
    <row r="116" spans="1:7" x14ac:dyDescent="0.25">
      <c r="A116" s="123"/>
      <c r="B116" s="124"/>
      <c r="C116" s="168">
        <v>52.8</v>
      </c>
      <c r="D116" s="27">
        <v>2400</v>
      </c>
      <c r="E116" s="163">
        <f t="shared" si="1"/>
        <v>126720</v>
      </c>
      <c r="F116" s="203"/>
      <c r="G116" s="188"/>
    </row>
    <row r="117" spans="1:7" x14ac:dyDescent="0.25">
      <c r="A117" s="123"/>
      <c r="B117" s="124"/>
      <c r="C117" s="168">
        <v>440.3</v>
      </c>
      <c r="D117" s="27">
        <v>2500</v>
      </c>
      <c r="E117" s="163">
        <f t="shared" si="1"/>
        <v>1100750</v>
      </c>
      <c r="F117" s="203"/>
      <c r="G117" s="188"/>
    </row>
    <row r="118" spans="1:7" ht="15.75" thickBot="1" x14ac:dyDescent="0.3">
      <c r="A118" s="119"/>
      <c r="B118" s="120"/>
      <c r="C118" s="164">
        <v>1955.4</v>
      </c>
      <c r="D118" s="23">
        <v>2700</v>
      </c>
      <c r="E118" s="165">
        <f t="shared" si="1"/>
        <v>5279580</v>
      </c>
      <c r="F118" s="202"/>
      <c r="G118" s="187"/>
    </row>
    <row r="119" spans="1:7" x14ac:dyDescent="0.25">
      <c r="A119" s="117">
        <v>315</v>
      </c>
      <c r="B119" s="118" t="s">
        <v>38</v>
      </c>
      <c r="C119" s="160">
        <v>9.8000000000000007</v>
      </c>
      <c r="D119" s="21">
        <v>900</v>
      </c>
      <c r="E119" s="161">
        <f t="shared" si="1"/>
        <v>8820</v>
      </c>
      <c r="F119" s="201">
        <f>SUM(C119:C120)</f>
        <v>97.399999999999991</v>
      </c>
      <c r="G119" s="186">
        <f>SUM(E119:E120)</f>
        <v>96420</v>
      </c>
    </row>
    <row r="120" spans="1:7" ht="15.75" thickBot="1" x14ac:dyDescent="0.3">
      <c r="A120" s="119"/>
      <c r="B120" s="120"/>
      <c r="C120" s="164">
        <v>87.6</v>
      </c>
      <c r="D120" s="23">
        <v>1000</v>
      </c>
      <c r="E120" s="165">
        <f t="shared" si="1"/>
        <v>87600</v>
      </c>
      <c r="F120" s="202"/>
      <c r="G120" s="187"/>
    </row>
    <row r="121" spans="1:7" x14ac:dyDescent="0.25">
      <c r="A121" s="117">
        <v>306</v>
      </c>
      <c r="B121" s="118" t="s">
        <v>39</v>
      </c>
      <c r="C121" s="160">
        <v>2.2000000000000002</v>
      </c>
      <c r="D121" s="21">
        <v>50</v>
      </c>
      <c r="E121" s="161">
        <f t="shared" si="1"/>
        <v>110.00000000000001</v>
      </c>
      <c r="F121" s="201">
        <f>SUM(C121:C131)</f>
        <v>7365.6999999999989</v>
      </c>
      <c r="G121" s="186">
        <f>SUM(E121:E131)</f>
        <v>6218640</v>
      </c>
    </row>
    <row r="122" spans="1:7" x14ac:dyDescent="0.25">
      <c r="A122" s="123"/>
      <c r="B122" s="124"/>
      <c r="C122" s="168">
        <v>963.6</v>
      </c>
      <c r="D122" s="27">
        <v>200</v>
      </c>
      <c r="E122" s="163">
        <f t="shared" si="1"/>
        <v>192720</v>
      </c>
      <c r="F122" s="203"/>
      <c r="G122" s="188"/>
    </row>
    <row r="123" spans="1:7" x14ac:dyDescent="0.25">
      <c r="A123" s="123"/>
      <c r="B123" s="124"/>
      <c r="C123" s="168">
        <v>57</v>
      </c>
      <c r="D123" s="27">
        <v>400</v>
      </c>
      <c r="E123" s="163">
        <f t="shared" si="1"/>
        <v>22800</v>
      </c>
      <c r="F123" s="203"/>
      <c r="G123" s="188"/>
    </row>
    <row r="124" spans="1:7" x14ac:dyDescent="0.25">
      <c r="A124" s="123"/>
      <c r="B124" s="124"/>
      <c r="C124" s="168">
        <v>4.9000000000000004</v>
      </c>
      <c r="D124" s="27">
        <v>600</v>
      </c>
      <c r="E124" s="163">
        <f t="shared" si="1"/>
        <v>2940</v>
      </c>
      <c r="F124" s="203"/>
      <c r="G124" s="188"/>
    </row>
    <row r="125" spans="1:7" x14ac:dyDescent="0.25">
      <c r="A125" s="123"/>
      <c r="B125" s="124"/>
      <c r="C125" s="168">
        <v>99.9</v>
      </c>
      <c r="D125" s="27">
        <v>700</v>
      </c>
      <c r="E125" s="163">
        <f t="shared" si="1"/>
        <v>69930</v>
      </c>
      <c r="F125" s="203"/>
      <c r="G125" s="188"/>
    </row>
    <row r="126" spans="1:7" x14ac:dyDescent="0.25">
      <c r="A126" s="123"/>
      <c r="B126" s="124"/>
      <c r="C126" s="168">
        <v>2404.1</v>
      </c>
      <c r="D126" s="27">
        <v>800</v>
      </c>
      <c r="E126" s="163">
        <f t="shared" si="1"/>
        <v>1923280</v>
      </c>
      <c r="F126" s="203"/>
      <c r="G126" s="188"/>
    </row>
    <row r="127" spans="1:7" x14ac:dyDescent="0.25">
      <c r="A127" s="123"/>
      <c r="B127" s="124"/>
      <c r="C127" s="168">
        <v>1050.5</v>
      </c>
      <c r="D127" s="27">
        <v>900</v>
      </c>
      <c r="E127" s="163">
        <f t="shared" si="1"/>
        <v>945450</v>
      </c>
      <c r="F127" s="203"/>
      <c r="G127" s="188"/>
    </row>
    <row r="128" spans="1:7" x14ac:dyDescent="0.25">
      <c r="A128" s="123"/>
      <c r="B128" s="124"/>
      <c r="C128" s="168">
        <v>142.4</v>
      </c>
      <c r="D128" s="27">
        <v>1000</v>
      </c>
      <c r="E128" s="163">
        <f t="shared" si="1"/>
        <v>142400</v>
      </c>
      <c r="F128" s="203"/>
      <c r="G128" s="188"/>
    </row>
    <row r="129" spans="1:7" x14ac:dyDescent="0.25">
      <c r="A129" s="123"/>
      <c r="B129" s="124"/>
      <c r="C129" s="168">
        <v>2608.1</v>
      </c>
      <c r="D129" s="27">
        <v>1100</v>
      </c>
      <c r="E129" s="163">
        <f t="shared" si="1"/>
        <v>2868910</v>
      </c>
      <c r="F129" s="203"/>
      <c r="G129" s="188"/>
    </row>
    <row r="130" spans="1:7" x14ac:dyDescent="0.25">
      <c r="A130" s="123"/>
      <c r="B130" s="124"/>
      <c r="C130" s="168">
        <v>32.799999999999997</v>
      </c>
      <c r="D130" s="27">
        <v>1500</v>
      </c>
      <c r="E130" s="163">
        <f t="shared" si="1"/>
        <v>49199.999999999993</v>
      </c>
      <c r="F130" s="203"/>
      <c r="G130" s="188"/>
    </row>
    <row r="131" spans="1:7" ht="15.75" thickBot="1" x14ac:dyDescent="0.3">
      <c r="A131" s="119"/>
      <c r="B131" s="120"/>
      <c r="C131" s="164">
        <v>0.2</v>
      </c>
      <c r="D131" s="23">
        <v>4500</v>
      </c>
      <c r="E131" s="165">
        <f t="shared" si="1"/>
        <v>900</v>
      </c>
      <c r="F131" s="202"/>
      <c r="G131" s="187"/>
    </row>
    <row r="132" spans="1:7" x14ac:dyDescent="0.25">
      <c r="A132" s="117">
        <v>205</v>
      </c>
      <c r="B132" s="118" t="s">
        <v>40</v>
      </c>
      <c r="C132" s="160">
        <v>106.3</v>
      </c>
      <c r="D132" s="21">
        <v>150</v>
      </c>
      <c r="E132" s="161">
        <f t="shared" si="1"/>
        <v>15945</v>
      </c>
      <c r="F132" s="201">
        <f>SUM(C132:C134)</f>
        <v>139.69999999999999</v>
      </c>
      <c r="G132" s="186">
        <f>SUM(E132:E134)</f>
        <v>24155</v>
      </c>
    </row>
    <row r="133" spans="1:7" x14ac:dyDescent="0.25">
      <c r="A133" s="123"/>
      <c r="B133" s="124"/>
      <c r="C133" s="168">
        <v>26.8</v>
      </c>
      <c r="D133" s="27">
        <v>230</v>
      </c>
      <c r="E133" s="163">
        <f t="shared" si="1"/>
        <v>6164</v>
      </c>
      <c r="F133" s="203"/>
      <c r="G133" s="188"/>
    </row>
    <row r="134" spans="1:7" ht="15.75" thickBot="1" x14ac:dyDescent="0.3">
      <c r="A134" s="119"/>
      <c r="B134" s="120"/>
      <c r="C134" s="164">
        <v>6.6</v>
      </c>
      <c r="D134" s="23">
        <v>310</v>
      </c>
      <c r="E134" s="165">
        <f t="shared" si="1"/>
        <v>2046</v>
      </c>
      <c r="F134" s="202"/>
      <c r="G134" s="187"/>
    </row>
    <row r="135" spans="1:7" x14ac:dyDescent="0.25">
      <c r="A135" s="117">
        <v>209</v>
      </c>
      <c r="B135" s="118" t="s">
        <v>70</v>
      </c>
      <c r="C135" s="160">
        <v>22.2</v>
      </c>
      <c r="D135" s="21">
        <v>110</v>
      </c>
      <c r="E135" s="161">
        <f t="shared" ref="E135:E175" si="2">D135*C135</f>
        <v>2442</v>
      </c>
      <c r="F135" s="201">
        <f>SUM(C135:C143)</f>
        <v>4192.2</v>
      </c>
      <c r="G135" s="186">
        <f>SUM(E135:E143)</f>
        <v>1039145.246</v>
      </c>
    </row>
    <row r="136" spans="1:7" x14ac:dyDescent="0.25">
      <c r="A136" s="123"/>
      <c r="B136" s="124"/>
      <c r="C136" s="168">
        <v>290</v>
      </c>
      <c r="D136" s="27">
        <v>160</v>
      </c>
      <c r="E136" s="163">
        <f t="shared" si="2"/>
        <v>46400</v>
      </c>
      <c r="F136" s="203"/>
      <c r="G136" s="188"/>
    </row>
    <row r="137" spans="1:7" x14ac:dyDescent="0.25">
      <c r="A137" s="123"/>
      <c r="B137" s="124"/>
      <c r="C137" s="168">
        <v>72.2</v>
      </c>
      <c r="D137" s="27">
        <v>220</v>
      </c>
      <c r="E137" s="163">
        <f t="shared" si="2"/>
        <v>15884</v>
      </c>
      <c r="F137" s="203"/>
      <c r="G137" s="188"/>
    </row>
    <row r="138" spans="1:7" x14ac:dyDescent="0.25">
      <c r="A138" s="123"/>
      <c r="B138" s="124"/>
      <c r="C138" s="168">
        <v>3007.4</v>
      </c>
      <c r="D138" s="27">
        <v>230</v>
      </c>
      <c r="E138" s="163">
        <f t="shared" si="2"/>
        <v>691702</v>
      </c>
      <c r="F138" s="203"/>
      <c r="G138" s="188"/>
    </row>
    <row r="139" spans="1:7" x14ac:dyDescent="0.25">
      <c r="A139" s="123"/>
      <c r="B139" s="124"/>
      <c r="C139" s="168">
        <v>3</v>
      </c>
      <c r="D139" s="27">
        <v>240</v>
      </c>
      <c r="E139" s="163">
        <f t="shared" si="2"/>
        <v>720</v>
      </c>
      <c r="F139" s="203"/>
      <c r="G139" s="188"/>
    </row>
    <row r="140" spans="1:7" x14ac:dyDescent="0.25">
      <c r="A140" s="123"/>
      <c r="B140" s="124"/>
      <c r="C140" s="168">
        <v>0.2</v>
      </c>
      <c r="D140" s="27">
        <v>286.23</v>
      </c>
      <c r="E140" s="163">
        <f t="shared" si="2"/>
        <v>57.246000000000009</v>
      </c>
      <c r="F140" s="203"/>
      <c r="G140" s="188"/>
    </row>
    <row r="141" spans="1:7" x14ac:dyDescent="0.25">
      <c r="A141" s="123"/>
      <c r="B141" s="124"/>
      <c r="C141" s="168">
        <v>10</v>
      </c>
      <c r="D141" s="27">
        <v>290</v>
      </c>
      <c r="E141" s="163">
        <f t="shared" si="2"/>
        <v>2900</v>
      </c>
      <c r="F141" s="203"/>
      <c r="G141" s="188"/>
    </row>
    <row r="142" spans="1:7" x14ac:dyDescent="0.25">
      <c r="A142" s="123"/>
      <c r="B142" s="124"/>
      <c r="C142" s="168">
        <v>349.6</v>
      </c>
      <c r="D142" s="27">
        <v>310</v>
      </c>
      <c r="E142" s="163">
        <f t="shared" si="2"/>
        <v>108376</v>
      </c>
      <c r="F142" s="203"/>
      <c r="G142" s="188"/>
    </row>
    <row r="143" spans="1:7" ht="15.75" thickBot="1" x14ac:dyDescent="0.3">
      <c r="A143" s="119"/>
      <c r="B143" s="120"/>
      <c r="C143" s="164">
        <v>437.6</v>
      </c>
      <c r="D143" s="23">
        <v>390</v>
      </c>
      <c r="E143" s="165">
        <f t="shared" si="2"/>
        <v>170664</v>
      </c>
      <c r="F143" s="202"/>
      <c r="G143" s="187"/>
    </row>
    <row r="144" spans="1:7" x14ac:dyDescent="0.25">
      <c r="A144" s="117">
        <v>204</v>
      </c>
      <c r="B144" s="118" t="s">
        <v>43</v>
      </c>
      <c r="C144" s="160">
        <v>19.399999999999999</v>
      </c>
      <c r="D144" s="21">
        <v>300</v>
      </c>
      <c r="E144" s="161">
        <f t="shared" si="2"/>
        <v>5820</v>
      </c>
      <c r="F144" s="201">
        <f>SUM(C144:C145)</f>
        <v>23.4</v>
      </c>
      <c r="G144" s="186">
        <f>SUM(E144:E145)</f>
        <v>7420</v>
      </c>
    </row>
    <row r="145" spans="1:7" ht="15.75" thickBot="1" x14ac:dyDescent="0.3">
      <c r="A145" s="119"/>
      <c r="B145" s="120"/>
      <c r="C145" s="164">
        <v>4</v>
      </c>
      <c r="D145" s="23">
        <v>400</v>
      </c>
      <c r="E145" s="165">
        <f t="shared" si="2"/>
        <v>1600</v>
      </c>
      <c r="F145" s="202"/>
      <c r="G145" s="187"/>
    </row>
    <row r="146" spans="1:7" x14ac:dyDescent="0.25">
      <c r="A146" s="117">
        <v>213</v>
      </c>
      <c r="B146" s="118" t="s">
        <v>71</v>
      </c>
      <c r="C146" s="160">
        <v>743.9</v>
      </c>
      <c r="D146" s="21">
        <v>400</v>
      </c>
      <c r="E146" s="161">
        <f t="shared" si="2"/>
        <v>297560</v>
      </c>
      <c r="F146" s="201">
        <f>SUM(C146:C150)</f>
        <v>3409.9000000000005</v>
      </c>
      <c r="G146" s="186">
        <f>SUM(E146:E150)</f>
        <v>1707120</v>
      </c>
    </row>
    <row r="147" spans="1:7" x14ac:dyDescent="0.25">
      <c r="A147" s="123"/>
      <c r="B147" s="124"/>
      <c r="C147" s="168">
        <v>540</v>
      </c>
      <c r="D147" s="27">
        <v>450</v>
      </c>
      <c r="E147" s="163">
        <f t="shared" si="2"/>
        <v>243000</v>
      </c>
      <c r="F147" s="203"/>
      <c r="G147" s="188"/>
    </row>
    <row r="148" spans="1:7" x14ac:dyDescent="0.25">
      <c r="A148" s="123"/>
      <c r="B148" s="124"/>
      <c r="C148" s="168">
        <v>89</v>
      </c>
      <c r="D148" s="27">
        <v>500</v>
      </c>
      <c r="E148" s="163">
        <f t="shared" si="2"/>
        <v>44500</v>
      </c>
      <c r="F148" s="203"/>
      <c r="G148" s="188"/>
    </row>
    <row r="149" spans="1:7" x14ac:dyDescent="0.25">
      <c r="A149" s="123"/>
      <c r="B149" s="124"/>
      <c r="C149" s="168">
        <v>2035.2</v>
      </c>
      <c r="D149" s="27">
        <v>550</v>
      </c>
      <c r="E149" s="163">
        <f t="shared" si="2"/>
        <v>1119360</v>
      </c>
      <c r="F149" s="203"/>
      <c r="G149" s="188"/>
    </row>
    <row r="150" spans="1:7" ht="15.75" thickBot="1" x14ac:dyDescent="0.3">
      <c r="A150" s="119"/>
      <c r="B150" s="120"/>
      <c r="C150" s="164">
        <v>1.8</v>
      </c>
      <c r="D150" s="23">
        <v>1500</v>
      </c>
      <c r="E150" s="165">
        <f t="shared" si="2"/>
        <v>2700</v>
      </c>
      <c r="F150" s="202"/>
      <c r="G150" s="187"/>
    </row>
    <row r="151" spans="1:7" x14ac:dyDescent="0.25">
      <c r="A151" s="117">
        <v>327</v>
      </c>
      <c r="B151" s="118" t="s">
        <v>72</v>
      </c>
      <c r="C151" s="160">
        <v>78.5</v>
      </c>
      <c r="D151" s="21">
        <v>50</v>
      </c>
      <c r="E151" s="161">
        <f t="shared" si="2"/>
        <v>3925</v>
      </c>
      <c r="F151" s="201">
        <f>SUM(C151:C152)</f>
        <v>82.5</v>
      </c>
      <c r="G151" s="186">
        <f>SUM(E151:E152)</f>
        <v>4325</v>
      </c>
    </row>
    <row r="152" spans="1:7" ht="15.75" thickBot="1" x14ac:dyDescent="0.3">
      <c r="A152" s="119"/>
      <c r="B152" s="120"/>
      <c r="C152" s="164">
        <v>4</v>
      </c>
      <c r="D152" s="23">
        <v>100</v>
      </c>
      <c r="E152" s="165">
        <f t="shared" si="2"/>
        <v>400</v>
      </c>
      <c r="F152" s="202"/>
      <c r="G152" s="187"/>
    </row>
    <row r="153" spans="1:7" x14ac:dyDescent="0.25">
      <c r="A153" s="117">
        <v>328</v>
      </c>
      <c r="B153" s="118" t="s">
        <v>45</v>
      </c>
      <c r="C153" s="160">
        <v>334</v>
      </c>
      <c r="D153" s="21">
        <v>850</v>
      </c>
      <c r="E153" s="161">
        <f t="shared" si="2"/>
        <v>283900</v>
      </c>
      <c r="F153" s="201">
        <f>SUM(C153:C158)</f>
        <v>2851.6</v>
      </c>
      <c r="G153" s="186">
        <f>SUM(E153:E158)</f>
        <v>3432300</v>
      </c>
    </row>
    <row r="154" spans="1:7" x14ac:dyDescent="0.25">
      <c r="A154" s="123"/>
      <c r="B154" s="124"/>
      <c r="C154" s="168">
        <v>2.8</v>
      </c>
      <c r="D154" s="27">
        <v>900</v>
      </c>
      <c r="E154" s="163">
        <f t="shared" si="2"/>
        <v>2520</v>
      </c>
      <c r="F154" s="203"/>
      <c r="G154" s="188"/>
    </row>
    <row r="155" spans="1:7" x14ac:dyDescent="0.25">
      <c r="A155" s="123"/>
      <c r="B155" s="124"/>
      <c r="C155" s="168">
        <v>210</v>
      </c>
      <c r="D155" s="27">
        <v>1050</v>
      </c>
      <c r="E155" s="163">
        <f t="shared" si="2"/>
        <v>220500</v>
      </c>
      <c r="F155" s="203"/>
      <c r="G155" s="188"/>
    </row>
    <row r="156" spans="1:7" x14ac:dyDescent="0.25">
      <c r="A156" s="123"/>
      <c r="B156" s="124"/>
      <c r="C156" s="168">
        <v>57.6</v>
      </c>
      <c r="D156" s="27">
        <v>1100</v>
      </c>
      <c r="E156" s="163">
        <f t="shared" si="2"/>
        <v>63360</v>
      </c>
      <c r="F156" s="203"/>
      <c r="G156" s="188"/>
    </row>
    <row r="157" spans="1:7" x14ac:dyDescent="0.25">
      <c r="A157" s="123"/>
      <c r="B157" s="124"/>
      <c r="C157" s="168">
        <v>593.4</v>
      </c>
      <c r="D157" s="27">
        <v>1200</v>
      </c>
      <c r="E157" s="163">
        <f t="shared" si="2"/>
        <v>712080</v>
      </c>
      <c r="F157" s="203"/>
      <c r="G157" s="188"/>
    </row>
    <row r="158" spans="1:7" ht="15.75" thickBot="1" x14ac:dyDescent="0.3">
      <c r="A158" s="119"/>
      <c r="B158" s="120"/>
      <c r="C158" s="164">
        <v>1653.8</v>
      </c>
      <c r="D158" s="23">
        <v>1300</v>
      </c>
      <c r="E158" s="165">
        <f t="shared" si="2"/>
        <v>2149940</v>
      </c>
      <c r="F158" s="202"/>
      <c r="G158" s="187"/>
    </row>
    <row r="159" spans="1:7" ht="15.75" thickBot="1" x14ac:dyDescent="0.3">
      <c r="A159" s="121">
        <v>116</v>
      </c>
      <c r="B159" s="122" t="s">
        <v>73</v>
      </c>
      <c r="C159" s="169">
        <v>7.9</v>
      </c>
      <c r="D159" s="25">
        <v>2000</v>
      </c>
      <c r="E159" s="170">
        <f t="shared" si="2"/>
        <v>15800</v>
      </c>
      <c r="F159" s="204">
        <f>C159</f>
        <v>7.9</v>
      </c>
      <c r="G159" s="189">
        <f>E159</f>
        <v>15800</v>
      </c>
    </row>
    <row r="160" spans="1:7" ht="15.75" thickBot="1" x14ac:dyDescent="0.3">
      <c r="A160" s="121">
        <v>899</v>
      </c>
      <c r="B160" s="122" t="s">
        <v>74</v>
      </c>
      <c r="C160" s="169">
        <v>2.2999999999999998</v>
      </c>
      <c r="D160" s="25">
        <v>2000</v>
      </c>
      <c r="E160" s="170">
        <f t="shared" si="2"/>
        <v>4600</v>
      </c>
      <c r="F160" s="204">
        <f>C160</f>
        <v>2.2999999999999998</v>
      </c>
      <c r="G160" s="189">
        <f>E160</f>
        <v>4600</v>
      </c>
    </row>
    <row r="161" spans="1:7" ht="15.75" thickBot="1" x14ac:dyDescent="0.3">
      <c r="A161" s="121">
        <v>112</v>
      </c>
      <c r="B161" s="122" t="s">
        <v>48</v>
      </c>
      <c r="C161" s="169">
        <v>33.299999999999997</v>
      </c>
      <c r="D161" s="25">
        <v>1500</v>
      </c>
      <c r="E161" s="170">
        <f t="shared" si="2"/>
        <v>49949.999999999993</v>
      </c>
      <c r="F161" s="204">
        <f>C161</f>
        <v>33.299999999999997</v>
      </c>
      <c r="G161" s="189">
        <f>E161</f>
        <v>49949.999999999993</v>
      </c>
    </row>
    <row r="162" spans="1:7" x14ac:dyDescent="0.25">
      <c r="A162" s="117">
        <v>798</v>
      </c>
      <c r="B162" s="118" t="s">
        <v>75</v>
      </c>
      <c r="C162" s="160">
        <v>0.4</v>
      </c>
      <c r="D162" s="21">
        <v>2000</v>
      </c>
      <c r="E162" s="161">
        <f t="shared" si="2"/>
        <v>800</v>
      </c>
      <c r="F162" s="201">
        <f>SUM(C162:C163)</f>
        <v>3.1999999999999997</v>
      </c>
      <c r="G162" s="186">
        <f>SUM(E162:E163)</f>
        <v>7800</v>
      </c>
    </row>
    <row r="163" spans="1:7" ht="15.75" thickBot="1" x14ac:dyDescent="0.3">
      <c r="A163" s="119"/>
      <c r="B163" s="120"/>
      <c r="C163" s="164">
        <v>2.8</v>
      </c>
      <c r="D163" s="23">
        <v>2500</v>
      </c>
      <c r="E163" s="165">
        <f t="shared" si="2"/>
        <v>7000</v>
      </c>
      <c r="F163" s="202"/>
      <c r="G163" s="187"/>
    </row>
    <row r="164" spans="1:7" x14ac:dyDescent="0.25">
      <c r="A164" s="117">
        <v>206</v>
      </c>
      <c r="B164" s="118" t="s">
        <v>50</v>
      </c>
      <c r="C164" s="160">
        <v>27.4</v>
      </c>
      <c r="D164" s="21">
        <v>1500</v>
      </c>
      <c r="E164" s="161">
        <f t="shared" si="2"/>
        <v>41100</v>
      </c>
      <c r="F164" s="201">
        <f>SUM(C164:C166)</f>
        <v>31.599999999999998</v>
      </c>
      <c r="G164" s="186">
        <f>SUM(E164:E166)</f>
        <v>42006</v>
      </c>
    </row>
    <row r="165" spans="1:7" x14ac:dyDescent="0.25">
      <c r="A165" s="123"/>
      <c r="B165" s="124"/>
      <c r="C165" s="168">
        <v>2</v>
      </c>
      <c r="D165" s="27">
        <v>200</v>
      </c>
      <c r="E165" s="163">
        <f t="shared" si="2"/>
        <v>400</v>
      </c>
      <c r="F165" s="203"/>
      <c r="G165" s="188"/>
    </row>
    <row r="166" spans="1:7" ht="15.75" thickBot="1" x14ac:dyDescent="0.3">
      <c r="A166" s="119"/>
      <c r="B166" s="120"/>
      <c r="C166" s="164">
        <v>2.2000000000000002</v>
      </c>
      <c r="D166" s="23">
        <v>230</v>
      </c>
      <c r="E166" s="165">
        <f t="shared" si="2"/>
        <v>506.00000000000006</v>
      </c>
      <c r="F166" s="202"/>
      <c r="G166" s="187"/>
    </row>
    <row r="167" spans="1:7" x14ac:dyDescent="0.25">
      <c r="A167" s="117">
        <v>211</v>
      </c>
      <c r="B167" s="118" t="s">
        <v>76</v>
      </c>
      <c r="C167" s="160">
        <v>3253</v>
      </c>
      <c r="D167" s="21">
        <v>150</v>
      </c>
      <c r="E167" s="161">
        <f t="shared" si="2"/>
        <v>487950</v>
      </c>
      <c r="F167" s="201">
        <f>SUM(C167:C169)</f>
        <v>3972</v>
      </c>
      <c r="G167" s="186">
        <f>SUM(E167:E169)</f>
        <v>653500</v>
      </c>
    </row>
    <row r="168" spans="1:7" x14ac:dyDescent="0.25">
      <c r="A168" s="123"/>
      <c r="B168" s="124"/>
      <c r="C168" s="168">
        <v>716</v>
      </c>
      <c r="D168" s="27">
        <v>230</v>
      </c>
      <c r="E168" s="163">
        <f t="shared" si="2"/>
        <v>164680</v>
      </c>
      <c r="F168" s="203"/>
      <c r="G168" s="188"/>
    </row>
    <row r="169" spans="1:7" ht="15.75" thickBot="1" x14ac:dyDescent="0.3">
      <c r="A169" s="119"/>
      <c r="B169" s="120"/>
      <c r="C169" s="164">
        <v>3</v>
      </c>
      <c r="D169" s="23">
        <v>290</v>
      </c>
      <c r="E169" s="165">
        <f t="shared" si="2"/>
        <v>870</v>
      </c>
      <c r="F169" s="202"/>
      <c r="G169" s="187"/>
    </row>
    <row r="170" spans="1:7" x14ac:dyDescent="0.25">
      <c r="A170" s="117">
        <v>499</v>
      </c>
      <c r="B170" s="118" t="s">
        <v>77</v>
      </c>
      <c r="C170" s="160">
        <v>6127.6</v>
      </c>
      <c r="D170" s="21">
        <v>40</v>
      </c>
      <c r="E170" s="161">
        <f t="shared" si="2"/>
        <v>245104</v>
      </c>
      <c r="F170" s="201">
        <f>SUM(C170:C175)</f>
        <v>17067.2</v>
      </c>
      <c r="G170" s="186">
        <f>SUM(E170:E175)</f>
        <v>961362</v>
      </c>
    </row>
    <row r="171" spans="1:7" x14ac:dyDescent="0.25">
      <c r="A171" s="123"/>
      <c r="B171" s="124"/>
      <c r="C171" s="168">
        <v>3976.8</v>
      </c>
      <c r="D171" s="27">
        <v>50</v>
      </c>
      <c r="E171" s="163">
        <f>D171*C171</f>
        <v>198840</v>
      </c>
      <c r="F171" s="203"/>
      <c r="G171" s="188"/>
    </row>
    <row r="172" spans="1:7" x14ac:dyDescent="0.25">
      <c r="A172" s="123"/>
      <c r="B172" s="124"/>
      <c r="C172" s="168">
        <v>721</v>
      </c>
      <c r="D172" s="27">
        <v>60</v>
      </c>
      <c r="E172" s="163">
        <f t="shared" si="2"/>
        <v>43260</v>
      </c>
      <c r="F172" s="203"/>
      <c r="G172" s="188"/>
    </row>
    <row r="173" spans="1:7" x14ac:dyDescent="0.25">
      <c r="A173" s="123"/>
      <c r="B173" s="124"/>
      <c r="C173" s="168">
        <v>3960</v>
      </c>
      <c r="D173" s="27">
        <v>70</v>
      </c>
      <c r="E173" s="163">
        <f t="shared" si="2"/>
        <v>277200</v>
      </c>
      <c r="F173" s="203"/>
      <c r="G173" s="188"/>
    </row>
    <row r="174" spans="1:7" x14ac:dyDescent="0.25">
      <c r="A174" s="123"/>
      <c r="B174" s="124"/>
      <c r="C174" s="168">
        <v>840.4</v>
      </c>
      <c r="D174" s="27">
        <v>80</v>
      </c>
      <c r="E174" s="163">
        <f t="shared" si="2"/>
        <v>67232</v>
      </c>
      <c r="F174" s="203"/>
      <c r="G174" s="188"/>
    </row>
    <row r="175" spans="1:7" ht="15.75" thickBot="1" x14ac:dyDescent="0.3">
      <c r="A175" s="119"/>
      <c r="B175" s="120"/>
      <c r="C175" s="164">
        <v>1441.4</v>
      </c>
      <c r="D175" s="23">
        <v>90</v>
      </c>
      <c r="E175" s="165">
        <f t="shared" si="2"/>
        <v>129726.00000000001</v>
      </c>
      <c r="F175" s="202"/>
      <c r="G175" s="187"/>
    </row>
    <row r="176" spans="1:7" ht="15.75" thickBot="1" x14ac:dyDescent="0.3">
      <c r="A176" s="178"/>
      <c r="B176" s="178"/>
      <c r="C176" s="157"/>
      <c r="D176" s="158"/>
      <c r="E176" s="158"/>
      <c r="F176" s="159"/>
      <c r="G176" s="182"/>
    </row>
    <row r="177" spans="1:7" ht="15.75" thickBot="1" x14ac:dyDescent="0.3">
      <c r="A177" s="193" t="s">
        <v>57</v>
      </c>
      <c r="B177" s="194"/>
      <c r="C177" s="195"/>
      <c r="D177" s="196"/>
      <c r="E177" s="196"/>
      <c r="F177" s="197">
        <f>SUM(F4:F175)</f>
        <v>142727.25</v>
      </c>
      <c r="G177" s="191">
        <f>SUM(G4:G175)</f>
        <v>142255707.01599997</v>
      </c>
    </row>
    <row r="178" spans="1:7" x14ac:dyDescent="0.25">
      <c r="D178" s="13"/>
      <c r="E178" s="13"/>
      <c r="F178" s="14"/>
    </row>
  </sheetData>
  <mergeCells count="139">
    <mergeCell ref="B167:B169"/>
    <mergeCell ref="A167:A169"/>
    <mergeCell ref="B170:B175"/>
    <mergeCell ref="A170:A175"/>
    <mergeCell ref="B153:B158"/>
    <mergeCell ref="A153:A158"/>
    <mergeCell ref="B162:B163"/>
    <mergeCell ref="A162:A163"/>
    <mergeCell ref="B164:B166"/>
    <mergeCell ref="A164:A166"/>
    <mergeCell ref="B144:B145"/>
    <mergeCell ref="A144:A145"/>
    <mergeCell ref="A146:A150"/>
    <mergeCell ref="B146:B150"/>
    <mergeCell ref="B151:B152"/>
    <mergeCell ref="A151:A152"/>
    <mergeCell ref="A121:A131"/>
    <mergeCell ref="B121:B131"/>
    <mergeCell ref="A132:A134"/>
    <mergeCell ref="B132:B134"/>
    <mergeCell ref="A135:A143"/>
    <mergeCell ref="B135:B143"/>
    <mergeCell ref="B110:B111"/>
    <mergeCell ref="A110:A111"/>
    <mergeCell ref="A112:A118"/>
    <mergeCell ref="B112:B118"/>
    <mergeCell ref="A119:A120"/>
    <mergeCell ref="B119:B120"/>
    <mergeCell ref="A94:A105"/>
    <mergeCell ref="B94:B105"/>
    <mergeCell ref="B106:B107"/>
    <mergeCell ref="A106:A107"/>
    <mergeCell ref="A108:A109"/>
    <mergeCell ref="B108:B109"/>
    <mergeCell ref="A74:A75"/>
    <mergeCell ref="A78:A80"/>
    <mergeCell ref="B78:B80"/>
    <mergeCell ref="A83:A93"/>
    <mergeCell ref="B83:B93"/>
    <mergeCell ref="A65:A67"/>
    <mergeCell ref="B65:B67"/>
    <mergeCell ref="A69:A71"/>
    <mergeCell ref="B69:B71"/>
    <mergeCell ref="A72:A73"/>
    <mergeCell ref="B72:B73"/>
    <mergeCell ref="A40:A55"/>
    <mergeCell ref="B40:B55"/>
    <mergeCell ref="A57:A58"/>
    <mergeCell ref="B57:B58"/>
    <mergeCell ref="A59:A64"/>
    <mergeCell ref="B59:B64"/>
    <mergeCell ref="A27:A31"/>
    <mergeCell ref="B27:B31"/>
    <mergeCell ref="A33:A34"/>
    <mergeCell ref="B33:B34"/>
    <mergeCell ref="A35:A39"/>
    <mergeCell ref="B35:B39"/>
    <mergeCell ref="B13:B17"/>
    <mergeCell ref="A13:A17"/>
    <mergeCell ref="A19:A21"/>
    <mergeCell ref="B19:B21"/>
    <mergeCell ref="A22:A25"/>
    <mergeCell ref="B22:B25"/>
    <mergeCell ref="A4:A6"/>
    <mergeCell ref="B4:B6"/>
    <mergeCell ref="B7:B8"/>
    <mergeCell ref="A7:A8"/>
    <mergeCell ref="A9:A12"/>
    <mergeCell ref="B9:B12"/>
    <mergeCell ref="F4:F6"/>
    <mergeCell ref="G4:G6"/>
    <mergeCell ref="F7:F8"/>
    <mergeCell ref="G7:G8"/>
    <mergeCell ref="F9:F12"/>
    <mergeCell ref="G9:G12"/>
    <mergeCell ref="F13:F17"/>
    <mergeCell ref="G13:G17"/>
    <mergeCell ref="F19:F21"/>
    <mergeCell ref="G19:G21"/>
    <mergeCell ref="F22:F25"/>
    <mergeCell ref="G22:G25"/>
    <mergeCell ref="F27:F31"/>
    <mergeCell ref="G27:G31"/>
    <mergeCell ref="F33:F34"/>
    <mergeCell ref="G33:G34"/>
    <mergeCell ref="F35:F39"/>
    <mergeCell ref="G35:G39"/>
    <mergeCell ref="F40:F55"/>
    <mergeCell ref="G40:G55"/>
    <mergeCell ref="F57:F58"/>
    <mergeCell ref="G57:G58"/>
    <mergeCell ref="F59:F64"/>
    <mergeCell ref="G59:G64"/>
    <mergeCell ref="F65:F67"/>
    <mergeCell ref="G65:G67"/>
    <mergeCell ref="F69:F71"/>
    <mergeCell ref="G69:G71"/>
    <mergeCell ref="F72:F73"/>
    <mergeCell ref="G72:G73"/>
    <mergeCell ref="F74:F75"/>
    <mergeCell ref="G74:G75"/>
    <mergeCell ref="F78:F80"/>
    <mergeCell ref="G78:G80"/>
    <mergeCell ref="F83:F93"/>
    <mergeCell ref="G83:G93"/>
    <mergeCell ref="F94:F105"/>
    <mergeCell ref="G94:G105"/>
    <mergeCell ref="F106:F107"/>
    <mergeCell ref="G106:G107"/>
    <mergeCell ref="F108:F109"/>
    <mergeCell ref="G108:G109"/>
    <mergeCell ref="F110:F111"/>
    <mergeCell ref="G110:G111"/>
    <mergeCell ref="F112:F118"/>
    <mergeCell ref="G112:G118"/>
    <mergeCell ref="F119:F120"/>
    <mergeCell ref="G119:G120"/>
    <mergeCell ref="F121:F131"/>
    <mergeCell ref="G121:G131"/>
    <mergeCell ref="F132:F134"/>
    <mergeCell ref="G132:G134"/>
    <mergeCell ref="F135:F143"/>
    <mergeCell ref="G135:G143"/>
    <mergeCell ref="F144:F145"/>
    <mergeCell ref="G144:G145"/>
    <mergeCell ref="F146:F150"/>
    <mergeCell ref="G146:G150"/>
    <mergeCell ref="F151:F152"/>
    <mergeCell ref="G151:G152"/>
    <mergeCell ref="F167:F169"/>
    <mergeCell ref="G167:G169"/>
    <mergeCell ref="F170:F175"/>
    <mergeCell ref="G170:G175"/>
    <mergeCell ref="F153:F158"/>
    <mergeCell ref="G153:G158"/>
    <mergeCell ref="F162:F163"/>
    <mergeCell ref="G162:G163"/>
    <mergeCell ref="F164:F166"/>
    <mergeCell ref="G164:G1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opLeftCell="A39" zoomScale="66" zoomScaleNormal="66" workbookViewId="0">
      <selection activeCell="Z12" sqref="Z12"/>
    </sheetView>
  </sheetViews>
  <sheetFormatPr baseColWidth="10" defaultRowHeight="15" x14ac:dyDescent="0.25"/>
  <cols>
    <col min="1" max="1" width="25.42578125" customWidth="1"/>
    <col min="2" max="2" width="33.42578125" style="18" customWidth="1"/>
    <col min="3" max="3" width="8.42578125" customWidth="1"/>
    <col min="4" max="4" width="8.85546875" customWidth="1"/>
    <col min="5" max="5" width="9.85546875" customWidth="1"/>
    <col min="6" max="6" width="9.42578125" customWidth="1"/>
    <col min="7" max="7" width="9.85546875" customWidth="1"/>
    <col min="8" max="15" width="10.28515625" customWidth="1"/>
    <col min="16" max="16" width="9.85546875" customWidth="1"/>
    <col min="17" max="17" width="10.28515625" customWidth="1"/>
    <col min="18" max="18" width="9.85546875" customWidth="1"/>
    <col min="19" max="27" width="12.28515625" customWidth="1"/>
    <col min="28" max="36" width="12.7109375" customWidth="1"/>
    <col min="37" max="37" width="12.28515625" customWidth="1"/>
    <col min="38" max="42" width="12.7109375" customWidth="1"/>
    <col min="43" max="43" width="12.28515625" customWidth="1"/>
    <col min="44" max="51" width="12.7109375" customWidth="1"/>
    <col min="52" max="52" width="12.7109375" bestFit="1" customWidth="1"/>
    <col min="53" max="53" width="12.7109375" customWidth="1"/>
    <col min="54" max="54" width="12.28515625" customWidth="1"/>
    <col min="55" max="55" width="12.7109375" customWidth="1"/>
    <col min="56" max="56" width="12.7109375" bestFit="1" customWidth="1"/>
    <col min="57" max="57" width="12.7109375" customWidth="1"/>
    <col min="58" max="58" width="12.7109375" bestFit="1" customWidth="1"/>
    <col min="59" max="59" width="12.28515625" customWidth="1"/>
    <col min="60" max="60" width="12.7109375" bestFit="1" customWidth="1"/>
    <col min="61" max="61" width="12.7109375" customWidth="1"/>
    <col min="62" max="62" width="12.7109375" bestFit="1" customWidth="1"/>
    <col min="63" max="64" width="12.7109375" customWidth="1"/>
    <col min="65" max="65" width="13.7109375" customWidth="1"/>
    <col min="66" max="66" width="13.7109375" bestFit="1" customWidth="1"/>
    <col min="67" max="67" width="13.28515625" customWidth="1"/>
    <col min="68" max="68" width="13.28515625" bestFit="1" customWidth="1"/>
    <col min="69" max="80" width="13.7109375" customWidth="1"/>
    <col min="81" max="81" width="14.140625" customWidth="1"/>
    <col min="82" max="82" width="13.7109375" customWidth="1"/>
    <col min="83" max="87" width="14.140625" customWidth="1"/>
    <col min="88" max="88" width="13.7109375" customWidth="1"/>
    <col min="89" max="96" width="14.140625" customWidth="1"/>
    <col min="97" max="97" width="13.7109375" bestFit="1" customWidth="1"/>
    <col min="98" max="99" width="14.140625" bestFit="1" customWidth="1"/>
    <col min="100" max="101" width="13.7109375" bestFit="1" customWidth="1"/>
    <col min="102" max="107" width="14.140625" bestFit="1" customWidth="1"/>
    <col min="108" max="109" width="13.7109375" bestFit="1" customWidth="1"/>
    <col min="110" max="111" width="14.140625" bestFit="1" customWidth="1"/>
    <col min="112" max="113" width="13.7109375" bestFit="1" customWidth="1"/>
    <col min="114" max="115" width="14.140625" bestFit="1" customWidth="1"/>
    <col min="116" max="124" width="15.28515625" bestFit="1" customWidth="1"/>
    <col min="125" max="125" width="14.85546875" bestFit="1" customWidth="1"/>
    <col min="126" max="126" width="14.42578125" bestFit="1" customWidth="1"/>
    <col min="127" max="127" width="14.85546875" bestFit="1" customWidth="1"/>
    <col min="128" max="129" width="15.28515625" bestFit="1" customWidth="1"/>
    <col min="130" max="132" width="15.7109375" bestFit="1" customWidth="1"/>
    <col min="133" max="135" width="15.28515625" bestFit="1" customWidth="1"/>
    <col min="136" max="141" width="15.7109375" bestFit="1" customWidth="1"/>
    <col min="142" max="142" width="15.28515625" bestFit="1" customWidth="1"/>
    <col min="143" max="144" width="15.7109375" bestFit="1" customWidth="1"/>
    <col min="145" max="149" width="15.28515625" bestFit="1" customWidth="1"/>
    <col min="150" max="153" width="15.7109375" bestFit="1" customWidth="1"/>
    <col min="154" max="154" width="15.28515625" bestFit="1" customWidth="1"/>
    <col min="155" max="155" width="17.7109375" bestFit="1" customWidth="1"/>
    <col min="156" max="157" width="17.28515625" bestFit="1" customWidth="1"/>
    <col min="158" max="159" width="17.7109375" bestFit="1" customWidth="1"/>
    <col min="160" max="161" width="17.28515625" bestFit="1" customWidth="1"/>
    <col min="162" max="164" width="17.7109375" bestFit="1" customWidth="1"/>
    <col min="165" max="166" width="18.140625" bestFit="1" customWidth="1"/>
    <col min="167" max="167" width="17.7109375" bestFit="1" customWidth="1"/>
    <col min="168" max="169" width="18.140625" bestFit="1" customWidth="1"/>
    <col min="170" max="170" width="17.28515625" bestFit="1" customWidth="1"/>
    <col min="171" max="171" width="17.7109375" bestFit="1" customWidth="1"/>
    <col min="172" max="179" width="18.140625" bestFit="1" customWidth="1"/>
    <col min="180" max="180" width="17.7109375" bestFit="1" customWidth="1"/>
    <col min="181" max="181" width="18.140625" bestFit="1" customWidth="1"/>
    <col min="182" max="182" width="17.7109375" bestFit="1" customWidth="1"/>
    <col min="183" max="183" width="19.140625" bestFit="1" customWidth="1"/>
    <col min="184" max="184" width="19.5703125" bestFit="1" customWidth="1"/>
    <col min="185" max="185" width="19.42578125" bestFit="1" customWidth="1"/>
  </cols>
  <sheetData>
    <row r="1" spans="1:2" x14ac:dyDescent="0.25">
      <c r="A1" s="15" t="s">
        <v>78</v>
      </c>
      <c r="B1" s="18" t="s">
        <v>80</v>
      </c>
    </row>
    <row r="2" spans="1:2" x14ac:dyDescent="0.25">
      <c r="A2" s="16" t="s">
        <v>7</v>
      </c>
      <c r="B2" s="18">
        <v>109.4</v>
      </c>
    </row>
    <row r="3" spans="1:2" x14ac:dyDescent="0.25">
      <c r="A3" s="16" t="s">
        <v>8</v>
      </c>
      <c r="B3" s="18">
        <v>14.7</v>
      </c>
    </row>
    <row r="4" spans="1:2" x14ac:dyDescent="0.25">
      <c r="A4" s="16" t="s">
        <v>9</v>
      </c>
      <c r="B4" s="18">
        <v>1081.4499999999998</v>
      </c>
    </row>
    <row r="5" spans="1:2" x14ac:dyDescent="0.25">
      <c r="A5" s="16" t="s">
        <v>10</v>
      </c>
      <c r="B5" s="18">
        <v>73.199999999999989</v>
      </c>
    </row>
    <row r="6" spans="1:2" x14ac:dyDescent="0.25">
      <c r="A6" s="16" t="s">
        <v>11</v>
      </c>
      <c r="B6" s="18">
        <v>5.1000000000000005</v>
      </c>
    </row>
    <row r="7" spans="1:2" x14ac:dyDescent="0.25">
      <c r="A7" s="16" t="s">
        <v>12</v>
      </c>
      <c r="B7" s="18">
        <v>9918.66</v>
      </c>
    </row>
    <row r="8" spans="1:2" x14ac:dyDescent="0.25">
      <c r="A8" s="16" t="s">
        <v>13</v>
      </c>
      <c r="B8" s="18">
        <v>2</v>
      </c>
    </row>
    <row r="9" spans="1:2" x14ac:dyDescent="0.25">
      <c r="A9" s="16" t="s">
        <v>14</v>
      </c>
      <c r="B9" s="18">
        <v>20</v>
      </c>
    </row>
    <row r="10" spans="1:2" x14ac:dyDescent="0.25">
      <c r="A10" s="16" t="s">
        <v>15</v>
      </c>
      <c r="B10" s="18">
        <v>247.5</v>
      </c>
    </row>
    <row r="11" spans="1:2" x14ac:dyDescent="0.25">
      <c r="A11" s="16" t="s">
        <v>16</v>
      </c>
      <c r="B11" s="18">
        <v>1</v>
      </c>
    </row>
    <row r="12" spans="1:2" x14ac:dyDescent="0.25">
      <c r="A12" s="16" t="s">
        <v>17</v>
      </c>
      <c r="B12" s="18">
        <v>1</v>
      </c>
    </row>
    <row r="13" spans="1:2" x14ac:dyDescent="0.25">
      <c r="A13" s="16" t="s">
        <v>18</v>
      </c>
      <c r="B13" s="18">
        <v>45820.259999999995</v>
      </c>
    </row>
    <row r="14" spans="1:2" x14ac:dyDescent="0.25">
      <c r="A14" s="16" t="s">
        <v>19</v>
      </c>
      <c r="B14" s="18">
        <v>59.4</v>
      </c>
    </row>
    <row r="15" spans="1:2" x14ac:dyDescent="0.25">
      <c r="A15" s="16" t="s">
        <v>20</v>
      </c>
      <c r="B15" s="18">
        <v>2</v>
      </c>
    </row>
    <row r="16" spans="1:2" x14ac:dyDescent="0.25">
      <c r="A16" s="16" t="s">
        <v>21</v>
      </c>
      <c r="B16" s="18">
        <v>16791.399999999998</v>
      </c>
    </row>
    <row r="17" spans="1:2" x14ac:dyDescent="0.25">
      <c r="A17" s="16" t="s">
        <v>22</v>
      </c>
      <c r="B17" s="18">
        <v>42.550000000000004</v>
      </c>
    </row>
    <row r="18" spans="1:2" x14ac:dyDescent="0.25">
      <c r="A18" s="16" t="s">
        <v>23</v>
      </c>
      <c r="B18" s="18">
        <v>288.2</v>
      </c>
    </row>
    <row r="19" spans="1:2" x14ac:dyDescent="0.25">
      <c r="A19" s="16" t="s">
        <v>24</v>
      </c>
      <c r="B19" s="18">
        <v>17</v>
      </c>
    </row>
    <row r="20" spans="1:2" x14ac:dyDescent="0.25">
      <c r="A20" s="16" t="s">
        <v>25</v>
      </c>
      <c r="B20" s="18">
        <v>89</v>
      </c>
    </row>
    <row r="21" spans="1:2" x14ac:dyDescent="0.25">
      <c r="A21" s="16" t="s">
        <v>26</v>
      </c>
      <c r="B21" s="18">
        <v>6.3</v>
      </c>
    </row>
    <row r="22" spans="1:2" x14ac:dyDescent="0.25">
      <c r="A22" s="16" t="s">
        <v>27</v>
      </c>
      <c r="B22" s="18">
        <v>5.5</v>
      </c>
    </row>
    <row r="23" spans="1:2" x14ac:dyDescent="0.25">
      <c r="A23" s="16" t="s">
        <v>28</v>
      </c>
      <c r="B23" s="18">
        <v>34</v>
      </c>
    </row>
    <row r="24" spans="1:2" x14ac:dyDescent="0.25">
      <c r="A24" s="16" t="s">
        <v>29</v>
      </c>
      <c r="B24" s="18">
        <v>493</v>
      </c>
    </row>
    <row r="25" spans="1:2" x14ac:dyDescent="0.25">
      <c r="A25" s="16" t="s">
        <v>30</v>
      </c>
      <c r="B25" s="18">
        <v>129</v>
      </c>
    </row>
    <row r="26" spans="1:2" x14ac:dyDescent="0.25">
      <c r="A26" s="16" t="s">
        <v>31</v>
      </c>
      <c r="B26" s="18">
        <v>5.8</v>
      </c>
    </row>
    <row r="27" spans="1:2" x14ac:dyDescent="0.25">
      <c r="A27" s="16" t="s">
        <v>32</v>
      </c>
      <c r="B27" s="18">
        <v>8551</v>
      </c>
    </row>
    <row r="28" spans="1:2" x14ac:dyDescent="0.25">
      <c r="A28" s="16" t="s">
        <v>33</v>
      </c>
      <c r="B28" s="18">
        <v>3426.08</v>
      </c>
    </row>
    <row r="29" spans="1:2" x14ac:dyDescent="0.25">
      <c r="A29" s="16" t="s">
        <v>34</v>
      </c>
      <c r="B29" s="18">
        <v>33277.893181818181</v>
      </c>
    </row>
    <row r="30" spans="1:2" x14ac:dyDescent="0.25">
      <c r="A30" s="16" t="s">
        <v>35</v>
      </c>
      <c r="B30" s="18">
        <v>235.5</v>
      </c>
    </row>
    <row r="31" spans="1:2" x14ac:dyDescent="0.25">
      <c r="A31" s="16" t="s">
        <v>36</v>
      </c>
      <c r="B31" s="18">
        <v>70.75</v>
      </c>
    </row>
    <row r="32" spans="1:2" x14ac:dyDescent="0.25">
      <c r="A32" s="16" t="s">
        <v>37</v>
      </c>
      <c r="B32" s="18">
        <v>1455.5</v>
      </c>
    </row>
    <row r="33" spans="1:2" x14ac:dyDescent="0.25">
      <c r="A33" s="16" t="s">
        <v>38</v>
      </c>
      <c r="B33" s="18">
        <v>12</v>
      </c>
    </row>
    <row r="34" spans="1:2" x14ac:dyDescent="0.25">
      <c r="A34" s="16" t="s">
        <v>39</v>
      </c>
      <c r="B34" s="18">
        <v>9604.34</v>
      </c>
    </row>
    <row r="35" spans="1:2" x14ac:dyDescent="0.25">
      <c r="A35" s="16" t="s">
        <v>40</v>
      </c>
      <c r="B35" s="18">
        <v>4110.2999999999993</v>
      </c>
    </row>
    <row r="36" spans="1:2" x14ac:dyDescent="0.25">
      <c r="A36" s="16" t="s">
        <v>41</v>
      </c>
      <c r="B36" s="18">
        <v>80</v>
      </c>
    </row>
    <row r="37" spans="1:2" x14ac:dyDescent="0.25">
      <c r="A37" s="16" t="s">
        <v>42</v>
      </c>
      <c r="B37" s="18">
        <v>53.3</v>
      </c>
    </row>
    <row r="38" spans="1:2" x14ac:dyDescent="0.25">
      <c r="A38" s="16" t="s">
        <v>43</v>
      </c>
      <c r="B38" s="18">
        <v>1570.4</v>
      </c>
    </row>
    <row r="39" spans="1:2" x14ac:dyDescent="0.25">
      <c r="A39" s="16" t="s">
        <v>44</v>
      </c>
      <c r="B39" s="18">
        <v>67.5</v>
      </c>
    </row>
    <row r="40" spans="1:2" x14ac:dyDescent="0.25">
      <c r="A40" s="16" t="s">
        <v>45</v>
      </c>
      <c r="B40" s="18">
        <v>1462.7</v>
      </c>
    </row>
    <row r="41" spans="1:2" x14ac:dyDescent="0.25">
      <c r="A41" s="16" t="s">
        <v>46</v>
      </c>
      <c r="B41" s="18">
        <v>1.2</v>
      </c>
    </row>
    <row r="42" spans="1:2" x14ac:dyDescent="0.25">
      <c r="A42" s="16" t="s">
        <v>47</v>
      </c>
      <c r="B42" s="18">
        <v>5.2</v>
      </c>
    </row>
    <row r="43" spans="1:2" x14ac:dyDescent="0.25">
      <c r="A43" s="16" t="s">
        <v>48</v>
      </c>
      <c r="B43" s="18">
        <v>27.2</v>
      </c>
    </row>
    <row r="44" spans="1:2" x14ac:dyDescent="0.25">
      <c r="A44" s="16" t="s">
        <v>49</v>
      </c>
      <c r="B44" s="18">
        <v>5.1000000000000005</v>
      </c>
    </row>
    <row r="45" spans="1:2" x14ac:dyDescent="0.25">
      <c r="A45" s="16" t="s">
        <v>50</v>
      </c>
      <c r="B45" s="18">
        <v>623.5</v>
      </c>
    </row>
    <row r="46" spans="1:2" x14ac:dyDescent="0.25">
      <c r="A46" s="16" t="s">
        <v>51</v>
      </c>
      <c r="B46" s="18">
        <v>91</v>
      </c>
    </row>
    <row r="47" spans="1:2" x14ac:dyDescent="0.25">
      <c r="A47" s="16" t="s">
        <v>52</v>
      </c>
      <c r="B47" s="18">
        <v>20495.900000000001</v>
      </c>
    </row>
    <row r="48" spans="1:2" x14ac:dyDescent="0.25">
      <c r="A48" s="16" t="s">
        <v>79</v>
      </c>
      <c r="B48" s="18">
        <v>160483.7831818182</v>
      </c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C23" sqref="C23"/>
    </sheetView>
  </sheetViews>
  <sheetFormatPr baseColWidth="10" defaultRowHeight="15" x14ac:dyDescent="0.25"/>
  <cols>
    <col min="1" max="1" width="25.7109375" customWidth="1"/>
    <col min="2" max="2" width="24.5703125" customWidth="1"/>
    <col min="3" max="3" width="4" customWidth="1"/>
    <col min="4" max="4" width="2" customWidth="1"/>
    <col min="5" max="5" width="4" customWidth="1"/>
    <col min="6" max="6" width="2" customWidth="1"/>
    <col min="7" max="7" width="4" customWidth="1"/>
    <col min="8" max="8" width="2" customWidth="1"/>
    <col min="9" max="9" width="5" customWidth="1"/>
    <col min="10" max="10" width="2" customWidth="1"/>
    <col min="11" max="11" width="4" customWidth="1"/>
    <col min="12" max="13" width="5" customWidth="1"/>
    <col min="14" max="14" width="4" customWidth="1"/>
    <col min="15" max="15" width="5" customWidth="1"/>
    <col min="16" max="17" width="3" customWidth="1"/>
    <col min="18" max="18" width="5" customWidth="1"/>
    <col min="19" max="19" width="3" customWidth="1"/>
    <col min="20" max="20" width="6" customWidth="1"/>
    <col min="21" max="21" width="3" customWidth="1"/>
    <col min="22" max="22" width="5" customWidth="1"/>
    <col min="23" max="25" width="3" customWidth="1"/>
    <col min="26" max="26" width="6" customWidth="1"/>
    <col min="27" max="27" width="5" customWidth="1"/>
    <col min="28" max="28" width="3" customWidth="1"/>
    <col min="29" max="29" width="5" customWidth="1"/>
    <col min="30" max="30" width="6" customWidth="1"/>
    <col min="31" max="32" width="4" customWidth="1"/>
    <col min="33" max="34" width="6" customWidth="1"/>
    <col min="35" max="35" width="4" customWidth="1"/>
    <col min="36" max="36" width="6" customWidth="1"/>
    <col min="37" max="37" width="7" customWidth="1"/>
    <col min="38" max="38" width="6" customWidth="1"/>
    <col min="39" max="40" width="7" customWidth="1"/>
    <col min="41" max="41" width="5" customWidth="1"/>
    <col min="42" max="42" width="7" customWidth="1"/>
    <col min="43" max="44" width="5" customWidth="1"/>
    <col min="45" max="45" width="7" customWidth="1"/>
    <col min="46" max="46" width="8" customWidth="1"/>
    <col min="47" max="47" width="6" customWidth="1"/>
    <col min="48" max="49" width="8" customWidth="1"/>
    <col min="50" max="50" width="11" customWidth="1"/>
    <col min="51" max="51" width="12.5703125" bestFit="1" customWidth="1"/>
  </cols>
  <sheetData>
    <row r="1" spans="1:2" x14ac:dyDescent="0.25">
      <c r="A1" s="15" t="s">
        <v>78</v>
      </c>
      <c r="B1" t="s">
        <v>85</v>
      </c>
    </row>
    <row r="2" spans="1:2" x14ac:dyDescent="0.25">
      <c r="A2" s="16" t="s">
        <v>7</v>
      </c>
      <c r="B2" s="18">
        <v>167</v>
      </c>
    </row>
    <row r="3" spans="1:2" x14ac:dyDescent="0.25">
      <c r="A3" s="16" t="s">
        <v>8</v>
      </c>
      <c r="B3" s="18">
        <v>6.75</v>
      </c>
    </row>
    <row r="4" spans="1:2" x14ac:dyDescent="0.25">
      <c r="A4" s="16" t="s">
        <v>9</v>
      </c>
      <c r="B4" s="18">
        <v>794.55000000000007</v>
      </c>
    </row>
    <row r="5" spans="1:2" x14ac:dyDescent="0.25">
      <c r="A5" s="16" t="s">
        <v>10</v>
      </c>
      <c r="B5" s="18">
        <v>98.3</v>
      </c>
    </row>
    <row r="6" spans="1:2" x14ac:dyDescent="0.25">
      <c r="A6" s="16" t="s">
        <v>11</v>
      </c>
      <c r="B6" s="18">
        <v>6.1</v>
      </c>
    </row>
    <row r="7" spans="1:2" x14ac:dyDescent="0.25">
      <c r="A7" s="16" t="s">
        <v>12</v>
      </c>
      <c r="B7" s="18">
        <v>8432.4</v>
      </c>
    </row>
    <row r="8" spans="1:2" x14ac:dyDescent="0.25">
      <c r="A8" s="16" t="s">
        <v>13</v>
      </c>
      <c r="B8" s="18">
        <v>1</v>
      </c>
    </row>
    <row r="9" spans="1:2" x14ac:dyDescent="0.25">
      <c r="A9" s="16" t="s">
        <v>14</v>
      </c>
      <c r="B9" s="18">
        <v>12</v>
      </c>
    </row>
    <row r="10" spans="1:2" x14ac:dyDescent="0.25">
      <c r="A10" s="16" t="s">
        <v>15</v>
      </c>
      <c r="B10" s="18">
        <v>457.8</v>
      </c>
    </row>
    <row r="11" spans="1:2" x14ac:dyDescent="0.25">
      <c r="A11" s="16" t="s">
        <v>60</v>
      </c>
      <c r="B11" s="18">
        <v>0.5</v>
      </c>
    </row>
    <row r="12" spans="1:2" x14ac:dyDescent="0.25">
      <c r="A12" s="16" t="s">
        <v>16</v>
      </c>
      <c r="B12" s="18">
        <v>98</v>
      </c>
    </row>
    <row r="13" spans="1:2" x14ac:dyDescent="0.25">
      <c r="A13" s="16" t="s">
        <v>17</v>
      </c>
      <c r="B13" s="18">
        <v>56</v>
      </c>
    </row>
    <row r="14" spans="1:2" x14ac:dyDescent="0.25">
      <c r="A14" s="16" t="s">
        <v>18</v>
      </c>
      <c r="B14" s="18">
        <v>27533.9</v>
      </c>
    </row>
    <row r="15" spans="1:2" x14ac:dyDescent="0.25">
      <c r="A15" s="16" t="s">
        <v>19</v>
      </c>
      <c r="B15" s="18">
        <v>69.930000000000007</v>
      </c>
    </row>
    <row r="16" spans="1:2" x14ac:dyDescent="0.25">
      <c r="A16" s="16" t="s">
        <v>20</v>
      </c>
      <c r="B16" s="18">
        <v>32</v>
      </c>
    </row>
    <row r="17" spans="1:2" x14ac:dyDescent="0.25">
      <c r="A17" s="16" t="s">
        <v>21</v>
      </c>
      <c r="B17" s="18">
        <v>13872.3</v>
      </c>
    </row>
    <row r="18" spans="1:2" x14ac:dyDescent="0.25">
      <c r="A18" s="16" t="s">
        <v>61</v>
      </c>
      <c r="B18" s="18">
        <v>0.3</v>
      </c>
    </row>
    <row r="19" spans="1:2" x14ac:dyDescent="0.25">
      <c r="A19" s="16" t="s">
        <v>22</v>
      </c>
      <c r="B19" s="18">
        <v>35.65</v>
      </c>
    </row>
    <row r="20" spans="1:2" x14ac:dyDescent="0.25">
      <c r="A20" s="16" t="s">
        <v>62</v>
      </c>
      <c r="B20" s="18">
        <v>7.65</v>
      </c>
    </row>
    <row r="21" spans="1:2" x14ac:dyDescent="0.25">
      <c r="A21" s="16" t="s">
        <v>23</v>
      </c>
      <c r="B21" s="18">
        <v>862.35</v>
      </c>
    </row>
    <row r="22" spans="1:2" x14ac:dyDescent="0.25">
      <c r="A22" s="16" t="s">
        <v>63</v>
      </c>
      <c r="B22" s="18">
        <v>2593</v>
      </c>
    </row>
    <row r="23" spans="1:2" x14ac:dyDescent="0.25">
      <c r="A23" s="16" t="s">
        <v>24</v>
      </c>
      <c r="B23" s="18">
        <v>72.7</v>
      </c>
    </row>
    <row r="24" spans="1:2" x14ac:dyDescent="0.25">
      <c r="A24" s="16" t="s">
        <v>26</v>
      </c>
      <c r="B24" s="18">
        <v>3.95</v>
      </c>
    </row>
    <row r="25" spans="1:2" x14ac:dyDescent="0.25">
      <c r="A25" s="16" t="s">
        <v>27</v>
      </c>
      <c r="B25" s="18">
        <v>23.2</v>
      </c>
    </row>
    <row r="26" spans="1:2" x14ac:dyDescent="0.25">
      <c r="A26" s="16" t="s">
        <v>28</v>
      </c>
      <c r="B26" s="18">
        <v>52</v>
      </c>
    </row>
    <row r="27" spans="1:2" x14ac:dyDescent="0.25">
      <c r="A27" s="16" t="s">
        <v>29</v>
      </c>
      <c r="B27" s="18">
        <v>160</v>
      </c>
    </row>
    <row r="28" spans="1:2" x14ac:dyDescent="0.25">
      <c r="A28" s="16" t="s">
        <v>30</v>
      </c>
      <c r="B28" s="18">
        <v>48</v>
      </c>
    </row>
    <row r="29" spans="1:2" x14ac:dyDescent="0.25">
      <c r="A29" s="16" t="s">
        <v>31</v>
      </c>
      <c r="B29" s="18">
        <v>8.3000000000000007</v>
      </c>
    </row>
    <row r="30" spans="1:2" x14ac:dyDescent="0.25">
      <c r="A30" s="16" t="s">
        <v>33</v>
      </c>
      <c r="B30" s="18">
        <v>665.2</v>
      </c>
    </row>
    <row r="31" spans="1:2" x14ac:dyDescent="0.25">
      <c r="A31" s="16" t="s">
        <v>34</v>
      </c>
      <c r="B31" s="18">
        <v>34546.200000000004</v>
      </c>
    </row>
    <row r="32" spans="1:2" x14ac:dyDescent="0.25">
      <c r="A32" s="16" t="s">
        <v>35</v>
      </c>
      <c r="B32" s="18">
        <v>548</v>
      </c>
    </row>
    <row r="33" spans="1:2" x14ac:dyDescent="0.25">
      <c r="A33" s="16" t="s">
        <v>36</v>
      </c>
      <c r="B33" s="18">
        <v>231.3</v>
      </c>
    </row>
    <row r="34" spans="1:2" x14ac:dyDescent="0.25">
      <c r="A34" s="16" t="s">
        <v>38</v>
      </c>
      <c r="B34" s="18">
        <v>48</v>
      </c>
    </row>
    <row r="35" spans="1:2" x14ac:dyDescent="0.25">
      <c r="A35" s="16" t="s">
        <v>64</v>
      </c>
      <c r="B35" s="18">
        <v>48.4</v>
      </c>
    </row>
    <row r="36" spans="1:2" x14ac:dyDescent="0.25">
      <c r="A36" s="16" t="s">
        <v>39</v>
      </c>
      <c r="B36" s="18">
        <v>7482.0000000000009</v>
      </c>
    </row>
    <row r="37" spans="1:2" x14ac:dyDescent="0.25">
      <c r="A37" s="16" t="s">
        <v>40</v>
      </c>
      <c r="B37" s="18">
        <v>4614</v>
      </c>
    </row>
    <row r="38" spans="1:2" x14ac:dyDescent="0.25">
      <c r="A38" s="16" t="s">
        <v>82</v>
      </c>
      <c r="B38" s="18">
        <v>10.3</v>
      </c>
    </row>
    <row r="39" spans="1:2" x14ac:dyDescent="0.25">
      <c r="A39" s="16" t="s">
        <v>42</v>
      </c>
      <c r="B39" s="18">
        <v>104.9</v>
      </c>
    </row>
    <row r="40" spans="1:2" x14ac:dyDescent="0.25">
      <c r="A40" s="16" t="s">
        <v>43</v>
      </c>
      <c r="B40" s="18">
        <v>3168.3</v>
      </c>
    </row>
    <row r="41" spans="1:2" x14ac:dyDescent="0.25">
      <c r="A41" s="16" t="s">
        <v>72</v>
      </c>
      <c r="B41" s="18">
        <v>2</v>
      </c>
    </row>
    <row r="42" spans="1:2" x14ac:dyDescent="0.25">
      <c r="A42" s="16" t="s">
        <v>83</v>
      </c>
      <c r="B42" s="18">
        <v>2.4</v>
      </c>
    </row>
    <row r="43" spans="1:2" x14ac:dyDescent="0.25">
      <c r="A43" s="16" t="s">
        <v>45</v>
      </c>
      <c r="B43" s="18">
        <v>2237.3000000000002</v>
      </c>
    </row>
    <row r="44" spans="1:2" x14ac:dyDescent="0.25">
      <c r="A44" s="16" t="s">
        <v>84</v>
      </c>
      <c r="B44" s="18">
        <v>1.2</v>
      </c>
    </row>
    <row r="45" spans="1:2" x14ac:dyDescent="0.25">
      <c r="A45" s="16" t="s">
        <v>73</v>
      </c>
      <c r="B45" s="18">
        <v>16</v>
      </c>
    </row>
    <row r="46" spans="1:2" x14ac:dyDescent="0.25">
      <c r="A46" s="16" t="s">
        <v>47</v>
      </c>
      <c r="B46" s="18">
        <v>3</v>
      </c>
    </row>
    <row r="47" spans="1:2" x14ac:dyDescent="0.25">
      <c r="A47" s="16" t="s">
        <v>48</v>
      </c>
      <c r="B47" s="18">
        <v>68</v>
      </c>
    </row>
    <row r="48" spans="1:2" x14ac:dyDescent="0.25">
      <c r="A48" s="16" t="s">
        <v>75</v>
      </c>
      <c r="B48" s="18">
        <v>4</v>
      </c>
    </row>
    <row r="49" spans="1:2" x14ac:dyDescent="0.25">
      <c r="A49" s="16" t="s">
        <v>50</v>
      </c>
      <c r="B49" s="18">
        <v>831.6</v>
      </c>
    </row>
    <row r="50" spans="1:2" x14ac:dyDescent="0.25">
      <c r="A50" s="16" t="s">
        <v>77</v>
      </c>
      <c r="B50" s="18">
        <v>21819</v>
      </c>
    </row>
    <row r="51" spans="1:2" x14ac:dyDescent="0.25">
      <c r="A51" s="16" t="s">
        <v>81</v>
      </c>
      <c r="B51" s="18"/>
    </row>
    <row r="52" spans="1:2" x14ac:dyDescent="0.25">
      <c r="A52" s="16" t="s">
        <v>79</v>
      </c>
      <c r="B52" s="18">
        <v>131956.72999999998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0"/>
  <sheetViews>
    <sheetView tabSelected="1" topLeftCell="A32" workbookViewId="0">
      <selection activeCell="B54" sqref="B54"/>
    </sheetView>
  </sheetViews>
  <sheetFormatPr baseColWidth="10" defaultRowHeight="15" x14ac:dyDescent="0.25"/>
  <cols>
    <col min="2" max="3" width="24.7109375" customWidth="1"/>
  </cols>
  <sheetData>
    <row r="1" spans="2:3" x14ac:dyDescent="0.25">
      <c r="B1" s="15" t="s">
        <v>78</v>
      </c>
      <c r="C1" t="s">
        <v>86</v>
      </c>
    </row>
    <row r="2" spans="2:3" x14ac:dyDescent="0.25">
      <c r="B2" s="16" t="s">
        <v>7</v>
      </c>
      <c r="C2" s="18">
        <v>242.9</v>
      </c>
    </row>
    <row r="3" spans="2:3" x14ac:dyDescent="0.25">
      <c r="B3" s="16" t="s">
        <v>8</v>
      </c>
      <c r="C3" s="18">
        <v>5.2</v>
      </c>
    </row>
    <row r="4" spans="2:3" x14ac:dyDescent="0.25">
      <c r="B4" s="16" t="s">
        <v>9</v>
      </c>
      <c r="C4" s="18">
        <v>655.00000000000011</v>
      </c>
    </row>
    <row r="5" spans="2:3" x14ac:dyDescent="0.25">
      <c r="B5" s="16" t="s">
        <v>10</v>
      </c>
      <c r="C5" s="18">
        <v>416.1</v>
      </c>
    </row>
    <row r="6" spans="2:3" x14ac:dyDescent="0.25">
      <c r="B6" s="16" t="s">
        <v>11</v>
      </c>
      <c r="C6" s="18">
        <v>11.6</v>
      </c>
    </row>
    <row r="7" spans="2:3" x14ac:dyDescent="0.25">
      <c r="B7" s="16" t="s">
        <v>12</v>
      </c>
      <c r="C7" s="18">
        <v>395.5</v>
      </c>
    </row>
    <row r="8" spans="2:3" x14ac:dyDescent="0.25">
      <c r="B8" s="16" t="s">
        <v>66</v>
      </c>
      <c r="C8" s="18">
        <v>8737.2000000000007</v>
      </c>
    </row>
    <row r="9" spans="2:3" x14ac:dyDescent="0.25">
      <c r="B9" s="16" t="s">
        <v>14</v>
      </c>
      <c r="C9" s="18">
        <v>11</v>
      </c>
    </row>
    <row r="10" spans="2:3" x14ac:dyDescent="0.25">
      <c r="B10" s="16" t="s">
        <v>15</v>
      </c>
      <c r="C10" s="18">
        <v>825</v>
      </c>
    </row>
    <row r="11" spans="2:3" x14ac:dyDescent="0.25">
      <c r="B11" s="16" t="s">
        <v>16</v>
      </c>
      <c r="C11" s="18">
        <v>46</v>
      </c>
    </row>
    <row r="12" spans="2:3" x14ac:dyDescent="0.25">
      <c r="B12" s="16" t="s">
        <v>17</v>
      </c>
      <c r="C12" s="18">
        <v>40</v>
      </c>
    </row>
    <row r="13" spans="2:3" x14ac:dyDescent="0.25">
      <c r="B13" s="16" t="s">
        <v>18</v>
      </c>
      <c r="C13" s="18">
        <v>875.5</v>
      </c>
    </row>
    <row r="14" spans="2:3" x14ac:dyDescent="0.25">
      <c r="B14" s="16" t="s">
        <v>67</v>
      </c>
      <c r="C14" s="18">
        <v>37183.700000000004</v>
      </c>
    </row>
    <row r="15" spans="2:3" x14ac:dyDescent="0.25">
      <c r="B15" s="16" t="s">
        <v>19</v>
      </c>
      <c r="C15" s="18">
        <v>64.400000000000006</v>
      </c>
    </row>
    <row r="16" spans="2:3" x14ac:dyDescent="0.25">
      <c r="B16" s="16" t="s">
        <v>20</v>
      </c>
      <c r="C16" s="18">
        <v>26</v>
      </c>
    </row>
    <row r="17" spans="2:3" x14ac:dyDescent="0.25">
      <c r="B17" s="16" t="s">
        <v>21</v>
      </c>
      <c r="C17" s="18">
        <v>11644.650000000001</v>
      </c>
    </row>
    <row r="18" spans="2:3" x14ac:dyDescent="0.25">
      <c r="B18" s="16" t="s">
        <v>22</v>
      </c>
      <c r="C18" s="18">
        <v>33.1</v>
      </c>
    </row>
    <row r="19" spans="2:3" x14ac:dyDescent="0.25">
      <c r="B19" s="16" t="s">
        <v>62</v>
      </c>
      <c r="C19" s="18">
        <v>3.2</v>
      </c>
    </row>
    <row r="20" spans="2:3" x14ac:dyDescent="0.25">
      <c r="B20" s="16" t="s">
        <v>23</v>
      </c>
      <c r="C20" s="18">
        <v>372.7</v>
      </c>
    </row>
    <row r="21" spans="2:3" x14ac:dyDescent="0.25">
      <c r="B21" s="16" t="s">
        <v>63</v>
      </c>
      <c r="C21" s="18">
        <v>3424.8</v>
      </c>
    </row>
    <row r="22" spans="2:3" x14ac:dyDescent="0.25">
      <c r="B22" s="16" t="s">
        <v>24</v>
      </c>
      <c r="C22" s="18">
        <v>91.7</v>
      </c>
    </row>
    <row r="23" spans="2:3" x14ac:dyDescent="0.25">
      <c r="B23" s="16" t="s">
        <v>26</v>
      </c>
      <c r="C23" s="18">
        <v>29.1</v>
      </c>
    </row>
    <row r="24" spans="2:3" x14ac:dyDescent="0.25">
      <c r="B24" s="16" t="s">
        <v>27</v>
      </c>
      <c r="C24" s="18">
        <v>23.5</v>
      </c>
    </row>
    <row r="25" spans="2:3" x14ac:dyDescent="0.25">
      <c r="B25" s="16" t="s">
        <v>68</v>
      </c>
      <c r="C25" s="18">
        <v>78.599999999999994</v>
      </c>
    </row>
    <row r="26" spans="2:3" x14ac:dyDescent="0.25">
      <c r="B26" s="16" t="s">
        <v>30</v>
      </c>
      <c r="C26" s="18">
        <v>30</v>
      </c>
    </row>
    <row r="27" spans="2:3" x14ac:dyDescent="0.25">
      <c r="B27" s="16" t="s">
        <v>31</v>
      </c>
      <c r="C27" s="18">
        <v>3.2</v>
      </c>
    </row>
    <row r="28" spans="2:3" x14ac:dyDescent="0.25">
      <c r="B28" s="16" t="s">
        <v>33</v>
      </c>
      <c r="C28" s="18">
        <v>4292.6000000000004</v>
      </c>
    </row>
    <row r="29" spans="2:3" x14ac:dyDescent="0.25">
      <c r="B29" s="16" t="s">
        <v>34</v>
      </c>
      <c r="C29" s="18">
        <v>30768.799999999999</v>
      </c>
    </row>
    <row r="30" spans="2:3" x14ac:dyDescent="0.25">
      <c r="B30" s="16" t="s">
        <v>35</v>
      </c>
      <c r="C30" s="18">
        <v>197</v>
      </c>
    </row>
    <row r="31" spans="2:3" x14ac:dyDescent="0.25">
      <c r="B31" s="16" t="s">
        <v>69</v>
      </c>
      <c r="C31" s="18">
        <v>45.6</v>
      </c>
    </row>
    <row r="32" spans="2:3" x14ac:dyDescent="0.25">
      <c r="B32" s="16" t="s">
        <v>36</v>
      </c>
      <c r="C32" s="18">
        <v>152.4</v>
      </c>
    </row>
    <row r="33" spans="2:3" x14ac:dyDescent="0.25">
      <c r="B33" s="16" t="s">
        <v>37</v>
      </c>
      <c r="C33" s="18">
        <v>2721.3</v>
      </c>
    </row>
    <row r="34" spans="2:3" x14ac:dyDescent="0.25">
      <c r="B34" s="16" t="s">
        <v>38</v>
      </c>
      <c r="C34" s="18">
        <v>97.399999999999991</v>
      </c>
    </row>
    <row r="35" spans="2:3" x14ac:dyDescent="0.25">
      <c r="B35" s="16" t="s">
        <v>39</v>
      </c>
      <c r="C35" s="18">
        <v>7365.6999999999989</v>
      </c>
    </row>
    <row r="36" spans="2:3" x14ac:dyDescent="0.25">
      <c r="B36" s="16" t="s">
        <v>40</v>
      </c>
      <c r="C36" s="18">
        <v>139.69999999999999</v>
      </c>
    </row>
    <row r="37" spans="2:3" x14ac:dyDescent="0.25">
      <c r="B37" s="16" t="s">
        <v>70</v>
      </c>
      <c r="C37" s="18">
        <v>4192.2</v>
      </c>
    </row>
    <row r="38" spans="2:3" x14ac:dyDescent="0.25">
      <c r="B38" s="16" t="s">
        <v>43</v>
      </c>
      <c r="C38" s="18">
        <v>23.4</v>
      </c>
    </row>
    <row r="39" spans="2:3" x14ac:dyDescent="0.25">
      <c r="B39" s="16" t="s">
        <v>71</v>
      </c>
      <c r="C39" s="18">
        <v>3409.9000000000005</v>
      </c>
    </row>
    <row r="40" spans="2:3" x14ac:dyDescent="0.25">
      <c r="B40" s="16" t="s">
        <v>72</v>
      </c>
      <c r="C40" s="18">
        <v>82.5</v>
      </c>
    </row>
    <row r="41" spans="2:3" x14ac:dyDescent="0.25">
      <c r="B41" s="16" t="s">
        <v>45</v>
      </c>
      <c r="C41" s="18">
        <v>2851.6</v>
      </c>
    </row>
    <row r="42" spans="2:3" x14ac:dyDescent="0.25">
      <c r="B42" s="16" t="s">
        <v>73</v>
      </c>
      <c r="C42" s="18">
        <v>7.9</v>
      </c>
    </row>
    <row r="43" spans="2:3" x14ac:dyDescent="0.25">
      <c r="B43" s="16" t="s">
        <v>74</v>
      </c>
      <c r="C43" s="18">
        <v>2.2999999999999998</v>
      </c>
    </row>
    <row r="44" spans="2:3" x14ac:dyDescent="0.25">
      <c r="B44" s="16" t="s">
        <v>48</v>
      </c>
      <c r="C44" s="18">
        <v>33.299999999999997</v>
      </c>
    </row>
    <row r="45" spans="2:3" x14ac:dyDescent="0.25">
      <c r="B45" s="16" t="s">
        <v>75</v>
      </c>
      <c r="C45" s="18">
        <v>3.1999999999999997</v>
      </c>
    </row>
    <row r="46" spans="2:3" x14ac:dyDescent="0.25">
      <c r="B46" s="16" t="s">
        <v>50</v>
      </c>
      <c r="C46" s="18">
        <v>31.599999999999998</v>
      </c>
    </row>
    <row r="47" spans="2:3" x14ac:dyDescent="0.25">
      <c r="B47" s="16" t="s">
        <v>76</v>
      </c>
      <c r="C47" s="18">
        <v>3972</v>
      </c>
    </row>
    <row r="48" spans="2:3" x14ac:dyDescent="0.25">
      <c r="B48" s="16" t="s">
        <v>77</v>
      </c>
      <c r="C48" s="18">
        <v>17067.2</v>
      </c>
    </row>
    <row r="49" spans="2:3" x14ac:dyDescent="0.25">
      <c r="B49" s="16" t="s">
        <v>81</v>
      </c>
      <c r="C49" s="17"/>
    </row>
    <row r="50" spans="2:3" x14ac:dyDescent="0.25">
      <c r="B50" s="16" t="s">
        <v>79</v>
      </c>
      <c r="C50" s="17">
        <v>142727.25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Productos Diciembre 2021</vt:lpstr>
      <vt:lpstr>Productos Abril 2022</vt:lpstr>
      <vt:lpstr>Productos Mayo 2022</vt:lpstr>
      <vt:lpstr>Tabla dinamica Diciembre</vt:lpstr>
      <vt:lpstr>Tabla dinamica ABRIL</vt:lpstr>
      <vt:lpstr>Tabla dinamica 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2022-07-18T04:52:45Z</dcterms:created>
  <dcterms:modified xsi:type="dcterms:W3CDTF">2022-07-21T07:26:32Z</dcterms:modified>
</cp:coreProperties>
</file>